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 defaultThemeVersion="166925"/>
  <xr:revisionPtr revIDLastSave="9" documentId="11_CB3210EB2CD709A16A73FB32A0828AF87D4B3FB1" xr6:coauthVersionLast="48" xr6:coauthVersionMax="48" xr10:uidLastSave="{73B84D95-A31C-4458-A2A0-0C2444F3159A}"/>
  <bookViews>
    <workbookView xWindow="240" yWindow="105" windowWidth="14805" windowHeight="8010" firstSheet="4" xr2:uid="{00000000-000D-0000-FFFF-FFFF00000000}"/>
  </bookViews>
  <sheets>
    <sheet name="Moyenne finale" sheetId="1" r:id="rId1"/>
    <sheet name="2008 - 2017" sheetId="2" r:id="rId2"/>
    <sheet name="2017 - 2019" sheetId="3" r:id="rId3"/>
    <sheet name="2019 = Fev to Novembre" sheetId="4" r:id="rId4"/>
    <sheet name="novembre" sheetId="5" r:id="rId5"/>
    <sheet name="Before csv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0" i="1" l="1"/>
  <c r="R110" i="1"/>
  <c r="G112" i="1"/>
  <c r="F1331" i="2"/>
  <c r="P128" i="1"/>
  <c r="O128" i="1"/>
  <c r="N128" i="1"/>
  <c r="M128" i="1"/>
  <c r="L128" i="1"/>
  <c r="K128" i="1"/>
  <c r="J128" i="1"/>
  <c r="I128" i="1"/>
  <c r="H128" i="1"/>
  <c r="G128" i="1"/>
  <c r="O124" i="1"/>
  <c r="N124" i="1"/>
  <c r="M124" i="1"/>
  <c r="L124" i="1"/>
  <c r="K124" i="1"/>
  <c r="J124" i="1"/>
  <c r="I124" i="1"/>
  <c r="H124" i="1"/>
  <c r="G124" i="1"/>
  <c r="P121" i="1"/>
  <c r="O121" i="1"/>
  <c r="N121" i="1"/>
  <c r="M121" i="1"/>
  <c r="L121" i="1"/>
  <c r="K121" i="1"/>
  <c r="J121" i="1"/>
  <c r="I121" i="1"/>
  <c r="H121" i="1"/>
  <c r="G121" i="1"/>
  <c r="P118" i="1"/>
  <c r="O118" i="1"/>
  <c r="N118" i="1"/>
  <c r="M118" i="1"/>
  <c r="L118" i="1"/>
  <c r="K118" i="1"/>
  <c r="J118" i="1"/>
  <c r="I118" i="1"/>
  <c r="H118" i="1"/>
  <c r="G118" i="1"/>
  <c r="P115" i="1"/>
  <c r="O115" i="1"/>
  <c r="N115" i="1"/>
  <c r="M115" i="1"/>
  <c r="L115" i="1"/>
  <c r="K115" i="1"/>
  <c r="J115" i="1"/>
  <c r="I115" i="1"/>
  <c r="H115" i="1"/>
  <c r="G115" i="1"/>
  <c r="P112" i="1"/>
  <c r="O112" i="1"/>
  <c r="N112" i="1"/>
  <c r="M112" i="1"/>
  <c r="L112" i="1"/>
  <c r="K112" i="1"/>
  <c r="J112" i="1"/>
  <c r="I112" i="1"/>
  <c r="H112" i="1"/>
  <c r="K86" i="1"/>
  <c r="J86" i="1"/>
  <c r="I86" i="1"/>
  <c r="H86" i="1"/>
  <c r="G86" i="1"/>
  <c r="P50" i="1"/>
  <c r="O50" i="1"/>
  <c r="N50" i="1"/>
  <c r="M50" i="1"/>
  <c r="L50" i="1"/>
  <c r="K50" i="1"/>
  <c r="J50" i="1"/>
  <c r="I50" i="1"/>
  <c r="H50" i="1"/>
  <c r="G50" i="1"/>
  <c r="O46" i="1"/>
  <c r="N46" i="1"/>
  <c r="M46" i="1"/>
  <c r="L46" i="1"/>
  <c r="K46" i="1"/>
  <c r="J46" i="1"/>
  <c r="I46" i="1"/>
  <c r="H46" i="1"/>
  <c r="G46" i="1"/>
  <c r="P43" i="1"/>
  <c r="O43" i="1"/>
  <c r="N43" i="1"/>
  <c r="M43" i="1"/>
  <c r="L43" i="1"/>
  <c r="K43" i="1"/>
  <c r="J43" i="1"/>
  <c r="I43" i="1"/>
  <c r="H43" i="1"/>
  <c r="G43" i="1"/>
  <c r="P40" i="1"/>
  <c r="O40" i="1"/>
  <c r="N40" i="1"/>
  <c r="M40" i="1"/>
  <c r="L40" i="1"/>
  <c r="K40" i="1"/>
  <c r="J40" i="1"/>
  <c r="I40" i="1"/>
  <c r="H40" i="1"/>
  <c r="G40" i="1"/>
  <c r="P37" i="1"/>
  <c r="O37" i="1"/>
  <c r="N37" i="1"/>
  <c r="M37" i="1"/>
  <c r="L37" i="1"/>
  <c r="K37" i="1"/>
  <c r="J37" i="1"/>
  <c r="I37" i="1"/>
  <c r="H37" i="1"/>
  <c r="G37" i="1"/>
  <c r="P34" i="1"/>
  <c r="O34" i="1"/>
  <c r="N34" i="1"/>
  <c r="M34" i="1"/>
  <c r="L34" i="1"/>
  <c r="K34" i="1"/>
  <c r="J34" i="1"/>
  <c r="I34" i="1"/>
  <c r="H34" i="1"/>
  <c r="G34" i="1"/>
  <c r="P24" i="1"/>
  <c r="O24" i="1"/>
  <c r="N24" i="1"/>
  <c r="M24" i="1"/>
  <c r="L24" i="1"/>
  <c r="K24" i="1"/>
  <c r="J24" i="1"/>
  <c r="I24" i="1"/>
  <c r="H24" i="1"/>
  <c r="G24" i="1"/>
  <c r="O20" i="1"/>
  <c r="N20" i="1"/>
  <c r="M20" i="1"/>
  <c r="L20" i="1"/>
  <c r="K20" i="1"/>
  <c r="J20" i="1"/>
  <c r="I20" i="1"/>
  <c r="H20" i="1"/>
  <c r="G20" i="1"/>
  <c r="P17" i="1"/>
  <c r="O17" i="1"/>
  <c r="N17" i="1"/>
  <c r="M17" i="1"/>
  <c r="L17" i="1"/>
  <c r="K17" i="1"/>
  <c r="J17" i="1"/>
  <c r="I17" i="1"/>
  <c r="H17" i="1"/>
  <c r="G17" i="1"/>
  <c r="P14" i="1"/>
  <c r="O14" i="1"/>
  <c r="N14" i="1"/>
  <c r="M14" i="1"/>
  <c r="L14" i="1"/>
  <c r="K14" i="1"/>
  <c r="J14" i="1"/>
  <c r="I14" i="1"/>
  <c r="H14" i="1"/>
  <c r="G14" i="1"/>
  <c r="P11" i="1"/>
  <c r="O11" i="1"/>
  <c r="N11" i="1"/>
  <c r="M11" i="1"/>
  <c r="L11" i="1"/>
  <c r="K11" i="1"/>
  <c r="J11" i="1"/>
  <c r="I11" i="1"/>
  <c r="H11" i="1"/>
  <c r="G11" i="1"/>
  <c r="P8" i="1"/>
  <c r="O8" i="1"/>
  <c r="N8" i="1"/>
  <c r="M8" i="1"/>
  <c r="L8" i="1"/>
  <c r="K8" i="1"/>
  <c r="J8" i="1"/>
  <c r="I8" i="1"/>
  <c r="H8" i="1"/>
  <c r="G8" i="1"/>
  <c r="Q8" i="1" l="1"/>
  <c r="Q11" i="1"/>
  <c r="Q14" i="1"/>
  <c r="Q17" i="1"/>
  <c r="Q20" i="1"/>
  <c r="Q24" i="1"/>
  <c r="H25" i="1"/>
  <c r="B3" i="6" s="1"/>
  <c r="I25" i="1"/>
  <c r="C3" i="6" s="1"/>
  <c r="J25" i="1"/>
  <c r="D3" i="6" s="1"/>
  <c r="K25" i="1"/>
  <c r="E3" i="6" s="1"/>
  <c r="L25" i="1"/>
  <c r="F3" i="6" s="1"/>
  <c r="M25" i="1"/>
  <c r="G3" i="6" s="1"/>
  <c r="N25" i="1"/>
  <c r="H3" i="6" s="1"/>
  <c r="O25" i="1"/>
  <c r="I3" i="6" s="1"/>
  <c r="P25" i="1"/>
  <c r="J3" i="6" s="1"/>
  <c r="Q34" i="1"/>
  <c r="Q37" i="1"/>
  <c r="Q40" i="1"/>
  <c r="Q43" i="1"/>
  <c r="Q46" i="1"/>
  <c r="Q50" i="1"/>
  <c r="H51" i="1"/>
  <c r="I51" i="1"/>
  <c r="J51" i="1"/>
  <c r="K51" i="1"/>
  <c r="L51" i="1"/>
  <c r="M51" i="1"/>
  <c r="N51" i="1"/>
  <c r="O51" i="1"/>
  <c r="P51" i="1"/>
  <c r="Q112" i="1"/>
  <c r="Q115" i="1"/>
  <c r="Q118" i="1"/>
  <c r="Q121" i="1"/>
  <c r="Q124" i="1"/>
  <c r="Q128" i="1"/>
  <c r="H129" i="1"/>
  <c r="I129" i="1"/>
  <c r="J129" i="1"/>
  <c r="K129" i="1"/>
  <c r="L129" i="1"/>
  <c r="M129" i="1"/>
  <c r="N129" i="1"/>
  <c r="O129" i="1"/>
  <c r="P129" i="1"/>
  <c r="T118" i="1" l="1"/>
  <c r="G113" i="1"/>
  <c r="H113" i="1"/>
  <c r="I113" i="1"/>
  <c r="J113" i="1"/>
  <c r="K113" i="1"/>
  <c r="L113" i="1"/>
  <c r="M113" i="1"/>
  <c r="N113" i="1"/>
  <c r="O113" i="1"/>
  <c r="P113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G122" i="1"/>
  <c r="H122" i="1"/>
  <c r="I122" i="1"/>
  <c r="J122" i="1"/>
  <c r="K122" i="1"/>
  <c r="L122" i="1"/>
  <c r="M122" i="1"/>
  <c r="N122" i="1"/>
  <c r="O122" i="1"/>
  <c r="P122" i="1"/>
  <c r="G125" i="1"/>
  <c r="H125" i="1"/>
  <c r="I125" i="1"/>
  <c r="J125" i="1"/>
  <c r="K125" i="1"/>
  <c r="L125" i="1"/>
  <c r="M125" i="1"/>
  <c r="N125" i="1"/>
  <c r="O125" i="1"/>
  <c r="G129" i="1"/>
  <c r="Q129" i="1" s="1"/>
  <c r="G51" i="1"/>
  <c r="Q51" i="1" s="1"/>
  <c r="R32" i="1"/>
  <c r="A7" i="6"/>
  <c r="G25" i="1"/>
  <c r="T7" i="1"/>
  <c r="G9" i="1" l="1"/>
  <c r="H9" i="1"/>
  <c r="B1" i="6" s="1"/>
  <c r="I9" i="1"/>
  <c r="C1" i="6" s="1"/>
  <c r="J9" i="1"/>
  <c r="D1" i="6" s="1"/>
  <c r="K9" i="1"/>
  <c r="E1" i="6" s="1"/>
  <c r="L9" i="1"/>
  <c r="F1" i="6" s="1"/>
  <c r="M9" i="1"/>
  <c r="G1" i="6" s="1"/>
  <c r="N9" i="1"/>
  <c r="H1" i="6" s="1"/>
  <c r="O9" i="1"/>
  <c r="I1" i="6" s="1"/>
  <c r="P9" i="1"/>
  <c r="J1" i="6" s="1"/>
  <c r="G12" i="1"/>
  <c r="H12" i="1"/>
  <c r="L1" i="6" s="1"/>
  <c r="I12" i="1"/>
  <c r="M1" i="6" s="1"/>
  <c r="J12" i="1"/>
  <c r="N1" i="6" s="1"/>
  <c r="K12" i="1"/>
  <c r="O1" i="6" s="1"/>
  <c r="L12" i="1"/>
  <c r="P1" i="6" s="1"/>
  <c r="M12" i="1"/>
  <c r="Q1" i="6" s="1"/>
  <c r="N12" i="1"/>
  <c r="R1" i="6" s="1"/>
  <c r="O12" i="1"/>
  <c r="S1" i="6" s="1"/>
  <c r="P12" i="1"/>
  <c r="T1" i="6" s="1"/>
  <c r="G15" i="1"/>
  <c r="H15" i="1"/>
  <c r="V1" i="6" s="1"/>
  <c r="I15" i="1"/>
  <c r="W1" i="6" s="1"/>
  <c r="J15" i="1"/>
  <c r="X1" i="6" s="1"/>
  <c r="K15" i="1"/>
  <c r="Y1" i="6" s="1"/>
  <c r="L15" i="1"/>
  <c r="Z1" i="6" s="1"/>
  <c r="M15" i="1"/>
  <c r="AA1" i="6" s="1"/>
  <c r="N15" i="1"/>
  <c r="AB1" i="6" s="1"/>
  <c r="O15" i="1"/>
  <c r="AC1" i="6" s="1"/>
  <c r="P15" i="1"/>
  <c r="AD1" i="6" s="1"/>
  <c r="G18" i="1"/>
  <c r="H18" i="1"/>
  <c r="AF1" i="6" s="1"/>
  <c r="I18" i="1"/>
  <c r="AG1" i="6" s="1"/>
  <c r="J18" i="1"/>
  <c r="AH1" i="6" s="1"/>
  <c r="K18" i="1"/>
  <c r="AI1" i="6" s="1"/>
  <c r="L18" i="1"/>
  <c r="AJ1" i="6" s="1"/>
  <c r="M18" i="1"/>
  <c r="AK1" i="6" s="1"/>
  <c r="N18" i="1"/>
  <c r="AL1" i="6" s="1"/>
  <c r="O18" i="1"/>
  <c r="AM1" i="6" s="1"/>
  <c r="P18" i="1"/>
  <c r="AN1" i="6" s="1"/>
  <c r="G21" i="1"/>
  <c r="H21" i="1"/>
  <c r="AP1" i="6" s="1"/>
  <c r="I21" i="1"/>
  <c r="AQ1" i="6" s="1"/>
  <c r="J21" i="1"/>
  <c r="AR1" i="6" s="1"/>
  <c r="K21" i="1"/>
  <c r="AS1" i="6" s="1"/>
  <c r="L21" i="1"/>
  <c r="AT1" i="6" s="1"/>
  <c r="M21" i="1"/>
  <c r="AU1" i="6" s="1"/>
  <c r="N21" i="1"/>
  <c r="AV1" i="6" s="1"/>
  <c r="O21" i="1"/>
  <c r="AW1" i="6" s="1"/>
  <c r="T14" i="1"/>
  <c r="A3" i="6"/>
  <c r="Q25" i="1"/>
  <c r="G35" i="1"/>
  <c r="H35" i="1"/>
  <c r="I35" i="1"/>
  <c r="J35" i="1"/>
  <c r="K35" i="1"/>
  <c r="L35" i="1"/>
  <c r="M35" i="1"/>
  <c r="N35" i="1"/>
  <c r="O35" i="1"/>
  <c r="P35" i="1"/>
  <c r="G38" i="1"/>
  <c r="H38" i="1"/>
  <c r="I38" i="1"/>
  <c r="J38" i="1"/>
  <c r="K38" i="1"/>
  <c r="L38" i="1"/>
  <c r="M38" i="1"/>
  <c r="N38" i="1"/>
  <c r="O38" i="1"/>
  <c r="P38" i="1"/>
  <c r="G41" i="1"/>
  <c r="H41" i="1"/>
  <c r="I41" i="1"/>
  <c r="J41" i="1"/>
  <c r="K41" i="1"/>
  <c r="L41" i="1"/>
  <c r="M41" i="1"/>
  <c r="N41" i="1"/>
  <c r="O41" i="1"/>
  <c r="P41" i="1"/>
  <c r="G44" i="1"/>
  <c r="H44" i="1"/>
  <c r="I44" i="1"/>
  <c r="J44" i="1"/>
  <c r="K44" i="1"/>
  <c r="L44" i="1"/>
  <c r="M44" i="1"/>
  <c r="N44" i="1"/>
  <c r="O44" i="1"/>
  <c r="P44" i="1"/>
  <c r="G47" i="1"/>
  <c r="H47" i="1"/>
  <c r="I47" i="1"/>
  <c r="J47" i="1"/>
  <c r="K47" i="1"/>
  <c r="L47" i="1"/>
  <c r="M47" i="1"/>
  <c r="N47" i="1"/>
  <c r="O47" i="1"/>
  <c r="Q125" i="1"/>
  <c r="Q122" i="1"/>
  <c r="Q119" i="1"/>
  <c r="Q116" i="1"/>
  <c r="Q113" i="1"/>
  <c r="S118" i="1" s="1"/>
  <c r="P124" i="1" s="1"/>
  <c r="P20" i="1" s="1"/>
  <c r="B5" i="6" s="1"/>
  <c r="Q47" i="1" l="1"/>
  <c r="Q44" i="1"/>
  <c r="Q41" i="1"/>
  <c r="Q38" i="1"/>
  <c r="Q35" i="1"/>
  <c r="S40" i="1" s="1"/>
  <c r="AO1" i="6"/>
  <c r="Q21" i="1"/>
  <c r="AE1" i="6"/>
  <c r="Q18" i="1"/>
  <c r="U1" i="6"/>
  <c r="Q15" i="1"/>
  <c r="K1" i="6"/>
  <c r="Q12" i="1"/>
  <c r="A1" i="6"/>
  <c r="Q9" i="1"/>
  <c r="S14" i="1" s="1"/>
</calcChain>
</file>

<file path=xl/sharedStrings.xml><?xml version="1.0" encoding="utf-8"?>
<sst xmlns="http://schemas.openxmlformats.org/spreadsheetml/2006/main" count="25161" uniqueCount="10435">
  <si>
    <t>Attention lors du passage en csv =&gt; Recréer 1 fichier avec les nouvelles valeurs, lors de l'enregistrement prendre ce qui est affiché</t>
  </si>
  <si>
    <t>Tableau final (actualisé excel le 19/10/21)</t>
  </si>
  <si>
    <t>Numéros</t>
  </si>
  <si>
    <t>Total</t>
  </si>
  <si>
    <t>Vérification Total</t>
  </si>
  <si>
    <t>Espérance</t>
  </si>
  <si>
    <t>% Validé</t>
  </si>
  <si>
    <t>A changer</t>
  </si>
  <si>
    <t>Nombre d'itération</t>
  </si>
  <si>
    <t>Pourcentage</t>
  </si>
  <si>
    <t>Test %</t>
  </si>
  <si>
    <t>test quantité</t>
  </si>
  <si>
    <t>Numéros Chance</t>
  </si>
  <si>
    <t>Tableau Novembre (à actualiser)</t>
  </si>
  <si>
    <t>OK</t>
  </si>
  <si>
    <t>Tableau 2019 – Fev to Novembre Refaire</t>
  </si>
  <si>
    <t>Tableau 2017 – 2019 Refaire</t>
  </si>
  <si>
    <t>Tableau 2008 – 2017 Fait</t>
  </si>
  <si>
    <t>annee_numero_de_tirage</t>
  </si>
  <si>
    <t>jour_de_tirage</t>
  </si>
  <si>
    <t>date_de_tirage</t>
  </si>
  <si>
    <t>date_de_forclusion</t>
  </si>
  <si>
    <t>boule_1</t>
  </si>
  <si>
    <t>boule_2</t>
  </si>
  <si>
    <t>boule_3</t>
  </si>
  <si>
    <t>boule_4</t>
  </si>
  <si>
    <t>boule_5</t>
  </si>
  <si>
    <t>numero_chance</t>
  </si>
  <si>
    <t>combinaison_gagnante_en_ordre_croissant</t>
  </si>
  <si>
    <t>nombre_de_gagnant_au_rang1</t>
  </si>
  <si>
    <t>rapport_du_rang1</t>
  </si>
  <si>
    <t>nombre_de_gagnant_au_rang2</t>
  </si>
  <si>
    <t>rapport_du_rang2</t>
  </si>
  <si>
    <t>nombre_de_gagnant_au_rang3</t>
  </si>
  <si>
    <t>rapport_du_rang3</t>
  </si>
  <si>
    <t>nombre_de_gagnant_au_rang4</t>
  </si>
  <si>
    <t>rapport_du_rang4</t>
  </si>
  <si>
    <t>nombre_de_gagnant_au_rang5</t>
  </si>
  <si>
    <t>rapport_du_rang5</t>
  </si>
  <si>
    <t>nombre_de_gagnant_au_rang6</t>
  </si>
  <si>
    <t>rapport_du_rang6</t>
  </si>
  <si>
    <t>numero_jokerplus</t>
  </si>
  <si>
    <t>devise</t>
  </si>
  <si>
    <t>SAMEDI</t>
  </si>
  <si>
    <t>4-14-28-32-37+4</t>
  </si>
  <si>
    <t>eur</t>
  </si>
  <si>
    <t>MERCREDI</t>
  </si>
  <si>
    <t>16-20-31-33-46+5</t>
  </si>
  <si>
    <t>LUNDI</t>
  </si>
  <si>
    <t>3-16-17-37-47+5</t>
  </si>
  <si>
    <t>11-32-40-43-48+2</t>
  </si>
  <si>
    <t>17-22-25-35-43+10</t>
  </si>
  <si>
    <t>15-20-29-41-43+10</t>
  </si>
  <si>
    <t>1-3-23-32-49+4</t>
  </si>
  <si>
    <t>8-14-16-21-24+10</t>
  </si>
  <si>
    <t>5-16-18-39-44+3</t>
  </si>
  <si>
    <t>1-15-17-29-37+3</t>
  </si>
  <si>
    <t>17-19-33-37-40+6</t>
  </si>
  <si>
    <t>19-30-31-33-40+2</t>
  </si>
  <si>
    <t>1-22-32-35-37+7</t>
  </si>
  <si>
    <t>9-17-24-45-46+7</t>
  </si>
  <si>
    <t>4-22-23-32-40+4</t>
  </si>
  <si>
    <t>2-5-6-10-26+5</t>
  </si>
  <si>
    <t>4-10-19-20-28+2</t>
  </si>
  <si>
    <t>5-15-17-31-49+9</t>
  </si>
  <si>
    <t>8-31-32-36-40+6</t>
  </si>
  <si>
    <t>5-29-34-47-48+4</t>
  </si>
  <si>
    <t>14-26-32-35-37+5</t>
  </si>
  <si>
    <t>16-18-19-37-44+1</t>
  </si>
  <si>
    <t>13-19-22-28-30+3</t>
  </si>
  <si>
    <t>2-6-16-21-42+7</t>
  </si>
  <si>
    <t>21-22-24-33-46+8</t>
  </si>
  <si>
    <t>16-17-26-36-38+7</t>
  </si>
  <si>
    <t>11-19-31-38-40+5</t>
  </si>
  <si>
    <t>4-33-43-45-49+8</t>
  </si>
  <si>
    <t>15-16-34-35-39+4</t>
  </si>
  <si>
    <t>3-16-27-29-37+6</t>
  </si>
  <si>
    <t>7-20-22-35-48+1</t>
  </si>
  <si>
    <t>17-22-25-39-42+6</t>
  </si>
  <si>
    <t>3-17-26-40-41+7</t>
  </si>
  <si>
    <t>2-5-13-16-32+5</t>
  </si>
  <si>
    <t>9-10-14-44-46+7</t>
  </si>
  <si>
    <t>6-11-12-14-36+6</t>
  </si>
  <si>
    <t>24-27-28-41-43+9</t>
  </si>
  <si>
    <t>2-5-7-44-45+3</t>
  </si>
  <si>
    <t>6-23-26-29-30+4</t>
  </si>
  <si>
    <t>4-11-13-38-44+7</t>
  </si>
  <si>
    <t>3-9-31-33-40+5</t>
  </si>
  <si>
    <t>10-20-38-41-45+6</t>
  </si>
  <si>
    <t>6-9-11-21-44+7</t>
  </si>
  <si>
    <t>2-7-12-25-47+7</t>
  </si>
  <si>
    <t>3-7-12-18-45+8</t>
  </si>
  <si>
    <t>34-36-41-46-48+7</t>
  </si>
  <si>
    <t>1-24-26-37-48+7</t>
  </si>
  <si>
    <t>6-14-16-26-41+2</t>
  </si>
  <si>
    <t>2-11-16-19-29+8</t>
  </si>
  <si>
    <t>3-8-14-22-47+5</t>
  </si>
  <si>
    <t>1-6-21-31-46+6</t>
  </si>
  <si>
    <t>6-16-21-34-42+5</t>
  </si>
  <si>
    <t>1-7-14-26-49+10</t>
  </si>
  <si>
    <t>11-16-29-35-41+4</t>
  </si>
  <si>
    <t>14-21-26-36-44+4</t>
  </si>
  <si>
    <t>1-20-35-40-46+10</t>
  </si>
  <si>
    <t>17-18-23-29-36+7</t>
  </si>
  <si>
    <t>3-29-35-41-43+8</t>
  </si>
  <si>
    <t>26-28-29-32-38+1</t>
  </si>
  <si>
    <t>8-22-31-39-48+4</t>
  </si>
  <si>
    <t>30-32-39-41-47+7</t>
  </si>
  <si>
    <t>2-19-23-34-47+2</t>
  </si>
  <si>
    <t>3-9-18-19-48+2</t>
  </si>
  <si>
    <t>5-26-28-35-46+9</t>
  </si>
  <si>
    <t>2-15-18-28-43+3</t>
  </si>
  <si>
    <t>7-8-22-43-46+10</t>
  </si>
  <si>
    <t>8-13-16-23-42+1</t>
  </si>
  <si>
    <t>29-42-44-45-46+3</t>
  </si>
  <si>
    <t>4-19-23-26-27+7</t>
  </si>
  <si>
    <t>31-32-33-41-43+10</t>
  </si>
  <si>
    <t>13-15-20-30-40+10</t>
  </si>
  <si>
    <t>18-20-37-41-45+10</t>
  </si>
  <si>
    <t>3-4-12-25-34+2</t>
  </si>
  <si>
    <t>7-18-29-37-47+7</t>
  </si>
  <si>
    <t>5-6-11-13-22+10</t>
  </si>
  <si>
    <t>19-29-31-38-46+6</t>
  </si>
  <si>
    <t>13-26-34-38-42+9</t>
  </si>
  <si>
    <t>7-30-42-43-48+4</t>
  </si>
  <si>
    <t>24-36-45-47-49+5</t>
  </si>
  <si>
    <t>10-12-19-26-47+1</t>
  </si>
  <si>
    <t>25-36-44-48-49+2</t>
  </si>
  <si>
    <t>2-21-23-31-45+8</t>
  </si>
  <si>
    <t>3-4-34-41-42+2</t>
  </si>
  <si>
    <t>12-21-34-42-44+7</t>
  </si>
  <si>
    <t>10-15-28-35-43+9</t>
  </si>
  <si>
    <t>12-21-24-35-40+4</t>
  </si>
  <si>
    <t>16-25-26-27-31+7</t>
  </si>
  <si>
    <t>1-6-9-33-46+6</t>
  </si>
  <si>
    <t>7-17-19-30-49+3</t>
  </si>
  <si>
    <t>1-2-3-26-36+7</t>
  </si>
  <si>
    <t>7-12-25-31-44+10</t>
  </si>
  <si>
    <t>18-24-27-39-44+3</t>
  </si>
  <si>
    <t>24-29-36-42-45+7</t>
  </si>
  <si>
    <t>9-22-23-30-46+9</t>
  </si>
  <si>
    <t>7-8-19-34-44+6</t>
  </si>
  <si>
    <t>1-3-5-29-46+4</t>
  </si>
  <si>
    <t>2-15-21-27-33+10</t>
  </si>
  <si>
    <t>1-13-29-32-46+1</t>
  </si>
  <si>
    <t>2-20-25-29-39+7</t>
  </si>
  <si>
    <t>11-21-45-46-48+4</t>
  </si>
  <si>
    <t>7-28-30-34-47+10</t>
  </si>
  <si>
    <t>2-25-27-35-36+4</t>
  </si>
  <si>
    <t>3-6-15-39-46+10</t>
  </si>
  <si>
    <t>13-16-26-38-47+8</t>
  </si>
  <si>
    <t>10-12-22-25-47+1</t>
  </si>
  <si>
    <t>8-16-17-24-31+5</t>
  </si>
  <si>
    <t>9-14-17-22-48+10</t>
  </si>
  <si>
    <t>8-22-23-24-41+7</t>
  </si>
  <si>
    <t>16-19-20-35-49+3</t>
  </si>
  <si>
    <t>4-5-10-27-36+9</t>
  </si>
  <si>
    <t>4-13-38-43-45+10</t>
  </si>
  <si>
    <t>10-18-20-33-39+3</t>
  </si>
  <si>
    <t>2-5-8-33-34+10</t>
  </si>
  <si>
    <t>5-8-21-28-36+8</t>
  </si>
  <si>
    <t>7-17-22-44-46+6</t>
  </si>
  <si>
    <t>6-8-33-45-49+9</t>
  </si>
  <si>
    <t>23-25-32-47-48+5</t>
  </si>
  <si>
    <t>2-16-19-25-39+1</t>
  </si>
  <si>
    <t>22-26-27-35-44+10</t>
  </si>
  <si>
    <t>6-7-13-38-40+3</t>
  </si>
  <si>
    <t>1-3-13-14-19+6</t>
  </si>
  <si>
    <t>4-12-20-21-36+3</t>
  </si>
  <si>
    <t>7-22-26-41-48+2</t>
  </si>
  <si>
    <t>12-23-26-41-48+4</t>
  </si>
  <si>
    <t>1-22-38-40-49+9</t>
  </si>
  <si>
    <t>6-16-31-36-38+1</t>
  </si>
  <si>
    <t>1-27-28-30-42+5</t>
  </si>
  <si>
    <t>15-19-29-31-44+10</t>
  </si>
  <si>
    <t>4-11-14-24-29+1</t>
  </si>
  <si>
    <t>14-20-33-35-42+4</t>
  </si>
  <si>
    <t>7-8-15-24-42+9</t>
  </si>
  <si>
    <t>26-36-43-47-48+6</t>
  </si>
  <si>
    <t>2-29-30-36-49+7</t>
  </si>
  <si>
    <t>9-25-36-44-45+10</t>
  </si>
  <si>
    <t>13-18-19-22-39+6</t>
  </si>
  <si>
    <t>2-15-17-22-26+7</t>
  </si>
  <si>
    <t>12-13-15-36-41+9</t>
  </si>
  <si>
    <t>24-26-29-38-47+7</t>
  </si>
  <si>
    <t>25-33-36-39-40+9</t>
  </si>
  <si>
    <t>2-4-31-34-49+4</t>
  </si>
  <si>
    <t>4-25-26-29-34+2</t>
  </si>
  <si>
    <t>14-16-39-42-49+6</t>
  </si>
  <si>
    <t>19-21-24-28-44+5</t>
  </si>
  <si>
    <t>7-8-11-36-48+3</t>
  </si>
  <si>
    <t>18-19-22-29-34+1</t>
  </si>
  <si>
    <t>20-23-35-43-46+6</t>
  </si>
  <si>
    <t>2-4-15-26-28+2</t>
  </si>
  <si>
    <t>1-3-14-17-20+1</t>
  </si>
  <si>
    <t>5-8-14-17-19+9</t>
  </si>
  <si>
    <t>3-10-34-37-42+2</t>
  </si>
  <si>
    <t>4-13-18-36-49+5</t>
  </si>
  <si>
    <t>7-9-11-18-43+10</t>
  </si>
  <si>
    <t>14-19-27-36-39+8</t>
  </si>
  <si>
    <t>9-17-25-27-46+6</t>
  </si>
  <si>
    <t>19-20-22-40-41+2</t>
  </si>
  <si>
    <t>6-11-12-41-49+1</t>
  </si>
  <si>
    <t>5-14-23-34-49+6</t>
  </si>
  <si>
    <t>20-34-40-44-48+2</t>
  </si>
  <si>
    <t>1-3-13-24-45+1</t>
  </si>
  <si>
    <t>10-11-13-28-47+6</t>
  </si>
  <si>
    <t>1-18-20-44-49+7</t>
  </si>
  <si>
    <t>2-5-23-26-48+5</t>
  </si>
  <si>
    <t>9-20-33-34-41+8</t>
  </si>
  <si>
    <t>2-17-29-34-40+10</t>
  </si>
  <si>
    <t>4-10-21-37-38+5</t>
  </si>
  <si>
    <t>10-27-30-38-41+4</t>
  </si>
  <si>
    <t>1-27-44-46-48+10</t>
  </si>
  <si>
    <t>1-11-28-30-39+6</t>
  </si>
  <si>
    <t>2-25-28-41-44+9</t>
  </si>
  <si>
    <t>5-24-25-28-44+3</t>
  </si>
  <si>
    <t>13-18-36-40-48+4</t>
  </si>
  <si>
    <t>1-3-11-31-49+1</t>
  </si>
  <si>
    <t>31-32-37-44-48+9</t>
  </si>
  <si>
    <t>4-10-12-38-41+3</t>
  </si>
  <si>
    <t>3-15-33-41-42+3</t>
  </si>
  <si>
    <t>9-21-31-34-42+8</t>
  </si>
  <si>
    <t>1-2-3-5-10+4</t>
  </si>
  <si>
    <t>13-17-26-27-45+6</t>
  </si>
  <si>
    <t>3-11-30-33-35+2</t>
  </si>
  <si>
    <t>14-19-29-41-43+9</t>
  </si>
  <si>
    <t>4-22-39-45-49+6</t>
  </si>
  <si>
    <t>2-5-14-22-49+4</t>
  </si>
  <si>
    <t>15-23-34-40-43+3</t>
  </si>
  <si>
    <t>10-19-37-44-46+10</t>
  </si>
  <si>
    <t>1-2-16-25-34+5</t>
  </si>
  <si>
    <t>7-10-12-20-45+7</t>
  </si>
  <si>
    <t>15-20-21-38-43+1</t>
  </si>
  <si>
    <t>13-17-28-42-46+2</t>
  </si>
  <si>
    <t>7-11-19-33-41+3</t>
  </si>
  <si>
    <t>4-25-38-39-42+7</t>
  </si>
  <si>
    <t>22-24-35-41-46+10</t>
  </si>
  <si>
    <t>7-11-20-31-49+7</t>
  </si>
  <si>
    <t>2-13-15-34-40+8</t>
  </si>
  <si>
    <t>6-10-12-34-49+7</t>
  </si>
  <si>
    <t>14-22-28-37-42+10</t>
  </si>
  <si>
    <t>9-20-26-27-47+7</t>
  </si>
  <si>
    <t>3-9-10-39-45+7</t>
  </si>
  <si>
    <t>5-19-27-35-40+9</t>
  </si>
  <si>
    <t>12-19-30-37-46+9</t>
  </si>
  <si>
    <t>7-18-22-24-41+3</t>
  </si>
  <si>
    <t>12-14-20-37-47+6</t>
  </si>
  <si>
    <t>12-16-18-24-43+10</t>
  </si>
  <si>
    <t>1-5-23-25-47+1</t>
  </si>
  <si>
    <t>12-28-40-42-47+1</t>
  </si>
  <si>
    <t>10-29-34-37-47+10</t>
  </si>
  <si>
    <t>1-6-13-15-17+2</t>
  </si>
  <si>
    <t>8-25-32-37-39+10</t>
  </si>
  <si>
    <t>4-7-23-28-32+1</t>
  </si>
  <si>
    <t>8-11-15-21-32+6</t>
  </si>
  <si>
    <t>7-8-21-32-48+4</t>
  </si>
  <si>
    <t>33-34-36-43-48+10</t>
  </si>
  <si>
    <t>2-5-17-30-49+2</t>
  </si>
  <si>
    <t>4-17-19-23-49+3</t>
  </si>
  <si>
    <t>7-11-12-29-39+2</t>
  </si>
  <si>
    <t>22-25-26-31-35+6</t>
  </si>
  <si>
    <t>31-33-36-47-48+7</t>
  </si>
  <si>
    <t>9-14-22-33-46+8</t>
  </si>
  <si>
    <t>6-20-33-35-38+2</t>
  </si>
  <si>
    <t>1-3-4-16-49+4</t>
  </si>
  <si>
    <t>15-23-30-41-45+7</t>
  </si>
  <si>
    <t>2-14-27-28-29+9</t>
  </si>
  <si>
    <t>13-27-28-31-42+6</t>
  </si>
  <si>
    <t>8-18-20-27-37+4</t>
  </si>
  <si>
    <t>15-16-18-26-35+7</t>
  </si>
  <si>
    <t>23-36-37-39-49+8</t>
  </si>
  <si>
    <t>4-13-14-21-24+1</t>
  </si>
  <si>
    <t>18-20-31-35-49+3</t>
  </si>
  <si>
    <t>12-27-28-42-47+5</t>
  </si>
  <si>
    <t>2-16-25-33-43+9</t>
  </si>
  <si>
    <t>7-11-17-34-42+6</t>
  </si>
  <si>
    <t>3-37-43-48-49+2</t>
  </si>
  <si>
    <t>1-30-31-38-41+10</t>
  </si>
  <si>
    <t>3-10-19-41-44+7</t>
  </si>
  <si>
    <t>5-19-21-29-32+3</t>
  </si>
  <si>
    <t>14-24-25-42-45+9</t>
  </si>
  <si>
    <t>6-9-17-28-29+2</t>
  </si>
  <si>
    <t>1-12-31-38-41+4</t>
  </si>
  <si>
    <t>2-23-38-40-43+8</t>
  </si>
  <si>
    <t>15-26-37-41-44+8</t>
  </si>
  <si>
    <t>5-6-17-30-42+1</t>
  </si>
  <si>
    <t>4-19-20-29-49+9</t>
  </si>
  <si>
    <t>6-21-34-38-45+4</t>
  </si>
  <si>
    <t>9-26-29-36-42+1</t>
  </si>
  <si>
    <t>6-13-25-47-49+4</t>
  </si>
  <si>
    <t>1-8-15-24-43+2</t>
  </si>
  <si>
    <t>12-14-28-37-44+5</t>
  </si>
  <si>
    <t>8-11-12-33-35+9</t>
  </si>
  <si>
    <t>9-10-22-34-36+4</t>
  </si>
  <si>
    <t>1-10-39-48-49+1</t>
  </si>
  <si>
    <t>9-23-24-31-34+9</t>
  </si>
  <si>
    <t>2-3-22-36-42+9</t>
  </si>
  <si>
    <t>6-14-28-37-41+5</t>
  </si>
  <si>
    <t>5-7-10-13-43+4</t>
  </si>
  <si>
    <t>24-30-31-33-36+1</t>
  </si>
  <si>
    <t>2-17-24-29-31+1</t>
  </si>
  <si>
    <t>18-35-37-41-45+3</t>
  </si>
  <si>
    <t>2-14-30-43-46+8</t>
  </si>
  <si>
    <t>22-29-31-37-39+8</t>
  </si>
  <si>
    <t>4-14-23-26-36+1</t>
  </si>
  <si>
    <t>5-20-32-39-42+7</t>
  </si>
  <si>
    <t>12-17-35-36-43+3</t>
  </si>
  <si>
    <t>4-29-38-40-49+3</t>
  </si>
  <si>
    <t>5-18-19-38-49+10</t>
  </si>
  <si>
    <t>2-12-14-16-42+7</t>
  </si>
  <si>
    <t>14-29-40-42-47+4</t>
  </si>
  <si>
    <t>25-29-38-41-49+2</t>
  </si>
  <si>
    <t>24-35-37-38-43+2</t>
  </si>
  <si>
    <t>3-8-13-32-37+4</t>
  </si>
  <si>
    <t>26-30-41-44-48+1</t>
  </si>
  <si>
    <t>16-19-22-35-37+2</t>
  </si>
  <si>
    <t>11-15-16-29-46+4</t>
  </si>
  <si>
    <t>8-12-19-40-46+8</t>
  </si>
  <si>
    <t>3-8-9-41-44+10</t>
  </si>
  <si>
    <t>4-24-29-30-47+3</t>
  </si>
  <si>
    <t>12-18-25-30-47+2</t>
  </si>
  <si>
    <t>3-4-12-38-49+2</t>
  </si>
  <si>
    <t>6-30-43-45-47+5</t>
  </si>
  <si>
    <t>8-22-29-32-42+3</t>
  </si>
  <si>
    <t>15-29-35-44-49+3</t>
  </si>
  <si>
    <t>12-19-26-41-45+7</t>
  </si>
  <si>
    <t>10-12-22-37-41+10</t>
  </si>
  <si>
    <t>2-10-38-39-41+5</t>
  </si>
  <si>
    <t>8-22-23-39-46+3</t>
  </si>
  <si>
    <t>6-15-22-37-45+5</t>
  </si>
  <si>
    <t>1-28-31-34-49+4</t>
  </si>
  <si>
    <t>4-8-29-40-46+3</t>
  </si>
  <si>
    <t>7-29-32-34-35+10</t>
  </si>
  <si>
    <t>8-14-30-48-49+1</t>
  </si>
  <si>
    <t>3-19-30-33-46+5</t>
  </si>
  <si>
    <t>2-20-35-42-49+3</t>
  </si>
  <si>
    <t>5-15-28-41-43+4</t>
  </si>
  <si>
    <t>10-20-27-29-30+6</t>
  </si>
  <si>
    <t>10-21-25-43-45+5</t>
  </si>
  <si>
    <t>2-10-15-28-37+2</t>
  </si>
  <si>
    <t>1-20-38-44-49+3</t>
  </si>
  <si>
    <t>6-10-30-39-43+5</t>
  </si>
  <si>
    <t>9-36-41-43-48+2</t>
  </si>
  <si>
    <t>5-17-33-41-45+9</t>
  </si>
  <si>
    <t>2-15-30-36-38+2</t>
  </si>
  <si>
    <t>1-16-17-31-33+3</t>
  </si>
  <si>
    <t>15-23-28-33-39+1</t>
  </si>
  <si>
    <t>13-20-21-25-41+4</t>
  </si>
  <si>
    <t>4-10-13-20-32+1</t>
  </si>
  <si>
    <t>19-20-27-39-40+8</t>
  </si>
  <si>
    <t>9-10-17-20-43+7</t>
  </si>
  <si>
    <t>1-3-20-48-49+7</t>
  </si>
  <si>
    <t>21-22-28-41-47+5</t>
  </si>
  <si>
    <t>4-10-15-26-30+5</t>
  </si>
  <si>
    <t>7-11-35-48-49+7</t>
  </si>
  <si>
    <t>3-8-14-30-39+10</t>
  </si>
  <si>
    <t>1-2-35-36-49+4</t>
  </si>
  <si>
    <t>26-28-31-34-35+5</t>
  </si>
  <si>
    <t>3-9-18-43-48+2</t>
  </si>
  <si>
    <t>8-16-23-32-34+4</t>
  </si>
  <si>
    <t>11-17-23-27-48+1</t>
  </si>
  <si>
    <t>5-14-30-36-46+6</t>
  </si>
  <si>
    <t>20-29-30-44-47+1</t>
  </si>
  <si>
    <t>3-4-22-28-40+2</t>
  </si>
  <si>
    <t>3-13-27-45-47+4</t>
  </si>
  <si>
    <t>9-21-25-29-44+7</t>
  </si>
  <si>
    <t>1-9-14-20-36+2</t>
  </si>
  <si>
    <t>2-26-27-38-41+7</t>
  </si>
  <si>
    <t>13-17-24-40-45+3</t>
  </si>
  <si>
    <t>4-27-34-40-49+2</t>
  </si>
  <si>
    <t>7-19-21-29-37+2</t>
  </si>
  <si>
    <t>9-24-28-35-49+4</t>
  </si>
  <si>
    <t>1-11-14-16-17+10</t>
  </si>
  <si>
    <t>4-14-25-31-46+5</t>
  </si>
  <si>
    <t>9-12-16-33-41+1</t>
  </si>
  <si>
    <t>17-18-27-35-40+6</t>
  </si>
  <si>
    <t>5-13-21-36-44+1</t>
  </si>
  <si>
    <t>6-19-34-42-49+10</t>
  </si>
  <si>
    <t>4-7-18-25-35+4</t>
  </si>
  <si>
    <t>19-30-39-40-43+4</t>
  </si>
  <si>
    <t>2-7-18-21-23+6</t>
  </si>
  <si>
    <t>13-15-20-27-34+1</t>
  </si>
  <si>
    <t>2-5-18-23-33+4</t>
  </si>
  <si>
    <t>7-20-21-29-33+1</t>
  </si>
  <si>
    <t>8-31-37-45-49+7</t>
  </si>
  <si>
    <t>12-28-31-32-48+3</t>
  </si>
  <si>
    <t>34-37-41-43-46+10</t>
  </si>
  <si>
    <t>26-27-30-44-49+1</t>
  </si>
  <si>
    <t>4-20-34-39-48+10</t>
  </si>
  <si>
    <t>4-18-22-31-36+7</t>
  </si>
  <si>
    <t>6-16-23-34-35+8</t>
  </si>
  <si>
    <t>10-19-21-22-26+9</t>
  </si>
  <si>
    <t>6-8-13-32-46+10</t>
  </si>
  <si>
    <t>15-23-41-42-47+4</t>
  </si>
  <si>
    <t>10-13-20-38-43+1</t>
  </si>
  <si>
    <t>3-8-11-16-27+6</t>
  </si>
  <si>
    <t>10-14-32-43-47+10</t>
  </si>
  <si>
    <t>10-18-20-37-43+8</t>
  </si>
  <si>
    <t>11-26-28-31-49+7</t>
  </si>
  <si>
    <t>40-43-44-48-49+8</t>
  </si>
  <si>
    <t>2-18-44-47-49+2</t>
  </si>
  <si>
    <t>5-12-20-34-47+3</t>
  </si>
  <si>
    <t>17-18-32-47-49+3</t>
  </si>
  <si>
    <t>1-9-22-26-44+10</t>
  </si>
  <si>
    <t>13-14-18-29-41+3</t>
  </si>
  <si>
    <t>16-23-35-47-48+10</t>
  </si>
  <si>
    <t>3-16-23-28-39+10</t>
  </si>
  <si>
    <t>13-19-23-27-40+5</t>
  </si>
  <si>
    <t>6-18-23-24-30+7</t>
  </si>
  <si>
    <t>7-14-27-40-46+5</t>
  </si>
  <si>
    <t>1-24-27-37-46+1</t>
  </si>
  <si>
    <t>18-24-34-44-45+8</t>
  </si>
  <si>
    <t>2-9-29-36-48+10</t>
  </si>
  <si>
    <t>6-17-18-29-32+9</t>
  </si>
  <si>
    <t>12-13-28-32-33+6</t>
  </si>
  <si>
    <t>14-24-39-47-49+4</t>
  </si>
  <si>
    <t>10-19-33-35-47+2</t>
  </si>
  <si>
    <t>13-21-26-30-40+5</t>
  </si>
  <si>
    <t>1-15-24-27-43+7</t>
  </si>
  <si>
    <t>9-28-37-41-46+10</t>
  </si>
  <si>
    <t>1-12-15-29-30+1</t>
  </si>
  <si>
    <t>10-15-19-24-28+9</t>
  </si>
  <si>
    <t>4-13-21-23-43+10</t>
  </si>
  <si>
    <t>9-20-22-40-46+7</t>
  </si>
  <si>
    <t>12-14-29-41-45+7</t>
  </si>
  <si>
    <t>16-17-27-42-44+8</t>
  </si>
  <si>
    <t>4-17-28-33-41+5</t>
  </si>
  <si>
    <t>9-26-29-35-38+5</t>
  </si>
  <si>
    <t>10-16-25-38-49+9</t>
  </si>
  <si>
    <t>1-13-26-31-44+6</t>
  </si>
  <si>
    <t>22-25-31-34-46+6</t>
  </si>
  <si>
    <t>3-6-10-18-23+4</t>
  </si>
  <si>
    <t>2-10-16-35-44+6</t>
  </si>
  <si>
    <t>7-23-27-28-33+1</t>
  </si>
  <si>
    <t>6-16-26-31-40+7</t>
  </si>
  <si>
    <t>1-17-40-42-43+10</t>
  </si>
  <si>
    <t>3-13-14-15-42+7</t>
  </si>
  <si>
    <t>4-10-13-20-38+4</t>
  </si>
  <si>
    <t>16-22-38-42-47+1</t>
  </si>
  <si>
    <t>6-25-30-36-40+8</t>
  </si>
  <si>
    <t>4-14-22-32-44+2</t>
  </si>
  <si>
    <t>9-26-31-43-45+1</t>
  </si>
  <si>
    <t>7-17-21-26-29+7</t>
  </si>
  <si>
    <t>15-22-31-33-41+4</t>
  </si>
  <si>
    <t>1-19-24-45-46+3</t>
  </si>
  <si>
    <t>9-22-23-37-40+4</t>
  </si>
  <si>
    <t>3-13-18-28-43+5</t>
  </si>
  <si>
    <t>11-25-32-36-46+7</t>
  </si>
  <si>
    <t>4-5-9-21-34+7</t>
  </si>
  <si>
    <t>13-15-21-34-41+8</t>
  </si>
  <si>
    <t>16-24-28-36-43+6</t>
  </si>
  <si>
    <t>4-8-25-32-41+10</t>
  </si>
  <si>
    <t>7-8-9-13-25+9</t>
  </si>
  <si>
    <t>1-14-42-43-45+9</t>
  </si>
  <si>
    <t>1-5-22-41-43+4</t>
  </si>
  <si>
    <t>1-8-15-24-32+6</t>
  </si>
  <si>
    <t>3-9-10-21-27+4</t>
  </si>
  <si>
    <t>8-29-43-44-45+6</t>
  </si>
  <si>
    <t>3-28-36-42-49+7</t>
  </si>
  <si>
    <t>21-32-37-38-41+9</t>
  </si>
  <si>
    <t>1-13-22-23-29+1</t>
  </si>
  <si>
    <t>4-6-8-34-36+5</t>
  </si>
  <si>
    <t>13-14-31-32-41+10</t>
  </si>
  <si>
    <t>3-7-11-25-33+6</t>
  </si>
  <si>
    <t>8-27-36-39-47+3</t>
  </si>
  <si>
    <t>5-24-27-46-47+2</t>
  </si>
  <si>
    <t>13-22-24-40-43+3</t>
  </si>
  <si>
    <t>4-5-23-30-41+4</t>
  </si>
  <si>
    <t>4-31-32-38-40+4</t>
  </si>
  <si>
    <t>3-11-29-30-32+1</t>
  </si>
  <si>
    <t>9-13-18-30-47+3</t>
  </si>
  <si>
    <t>3-5-16-37-42+1</t>
  </si>
  <si>
    <t>5-7-18-24-34+5</t>
  </si>
  <si>
    <t>9-15-22-32-42+6</t>
  </si>
  <si>
    <t>10-34-35-45-47+9</t>
  </si>
  <si>
    <t>5-21-37-38-45+2</t>
  </si>
  <si>
    <t>3-8-22-36-43+3</t>
  </si>
  <si>
    <t>22-26-35-41-47+5</t>
  </si>
  <si>
    <t>2-14-16-28-40+1</t>
  </si>
  <si>
    <t>8-9-26-46-48+7</t>
  </si>
  <si>
    <t>3-8-32-39-40+1</t>
  </si>
  <si>
    <t>17-18-24-39-40+1</t>
  </si>
  <si>
    <t>1-9-23-35-49+1</t>
  </si>
  <si>
    <t>8-9-40-41-49+3</t>
  </si>
  <si>
    <t>32-37-41-43-48+7</t>
  </si>
  <si>
    <t>5-6-21-25-33+1</t>
  </si>
  <si>
    <t>2-12-33-36-43+5</t>
  </si>
  <si>
    <t>6-15-17-21-37+4</t>
  </si>
  <si>
    <t>1-6-11-46-47+5</t>
  </si>
  <si>
    <t>2-16-19-28-37+10</t>
  </si>
  <si>
    <t>5-11-16-36-41+5</t>
  </si>
  <si>
    <t>19-23-32-35-43+10</t>
  </si>
  <si>
    <t>19-32-36-45-49+7</t>
  </si>
  <si>
    <t>2-3-14-38-43+4</t>
  </si>
  <si>
    <t>3-10-29-30-39+10</t>
  </si>
  <si>
    <t>9-18-20-27-38+1</t>
  </si>
  <si>
    <t>12-21-22-40-45+8</t>
  </si>
  <si>
    <t>8-12-25-26-49+1</t>
  </si>
  <si>
    <t>7-11-14-43-45+3</t>
  </si>
  <si>
    <t>5-10-16-34-42+10</t>
  </si>
  <si>
    <t>12-14-28-38-39+10</t>
  </si>
  <si>
    <t>11-13-23-31-42+4</t>
  </si>
  <si>
    <t>9-13-22-40-45+5</t>
  </si>
  <si>
    <t>6-16-28-34-41+4</t>
  </si>
  <si>
    <t>2-6-7-28-32+4</t>
  </si>
  <si>
    <t>12-19-28-29-45+4</t>
  </si>
  <si>
    <t>11-21-38-40-47+6</t>
  </si>
  <si>
    <t>18-21-37-39-41+9</t>
  </si>
  <si>
    <t>4-14-20-26-49+2</t>
  </si>
  <si>
    <t>5-19-26-27-28+9</t>
  </si>
  <si>
    <t>8-19-22-33-45+6</t>
  </si>
  <si>
    <t>5-15-26-30-37+4</t>
  </si>
  <si>
    <t>1-20-25-36-42+10</t>
  </si>
  <si>
    <t>4-6-16-30-43+9</t>
  </si>
  <si>
    <t>6-15-35-40-46+7</t>
  </si>
  <si>
    <t>1-12-31-32-42+1</t>
  </si>
  <si>
    <t>21-28-36-40-41+10</t>
  </si>
  <si>
    <t>4-5-15-17-20+5</t>
  </si>
  <si>
    <t>5-19-22-33-41+1</t>
  </si>
  <si>
    <t>5-8-18-21-38+7</t>
  </si>
  <si>
    <t>1-26-30-32-48+10</t>
  </si>
  <si>
    <t>25-27-32-44-47+7</t>
  </si>
  <si>
    <t>1-9-20-23-32+1</t>
  </si>
  <si>
    <t>4-12-18-33-49+9</t>
  </si>
  <si>
    <t>7-10-15-16-48+7</t>
  </si>
  <si>
    <t>11-17-18-41-45+2</t>
  </si>
  <si>
    <t>6-7-14-38-39+7</t>
  </si>
  <si>
    <t>2-7-16-41-48+8</t>
  </si>
  <si>
    <t>1-5-13-33-44+2</t>
  </si>
  <si>
    <t>2-10-21-41-48+6</t>
  </si>
  <si>
    <t>2-6-8-25-35+8</t>
  </si>
  <si>
    <t>1-19-33-46-48+4</t>
  </si>
  <si>
    <t>14-17-18-30-37+5</t>
  </si>
  <si>
    <t>1-22-38-40-42+7</t>
  </si>
  <si>
    <t>1-10-35-40-42+5</t>
  </si>
  <si>
    <t>1-2-37-43-47+8</t>
  </si>
  <si>
    <t>7-20-30-35-37+6</t>
  </si>
  <si>
    <t>3-20-29-33-47+4</t>
  </si>
  <si>
    <t>8-18-25-35-39+9</t>
  </si>
  <si>
    <t>4-14-29-42-45+8</t>
  </si>
  <si>
    <t>13-17-19-29-30+9</t>
  </si>
  <si>
    <t>1-6-16-29-45+5</t>
  </si>
  <si>
    <t>6-26-34-37-39+7</t>
  </si>
  <si>
    <t>11-20-22-41-44+8</t>
  </si>
  <si>
    <t>1-16-20-26-32+7</t>
  </si>
  <si>
    <t>23-24-28-36-45+3</t>
  </si>
  <si>
    <t>18-29-34-37-41+5</t>
  </si>
  <si>
    <t>10-18-19-24-33+4</t>
  </si>
  <si>
    <t>8-30-36-38-46+1</t>
  </si>
  <si>
    <t>1-31-33-36-37+6</t>
  </si>
  <si>
    <t>8-18-30-45-46+1</t>
  </si>
  <si>
    <t>4-27-39-40-43+8</t>
  </si>
  <si>
    <t>6-20-24-33-45+6</t>
  </si>
  <si>
    <t>2-8-14-17-34+7</t>
  </si>
  <si>
    <t>21-25-27-29-34+3</t>
  </si>
  <si>
    <t>19-33-34-36-40+5</t>
  </si>
  <si>
    <t>2-19-20-36-40+2</t>
  </si>
  <si>
    <t>11-12-16-34-45+9</t>
  </si>
  <si>
    <t>4-15-16-27-42+4</t>
  </si>
  <si>
    <t>2-4-12-33-48+9</t>
  </si>
  <si>
    <t>14-18-28-35-46+1</t>
  </si>
  <si>
    <t>3-28-29-36-46+10</t>
  </si>
  <si>
    <t>20-29-33-38-44+8</t>
  </si>
  <si>
    <t>7-16-36-38-47+6</t>
  </si>
  <si>
    <t>12-16-32-42-48+9</t>
  </si>
  <si>
    <t>9-12-30-33-39+4</t>
  </si>
  <si>
    <t>6-16-20-30-40+3</t>
  </si>
  <si>
    <t>8-13-15-18-24+6</t>
  </si>
  <si>
    <t>4-7-12-13-18+9</t>
  </si>
  <si>
    <t>14-21-35-46-48+1</t>
  </si>
  <si>
    <t>8-14-23-32-44+8</t>
  </si>
  <si>
    <t>3-35-40-42-47+7</t>
  </si>
  <si>
    <t>5-10-11-20-22+3</t>
  </si>
  <si>
    <t>17-25-32-35-36+7</t>
  </si>
  <si>
    <t>8-25-33-44-49+1</t>
  </si>
  <si>
    <t>9-12-14-23-40+8</t>
  </si>
  <si>
    <t>15-19-21-33-35+4</t>
  </si>
  <si>
    <t>4-17-22-24-32+8</t>
  </si>
  <si>
    <t>1-12-18-20-26+2</t>
  </si>
  <si>
    <t>6-15-16-31-46+5</t>
  </si>
  <si>
    <t>7-9-14-27-38+9</t>
  </si>
  <si>
    <t>6-11-17-21-39+7</t>
  </si>
  <si>
    <t>10-15-26-28-45+9</t>
  </si>
  <si>
    <t>1-9-29-34-45+5</t>
  </si>
  <si>
    <t>2-6-12-43-44+5</t>
  </si>
  <si>
    <t>1-2-11-21-36+1</t>
  </si>
  <si>
    <t>16-17-26-30-41+9</t>
  </si>
  <si>
    <t>4-26-35-40-45+3</t>
  </si>
  <si>
    <t>6-15-24-26-38+5</t>
  </si>
  <si>
    <t>18-24-28-43-49+7</t>
  </si>
  <si>
    <t>6-7-13-23-35+2</t>
  </si>
  <si>
    <t>3-5-22-23-35+7</t>
  </si>
  <si>
    <t>1-11-24-25-44+3</t>
  </si>
  <si>
    <t>6-17-25-42-49+6</t>
  </si>
  <si>
    <t>8-16-20-41-46+8</t>
  </si>
  <si>
    <t>2-3-14-26-33+7</t>
  </si>
  <si>
    <t>2-23-30-33-40+1</t>
  </si>
  <si>
    <t>1-9-14-25-49+10</t>
  </si>
  <si>
    <t>5-11-29-39-41+7</t>
  </si>
  <si>
    <t>11-12-26-38-39+10</t>
  </si>
  <si>
    <t>2-3-25-40-46+9</t>
  </si>
  <si>
    <t>26-32-33-41-43+10</t>
  </si>
  <si>
    <t>5-17-22-30-35+2</t>
  </si>
  <si>
    <t>4-11-21-28-38+7</t>
  </si>
  <si>
    <t>5-15-19-24-41+5</t>
  </si>
  <si>
    <t>3-16-33-40-45+4</t>
  </si>
  <si>
    <t>6-11-24-39-43+4</t>
  </si>
  <si>
    <t>17-22-27-33-44+9</t>
  </si>
  <si>
    <t>8-23-28-31-41+7</t>
  </si>
  <si>
    <t>4-34-35-36-40+5</t>
  </si>
  <si>
    <t>10-29-35-37-44+4</t>
  </si>
  <si>
    <t>19-27-36-37-44+3</t>
  </si>
  <si>
    <t>7-12-29-32-38+1</t>
  </si>
  <si>
    <t>9-17-28-30-48+7</t>
  </si>
  <si>
    <t>8-16-17-31-48+4</t>
  </si>
  <si>
    <t>7-33-34-43-44+9</t>
  </si>
  <si>
    <t>10-21-28-31-37+8</t>
  </si>
  <si>
    <t>14-24-31-37-39+7</t>
  </si>
  <si>
    <t>8-24-25-26-44+5</t>
  </si>
  <si>
    <t>12-13-30-35-44+2</t>
  </si>
  <si>
    <t>2-7-25-36-39+4</t>
  </si>
  <si>
    <t>5-21-31-37-38+6</t>
  </si>
  <si>
    <t>8-9-14-23-37+7</t>
  </si>
  <si>
    <t>12-16-19-29-39+8</t>
  </si>
  <si>
    <t>5-10-19-24-29+1</t>
  </si>
  <si>
    <t>16-21-26-35-37+8</t>
  </si>
  <si>
    <t>17-19-22-32-43+1</t>
  </si>
  <si>
    <t>1-3-17-38-39+1</t>
  </si>
  <si>
    <t>4-23-26-32-38+2</t>
  </si>
  <si>
    <t>3-20-40-44-46+4</t>
  </si>
  <si>
    <t>3-13-15-32-35+1</t>
  </si>
  <si>
    <t>17-19-29-32-33+2</t>
  </si>
  <si>
    <t>4-23-25-27-41+1</t>
  </si>
  <si>
    <t>4-14-25-34-38+9</t>
  </si>
  <si>
    <t>6-7-8-21-30+3</t>
  </si>
  <si>
    <t>23-34-41-45-48+7</t>
  </si>
  <si>
    <t>9-13-15-28-37+2</t>
  </si>
  <si>
    <t>7-13-36-40-42+2</t>
  </si>
  <si>
    <t>2-3-13-17-34+9</t>
  </si>
  <si>
    <t>9-23-25-27-47+3</t>
  </si>
  <si>
    <t>4-5-7-17-20+3</t>
  </si>
  <si>
    <t>8-11-13-27-32+4</t>
  </si>
  <si>
    <t>15-23-29-40-49+5</t>
  </si>
  <si>
    <t>3-16-26-45-49+9</t>
  </si>
  <si>
    <t>5-13-15-25-43+10</t>
  </si>
  <si>
    <t>13-15-23-24-48+7</t>
  </si>
  <si>
    <t>6-13-15-40-45+4</t>
  </si>
  <si>
    <t>4-7-31-32-41+9</t>
  </si>
  <si>
    <t>11-12-21-27-39+9</t>
  </si>
  <si>
    <t>9-17-19-26-39+10</t>
  </si>
  <si>
    <t>1-5-6-13-48+9</t>
  </si>
  <si>
    <t>11-14-16-22-37+1</t>
  </si>
  <si>
    <t>3-9-24-28-42+9</t>
  </si>
  <si>
    <t>12-16-29-32-38+8</t>
  </si>
  <si>
    <t>20-21-26-45-46+3</t>
  </si>
  <si>
    <t>22-23-33-41-43+4</t>
  </si>
  <si>
    <t>3-9-18-28-45+5</t>
  </si>
  <si>
    <t>6-8-19-37-38+2</t>
  </si>
  <si>
    <t>1-15-29-33-42+7</t>
  </si>
  <si>
    <t>18-36-37-42-45+8</t>
  </si>
  <si>
    <t>10-16-27-43-47+2</t>
  </si>
  <si>
    <t>9-10-26-30-34+2</t>
  </si>
  <si>
    <t>21-24-33-47-49+3</t>
  </si>
  <si>
    <t>10-14-25-29-41+4</t>
  </si>
  <si>
    <t>9-11-17-24-41+6</t>
  </si>
  <si>
    <t>1-5-12-37-49+7</t>
  </si>
  <si>
    <t>10-18-20-24-32+9</t>
  </si>
  <si>
    <t>5-16-33-38-46+5</t>
  </si>
  <si>
    <t>12-13-34-40-41+7</t>
  </si>
  <si>
    <t>7-8-16-44-49+6</t>
  </si>
  <si>
    <t>4-11-22-40-49+5</t>
  </si>
  <si>
    <t>26-28-36-42-44+4</t>
  </si>
  <si>
    <t>1-9-30-45-47+10</t>
  </si>
  <si>
    <t>5-18-22-30-38+2</t>
  </si>
  <si>
    <t>6-21-25-34-40+7</t>
  </si>
  <si>
    <t>14-17-18-43-46+2</t>
  </si>
  <si>
    <t>30-36-42-45-47+5</t>
  </si>
  <si>
    <t>6-7-8-27-42+1</t>
  </si>
  <si>
    <t>2-5-13-19-41+5</t>
  </si>
  <si>
    <t>4-19-26-27-34+6</t>
  </si>
  <si>
    <t>14-19-39-46-48+2</t>
  </si>
  <si>
    <t>1-25-36-42-45+7</t>
  </si>
  <si>
    <t>2-4-5-23-47+7</t>
  </si>
  <si>
    <t>3-7-25-33-40+1</t>
  </si>
  <si>
    <t>6-18-30-33-34+2</t>
  </si>
  <si>
    <t>6-7-33-34-45+3</t>
  </si>
  <si>
    <t>11-31-40-41-48+5</t>
  </si>
  <si>
    <t>20-28-29-38-40+9</t>
  </si>
  <si>
    <t>2-18-23-34-39+6</t>
  </si>
  <si>
    <t>9-11-19-36-49+6</t>
  </si>
  <si>
    <t>7-22-32-35-38+6</t>
  </si>
  <si>
    <t>9-22-23-42-45+8</t>
  </si>
  <si>
    <t>6-16-24-27-46+5</t>
  </si>
  <si>
    <t>7-10-30-35-37+6</t>
  </si>
  <si>
    <t>6-13-37-40-48+7</t>
  </si>
  <si>
    <t>22-26-29-30-33+9</t>
  </si>
  <si>
    <t>15-31-32-45-48+5</t>
  </si>
  <si>
    <t>6-30-45-46-47+6</t>
  </si>
  <si>
    <t>21-22-31-33-37+4</t>
  </si>
  <si>
    <t>4-21-36-44-47+3</t>
  </si>
  <si>
    <t>7-11-23-37-45+4</t>
  </si>
  <si>
    <t>2-3-5-17-31+9</t>
  </si>
  <si>
    <t>5-7-12-32-47+6</t>
  </si>
  <si>
    <t>1-2-24-34-47+1</t>
  </si>
  <si>
    <t>5-10-19-25-49+8</t>
  </si>
  <si>
    <t>16-27-29-32-39+5</t>
  </si>
  <si>
    <t>11-24-26-33-41+9</t>
  </si>
  <si>
    <t>19-20-32-36-37+4</t>
  </si>
  <si>
    <t>4-16-20-36-47+8</t>
  </si>
  <si>
    <t>22-24-28-45-47+2</t>
  </si>
  <si>
    <t>24-27-28-36-45+8</t>
  </si>
  <si>
    <t>6-11-16-25-39+6</t>
  </si>
  <si>
    <t>12-19-25-44-45+10</t>
  </si>
  <si>
    <t>4-11-16-28-34+1</t>
  </si>
  <si>
    <t>9-15-35-44-48+6</t>
  </si>
  <si>
    <t>5-18-19-21-28+2</t>
  </si>
  <si>
    <t>4-6-10-43-46+10</t>
  </si>
  <si>
    <t>1-3-6-16-41+1</t>
  </si>
  <si>
    <t>6-8-27-33-37+7</t>
  </si>
  <si>
    <t>21-29-39-40-46+8</t>
  </si>
  <si>
    <t>6-20-25-45-48+7</t>
  </si>
  <si>
    <t>3-17-19-43-46+5</t>
  </si>
  <si>
    <t>2-16-21-34-40+7</t>
  </si>
  <si>
    <t>9-14-27-33-37+7</t>
  </si>
  <si>
    <t>9-11-15-22-36+8</t>
  </si>
  <si>
    <t>5-16-23-29-41+1</t>
  </si>
  <si>
    <t>13-16-19-38-46+7</t>
  </si>
  <si>
    <t>2-10-29-41-47+1</t>
  </si>
  <si>
    <t>5-17-24-30-40+7</t>
  </si>
  <si>
    <t>14-24-25-28-41+5</t>
  </si>
  <si>
    <t>11-14-24-34-41+5</t>
  </si>
  <si>
    <t>10-13-19-20-32+2</t>
  </si>
  <si>
    <t>7-11-23-39-44+8</t>
  </si>
  <si>
    <t>1-16-35-41-49+4</t>
  </si>
  <si>
    <t>3-16-19-35-37+3</t>
  </si>
  <si>
    <t>13-24-27-32-39+2</t>
  </si>
  <si>
    <t>1-27-30-39-47+4</t>
  </si>
  <si>
    <t>16-24-25-26-44+1</t>
  </si>
  <si>
    <t>2-29-34-40-41+6</t>
  </si>
  <si>
    <t>7-10-18-21-47+1</t>
  </si>
  <si>
    <t>12-29-38-42-46+9</t>
  </si>
  <si>
    <t>1-18-21-40-41+6</t>
  </si>
  <si>
    <t>17-23-25-37-44+9</t>
  </si>
  <si>
    <t>5-27-34-41-49+7</t>
  </si>
  <si>
    <t>7-14-16-17-25+7</t>
  </si>
  <si>
    <t>15-17-21-37-43+2</t>
  </si>
  <si>
    <t>1-12-32-38-49+8</t>
  </si>
  <si>
    <t>3-19-25-28-43+9</t>
  </si>
  <si>
    <t>9-15-22-34-43+4</t>
  </si>
  <si>
    <t>1-8-10-26-37+4</t>
  </si>
  <si>
    <t>18-22-27-34-37+3</t>
  </si>
  <si>
    <t>5-13-22-25-28+10</t>
  </si>
  <si>
    <t>8-11-20-26-29+9</t>
  </si>
  <si>
    <t>7-8-18-32-40+5</t>
  </si>
  <si>
    <t>2-9-10-13-29+9</t>
  </si>
  <si>
    <t>13-14-18-22-33+7</t>
  </si>
  <si>
    <t>11-26-27-33-45+2</t>
  </si>
  <si>
    <t>2-12-25-26-42+7</t>
  </si>
  <si>
    <t>2-13-15-19-24+5</t>
  </si>
  <si>
    <t>4-12-16-25-49+4</t>
  </si>
  <si>
    <t>1-7-10-44-45+9</t>
  </si>
  <si>
    <t>1-11-32-35-42+4</t>
  </si>
  <si>
    <t>7-10-12-34-47+7</t>
  </si>
  <si>
    <t>25-26-29-34-49+6</t>
  </si>
  <si>
    <t>11-17-30-33-45+6</t>
  </si>
  <si>
    <t>4-6-13-35-38+3</t>
  </si>
  <si>
    <t>4-6-7-29-39+3</t>
  </si>
  <si>
    <t>14-16-17-32-36+6</t>
  </si>
  <si>
    <t>23-28-31-38-40+3</t>
  </si>
  <si>
    <t>1-3-22-40-44+3</t>
  </si>
  <si>
    <t>4-25-26-28-32+5</t>
  </si>
  <si>
    <t>3-6-19-32-37+2</t>
  </si>
  <si>
    <t>5-22-40-41-44+6</t>
  </si>
  <si>
    <t>20-21-23-30-36+9</t>
  </si>
  <si>
    <t>15-26-38-41-45+3</t>
  </si>
  <si>
    <t>1-5-17-30-44+1</t>
  </si>
  <si>
    <t>13-17-37-39-40+6</t>
  </si>
  <si>
    <t>2-6-7-15-46+5</t>
  </si>
  <si>
    <t>1-12-13-42-45+4</t>
  </si>
  <si>
    <t>1-5-11-22-41+7</t>
  </si>
  <si>
    <t>10-11-13-27-40+7</t>
  </si>
  <si>
    <t>6-12-27-41-47+3</t>
  </si>
  <si>
    <t>15-33-36-41-47+5</t>
  </si>
  <si>
    <t>5-7-16-37-38+3</t>
  </si>
  <si>
    <t>1-14-27-31-39+6</t>
  </si>
  <si>
    <t>3-8-20-33-48+10</t>
  </si>
  <si>
    <t>4-6-16-20-29+1</t>
  </si>
  <si>
    <t>13-14-18-20-25+6</t>
  </si>
  <si>
    <t>12-13-21-23-24+6</t>
  </si>
  <si>
    <t>35-38-40-42-43+4</t>
  </si>
  <si>
    <t>9-22-26-34-39+1</t>
  </si>
  <si>
    <t>5-9-13-17-30+3</t>
  </si>
  <si>
    <t>15-30-38-41-42+3</t>
  </si>
  <si>
    <t>27-29-40-41-47+7</t>
  </si>
  <si>
    <t>1-3-19-35-49+9</t>
  </si>
  <si>
    <t>7-19-23-37-45+10</t>
  </si>
  <si>
    <t>11-23-24-42-48+2</t>
  </si>
  <si>
    <t>15-21-22-31-49+1</t>
  </si>
  <si>
    <t>3-11-22-26-43+6</t>
  </si>
  <si>
    <t>6-19-20-22-34+5</t>
  </si>
  <si>
    <t>18-26-32-36-41+4</t>
  </si>
  <si>
    <t>12-13-21-26-46+10</t>
  </si>
  <si>
    <t>8-10-11-21-37+9</t>
  </si>
  <si>
    <t>3-26-29-35-38+1</t>
  </si>
  <si>
    <t>4-18-22-32-39+4</t>
  </si>
  <si>
    <t>2-10-22-37-48+4</t>
  </si>
  <si>
    <t>15-20-29-30-44+7</t>
  </si>
  <si>
    <t>9-24-33-34-45+6</t>
  </si>
  <si>
    <t>3-18-31-41-48+10</t>
  </si>
  <si>
    <t>3-5-20-24-34+3</t>
  </si>
  <si>
    <t>1-2-13-16-21+2</t>
  </si>
  <si>
    <t>1-3-22-40-45+1</t>
  </si>
  <si>
    <t>15-19-27-29-49+1</t>
  </si>
  <si>
    <t>2-14-26-31-33+10</t>
  </si>
  <si>
    <t>19-42-45-46-47+8</t>
  </si>
  <si>
    <t>11-27-36-38-40+8</t>
  </si>
  <si>
    <t>3-19-23-33-39+2</t>
  </si>
  <si>
    <t>1-2-16-25-26+9</t>
  </si>
  <si>
    <t>4-15-17-20-45+9</t>
  </si>
  <si>
    <t>13-14-29-36-49+6</t>
  </si>
  <si>
    <t>8-11-13-18-48+8</t>
  </si>
  <si>
    <t>8-14-37-43-48+5</t>
  </si>
  <si>
    <t>4-10-11-15-28+4</t>
  </si>
  <si>
    <t>13-14-23-32-49+1</t>
  </si>
  <si>
    <t>7-13-31-36-43+9</t>
  </si>
  <si>
    <t>14-16-25-46-48+10</t>
  </si>
  <si>
    <t>2-4-37-40-44+5</t>
  </si>
  <si>
    <t>6-16-22-31-39+7</t>
  </si>
  <si>
    <t>17-28-30-31-34+3</t>
  </si>
  <si>
    <t>2-3-24-27-39+8</t>
  </si>
  <si>
    <t>11-14-17-27-35+4</t>
  </si>
  <si>
    <t>8-23-33-41-45+1</t>
  </si>
  <si>
    <t>4-7-8-19-27+1</t>
  </si>
  <si>
    <t>11-31-33-39-43+10</t>
  </si>
  <si>
    <t>3-9-31-34-35+5</t>
  </si>
  <si>
    <t>5-17-47-48-49+6</t>
  </si>
  <si>
    <t>10-11-22-31-36+1</t>
  </si>
  <si>
    <t>9-22-23-24-36+5</t>
  </si>
  <si>
    <t>11-12-32-36-46+6</t>
  </si>
  <si>
    <t>12-15-19-27-37+3</t>
  </si>
  <si>
    <t>13-15-24-29-49+3</t>
  </si>
  <si>
    <t>9-10-17-32-38+3</t>
  </si>
  <si>
    <t>2-5-16-43-49+7</t>
  </si>
  <si>
    <t>1-22-32-35-40+8</t>
  </si>
  <si>
    <t>12-15-18-23-47+6</t>
  </si>
  <si>
    <t>2-8-23-30-48+5</t>
  </si>
  <si>
    <t>20-25-39-44-48+6</t>
  </si>
  <si>
    <t>1-17-23-31-36+4</t>
  </si>
  <si>
    <t>9-13-21-33-42+4</t>
  </si>
  <si>
    <t>29-36-38-39-47+8</t>
  </si>
  <si>
    <t>1-19-29-38-49+8</t>
  </si>
  <si>
    <t>7-9-23-36-44+7</t>
  </si>
  <si>
    <t>15-25-26-32-34+4</t>
  </si>
  <si>
    <t>1-6-8-10-12+8</t>
  </si>
  <si>
    <t>2-10-23-34-43+5</t>
  </si>
  <si>
    <t>3-16-24-30-36+9</t>
  </si>
  <si>
    <t>2-17-28-32-35+2</t>
  </si>
  <si>
    <t>16-31-36-39-41+5</t>
  </si>
  <si>
    <t>23-28-36-42-43+4</t>
  </si>
  <si>
    <t>7-10-11-12-28+8</t>
  </si>
  <si>
    <t>27-33-37-42-45+2</t>
  </si>
  <si>
    <t>13-23-26-35-42+5</t>
  </si>
  <si>
    <t>9-34-37-38-41+5</t>
  </si>
  <si>
    <t>14-21-33-42-48+1</t>
  </si>
  <si>
    <t>1-16-25-29-48+1</t>
  </si>
  <si>
    <t>14-26-28-30-43+8</t>
  </si>
  <si>
    <t>8-31-32-35-48+1</t>
  </si>
  <si>
    <t>30-36-38-43-47+5</t>
  </si>
  <si>
    <t>6-26-31-34-49+1</t>
  </si>
  <si>
    <t>2-4-29-42-49+2</t>
  </si>
  <si>
    <t>1-2-11-15-24+9</t>
  </si>
  <si>
    <t>3-16-31-39-47+1</t>
  </si>
  <si>
    <t>6-10-16-21-39+5</t>
  </si>
  <si>
    <t>18-31-33-46-49+1</t>
  </si>
  <si>
    <t>22-33-34-37-45+5</t>
  </si>
  <si>
    <t>12-17-27-37-41+10</t>
  </si>
  <si>
    <t>3-18-22-25-43+7</t>
  </si>
  <si>
    <t>12-13-33-44-48+7</t>
  </si>
  <si>
    <t>8-12-17-23-37+2</t>
  </si>
  <si>
    <t>2-11-18-30-47+5</t>
  </si>
  <si>
    <t>2-13-20-32-38+10</t>
  </si>
  <si>
    <t>2-35-38-42-44+9</t>
  </si>
  <si>
    <t>13-21-24-37-47+7</t>
  </si>
  <si>
    <t>12-17-38-42-46+8</t>
  </si>
  <si>
    <t>2-3-6-20-35+1</t>
  </si>
  <si>
    <t>5-15-17-18-31+7</t>
  </si>
  <si>
    <t>6-29-32-44-45+7</t>
  </si>
  <si>
    <t>3-23-35-38-44+8</t>
  </si>
  <si>
    <t>4-13-14-18-48+10</t>
  </si>
  <si>
    <t>5-13-27-37-39+3</t>
  </si>
  <si>
    <t>9-12-20-25-30+5</t>
  </si>
  <si>
    <t>3-15-16-45-47+7</t>
  </si>
  <si>
    <t>21-22-30-31-44+7</t>
  </si>
  <si>
    <t>2-7-20-27-42+5</t>
  </si>
  <si>
    <t>4-12-27-28-40+1</t>
  </si>
  <si>
    <t>14-15-25-32-38+3</t>
  </si>
  <si>
    <t>3-8-16-36-42+3</t>
  </si>
  <si>
    <t>4-11-33-44-49+9</t>
  </si>
  <si>
    <t>4-33-36-40-41+6</t>
  </si>
  <si>
    <t>16-19-20-40-46+4</t>
  </si>
  <si>
    <t>1-13-27-35-48+7</t>
  </si>
  <si>
    <t>1-2-15-23-40+4</t>
  </si>
  <si>
    <t>5-11-14-16-42+3</t>
  </si>
  <si>
    <t>13-18-30-32-45+2</t>
  </si>
  <si>
    <t>1-10-15-24-28+5</t>
  </si>
  <si>
    <t>3-12-13-40-41+7</t>
  </si>
  <si>
    <t>7-10-17-22-23+5</t>
  </si>
  <si>
    <t>7-13-41-42-47+5</t>
  </si>
  <si>
    <t>5-7-9-39-42+3</t>
  </si>
  <si>
    <t>3-10-12-30-46+2</t>
  </si>
  <si>
    <t>13-19-21-27-45+2</t>
  </si>
  <si>
    <t>3-4-17-36-47+4</t>
  </si>
  <si>
    <t>17-36-38-40-44+1</t>
  </si>
  <si>
    <t>21-22-31-40-49+4</t>
  </si>
  <si>
    <t>3-8-29-45-49+9</t>
  </si>
  <si>
    <t>1-3-4-8-23+8</t>
  </si>
  <si>
    <t>3-4-5-13-41+9</t>
  </si>
  <si>
    <t>4-27-28-29-38+2</t>
  </si>
  <si>
    <t>1-12-18-26-30+9</t>
  </si>
  <si>
    <t>4-13-15-17-39+4</t>
  </si>
  <si>
    <t>4-5-17-19-20+10</t>
  </si>
  <si>
    <t>10-25-32-37-43+3</t>
  </si>
  <si>
    <t>8-12-20-41-46+1</t>
  </si>
  <si>
    <t>4-5-6-7-11+10</t>
  </si>
  <si>
    <t>3-11-22-38-41+7</t>
  </si>
  <si>
    <t>13-18-32-43-46+5</t>
  </si>
  <si>
    <t>6-18-23-26-45+6</t>
  </si>
  <si>
    <t>5-19-26-38-47+7</t>
  </si>
  <si>
    <t>18-27-35-37-42+3</t>
  </si>
  <si>
    <t>4-12-16-41-46+6</t>
  </si>
  <si>
    <t>7-23-43-47-48+9</t>
  </si>
  <si>
    <t>4-15-31-44-45+6</t>
  </si>
  <si>
    <t>3-9-10-24-33+6</t>
  </si>
  <si>
    <t>14-25-31-37-46+4</t>
  </si>
  <si>
    <t>1-7-11-26-49+5</t>
  </si>
  <si>
    <t>1-11-18-37-38+4</t>
  </si>
  <si>
    <t>5-12-14-20-43+3</t>
  </si>
  <si>
    <t>6-10-17-39-43+3</t>
  </si>
  <si>
    <t>21-22-26-28-33+5</t>
  </si>
  <si>
    <t>2-8-23-27-36+9</t>
  </si>
  <si>
    <t>9-12-33-43-46+10</t>
  </si>
  <si>
    <t>9-36-37-41-47+8</t>
  </si>
  <si>
    <t>3-17-18-22-28+6</t>
  </si>
  <si>
    <t>5-32-37-39-44+5</t>
  </si>
  <si>
    <t>11-16-20-24-40+5</t>
  </si>
  <si>
    <t>10-13-22-30-45+1</t>
  </si>
  <si>
    <t>3-4-15-27-35+2</t>
  </si>
  <si>
    <t>25-26-30-32-45+5</t>
  </si>
  <si>
    <t>14-20-21-22-47+9</t>
  </si>
  <si>
    <t>1-2-3-5-43+9</t>
  </si>
  <si>
    <t>14-27-34-38-45+3</t>
  </si>
  <si>
    <t>15-19-29-33-38+3</t>
  </si>
  <si>
    <t>5-14-15-27-35+10</t>
  </si>
  <si>
    <t>16-17-23-27-47+1</t>
  </si>
  <si>
    <t>9-11-41-43-46+8</t>
  </si>
  <si>
    <t>3-31-35-38-42+8</t>
  </si>
  <si>
    <t>14-26-28-38-45+5</t>
  </si>
  <si>
    <t>3-13-22-26-48+7</t>
  </si>
  <si>
    <t>3-28-37-38-42+8</t>
  </si>
  <si>
    <t>7-11-13-29-44+2</t>
  </si>
  <si>
    <t>1-4-23-25-40+2</t>
  </si>
  <si>
    <t>2-8-9-42-49+3</t>
  </si>
  <si>
    <t>5-14-23-26-28+6</t>
  </si>
  <si>
    <t>2-10-18-21-34+2</t>
  </si>
  <si>
    <t>8-21-28-32-40+9</t>
  </si>
  <si>
    <t>15-17-18-33-41+9</t>
  </si>
  <si>
    <t>6-7-10-21-22+5</t>
  </si>
  <si>
    <t>6-17-24-35-47+8</t>
  </si>
  <si>
    <t>6-23-33-38-43+1</t>
  </si>
  <si>
    <t>3-13-22-32-47+6</t>
  </si>
  <si>
    <t>6-20-22-31-41+8</t>
  </si>
  <si>
    <t>1-12-19-32-44+3</t>
  </si>
  <si>
    <t>10-12-13-23-37+7</t>
  </si>
  <si>
    <t>5-7-24-35-46+3</t>
  </si>
  <si>
    <t>15-23-27-29-43+10</t>
  </si>
  <si>
    <t>10-15-16-43-46+1</t>
  </si>
  <si>
    <t>4-17-26-30-34+9</t>
  </si>
  <si>
    <t>4-10-13-21-24+5</t>
  </si>
  <si>
    <t>3-23-28-31-40+1</t>
  </si>
  <si>
    <t>1-10-11-23-26+8</t>
  </si>
  <si>
    <t>7-14-20-23-32+4</t>
  </si>
  <si>
    <t>27-32-34-36-38+7</t>
  </si>
  <si>
    <t>15-16-22-33-34+9</t>
  </si>
  <si>
    <t>3-9-15-29-43+8</t>
  </si>
  <si>
    <t>7-9-17-23-38+5</t>
  </si>
  <si>
    <t>11-27-31-44-45+2</t>
  </si>
  <si>
    <t>2-3-20-22-40+7</t>
  </si>
  <si>
    <t>17-20-31-40-49+6</t>
  </si>
  <si>
    <t>10-24-26-35-48+1</t>
  </si>
  <si>
    <t>2-5-21-28-33+10</t>
  </si>
  <si>
    <t>9-20-21-36-46+6</t>
  </si>
  <si>
    <t>1-2-25-32-49+6</t>
  </si>
  <si>
    <t>8-32-33-35-44+9</t>
  </si>
  <si>
    <t>9-31-35-40-48+1</t>
  </si>
  <si>
    <t>2-4-13-38-45+2</t>
  </si>
  <si>
    <t>15-27-31-41-43+7</t>
  </si>
  <si>
    <t>6-8-25-35-49+1</t>
  </si>
  <si>
    <t>1-6-22-31-37+7</t>
  </si>
  <si>
    <t>6-22-23-27-44+3</t>
  </si>
  <si>
    <t>3-10-13-20-43+5</t>
  </si>
  <si>
    <t>12-14-31-33-44+8</t>
  </si>
  <si>
    <t>6-17-23-45-48+1</t>
  </si>
  <si>
    <t>3-6-9-39-48+4</t>
  </si>
  <si>
    <t>6-8-13-27-31+7</t>
  </si>
  <si>
    <t>1-4-12-13-36+4</t>
  </si>
  <si>
    <t>21-24-36-48-49+5</t>
  </si>
  <si>
    <t>6-26-29-36-43+8</t>
  </si>
  <si>
    <t>17-28-30-40-41+7</t>
  </si>
  <si>
    <t>11-33-35-37-40+4</t>
  </si>
  <si>
    <t>12-30-31-34-47+10</t>
  </si>
  <si>
    <t>4-5-27-32-47+5</t>
  </si>
  <si>
    <t>10-18-30-34-37+2</t>
  </si>
  <si>
    <t>11-34-43-46-49+3</t>
  </si>
  <si>
    <t>11-15-29-46-47+3</t>
  </si>
  <si>
    <t>13-30-39-42-44+9</t>
  </si>
  <si>
    <t>7-10-16-29-30+5</t>
  </si>
  <si>
    <t>1-8-18-29-36+9</t>
  </si>
  <si>
    <t>6-9-13-23-32+4</t>
  </si>
  <si>
    <t>11-22-35-40-41+7</t>
  </si>
  <si>
    <t>4-6-16-28-37+8</t>
  </si>
  <si>
    <t>6-9-14-40-49+3</t>
  </si>
  <si>
    <t>3-9-11-28-38+1</t>
  </si>
  <si>
    <t>4-15-19-24-44+1</t>
  </si>
  <si>
    <t>13-25-30-33-36+9</t>
  </si>
  <si>
    <t>7-12-15-24-33+6</t>
  </si>
  <si>
    <t>14-31-32-34-46+3</t>
  </si>
  <si>
    <t>15-16-23-30-41+8</t>
  </si>
  <si>
    <t>9-10-15-43-44+5</t>
  </si>
  <si>
    <t>14-20-22-32-47+5</t>
  </si>
  <si>
    <t>4-17-21-23-26+2</t>
  </si>
  <si>
    <t>1-11-12-27-29+2</t>
  </si>
  <si>
    <t>4-9-30-38-46+10</t>
  </si>
  <si>
    <t>14-17-20-33-47+1</t>
  </si>
  <si>
    <t>5-17-25-29-38+2</t>
  </si>
  <si>
    <t>16-20-39-47-48+4</t>
  </si>
  <si>
    <t>6-9-14-35-47+9</t>
  </si>
  <si>
    <t>7-19-24-35-42+3</t>
  </si>
  <si>
    <t>6-15-33-46-49+1</t>
  </si>
  <si>
    <t>1-15-17-24-28+10</t>
  </si>
  <si>
    <t>4-14-22-35-38+5</t>
  </si>
  <si>
    <t>3-13-15-32-46+5</t>
  </si>
  <si>
    <t>4-10-36-40-41+10</t>
  </si>
  <si>
    <t>9-14-16-47-49+7</t>
  </si>
  <si>
    <t>11-13-18-24-33+7</t>
  </si>
  <si>
    <t>1-26-29-31-38+5</t>
  </si>
  <si>
    <t>1-13-22-37-46+9</t>
  </si>
  <si>
    <t>9-22-25-33-44+3</t>
  </si>
  <si>
    <t>1-4-9-20-35+8</t>
  </si>
  <si>
    <t>2-17-23-26-43+3</t>
  </si>
  <si>
    <t>6-25-33-37-43+1</t>
  </si>
  <si>
    <t>7-9-29-31-46+8</t>
  </si>
  <si>
    <t>7-13-16-35-41+1</t>
  </si>
  <si>
    <t>25-26-32-33-41+3</t>
  </si>
  <si>
    <t>1-15-22-23-46+9</t>
  </si>
  <si>
    <t>5-12-21-29-42+2</t>
  </si>
  <si>
    <t>2-14-17-37-38+1</t>
  </si>
  <si>
    <t>1-17-25-37-45+9</t>
  </si>
  <si>
    <t>1-7-11-33-43+1</t>
  </si>
  <si>
    <t>1-8-30-38-40+6</t>
  </si>
  <si>
    <t>8-25-33-39-43+8</t>
  </si>
  <si>
    <t>7-13-36-41-45+5</t>
  </si>
  <si>
    <t>13-21-24-44-47+3</t>
  </si>
  <si>
    <t>17-19-22-29-43+8</t>
  </si>
  <si>
    <t>9-11-15-42-49+3</t>
  </si>
  <si>
    <t>16-20-21-33-39+2</t>
  </si>
  <si>
    <t>3-16-22-28-49+4</t>
  </si>
  <si>
    <t>13-16-18-19-20+2</t>
  </si>
  <si>
    <t>19-23-36-39-49+3</t>
  </si>
  <si>
    <t>9-16-28-41-49+5</t>
  </si>
  <si>
    <t>8-14-29-44-48+7</t>
  </si>
  <si>
    <t>23-27-43-46-49+6</t>
  </si>
  <si>
    <t>13-22-28-31-40+9</t>
  </si>
  <si>
    <t>9-11-21-27-49+5</t>
  </si>
  <si>
    <t>5-7-8-22-26+2</t>
  </si>
  <si>
    <t>7-8-15-18-25+6</t>
  </si>
  <si>
    <t>5-6-27-43-46+7</t>
  </si>
  <si>
    <t>8-9-22-32-46+8</t>
  </si>
  <si>
    <t>16-32-37-38-44+3</t>
  </si>
  <si>
    <t>2-8-25-28-44+4</t>
  </si>
  <si>
    <t>7-10-25-37-47+10</t>
  </si>
  <si>
    <t>4-23-37-42-43+7</t>
  </si>
  <si>
    <t>7-16-18-33-43+5</t>
  </si>
  <si>
    <t>3-9-21-43-45+1</t>
  </si>
  <si>
    <t>10-16-24-27-47+5</t>
  </si>
  <si>
    <t>20-22-28-32-47+6</t>
  </si>
  <si>
    <t>5-11-26-30-48+1</t>
  </si>
  <si>
    <t>11-15-24-38-47+6</t>
  </si>
  <si>
    <t>12-27-30-32-42+7</t>
  </si>
  <si>
    <t>20-26-31-47-49+10</t>
  </si>
  <si>
    <t>22-31-33-39-43+10</t>
  </si>
  <si>
    <t>2-10-28-33-46+8</t>
  </si>
  <si>
    <t>14-17-18-28-44+2</t>
  </si>
  <si>
    <t>12-19-41-42-49+8</t>
  </si>
  <si>
    <t>7-11-16-37-47+10</t>
  </si>
  <si>
    <t>1-16-27-35-41+1</t>
  </si>
  <si>
    <t>24-35-37-45-48+2</t>
  </si>
  <si>
    <t>19-21-23-36-49+4</t>
  </si>
  <si>
    <t>3-9-15-40-48+10</t>
  </si>
  <si>
    <t>15-23-45-48-49+2</t>
  </si>
  <si>
    <t>15-24-30-43-48+7</t>
  </si>
  <si>
    <t>14-20-24-44-48+10</t>
  </si>
  <si>
    <t>26-28-29-42-48+1</t>
  </si>
  <si>
    <t>22-31-37-43-45+5</t>
  </si>
  <si>
    <t>11-14-17-23-43+10</t>
  </si>
  <si>
    <t>5-32-33-46-49+1</t>
  </si>
  <si>
    <t>21-26-33-46-49+1</t>
  </si>
  <si>
    <t>3-6-22-35-47+1</t>
  </si>
  <si>
    <t>3-8-12-29-35+1</t>
  </si>
  <si>
    <t>2-17-40-46-48+10</t>
  </si>
  <si>
    <t>12-17-24-30-38+7</t>
  </si>
  <si>
    <t>9-26-27-29-36+5</t>
  </si>
  <si>
    <t>9-27-31-32-44+8</t>
  </si>
  <si>
    <t>14-22-23-27-28+4</t>
  </si>
  <si>
    <t>4-10-33-35-41+5</t>
  </si>
  <si>
    <t>1-16-29-31-39+2</t>
  </si>
  <si>
    <t>4-10-18-27-30+1</t>
  </si>
  <si>
    <t>8-11-12-26-48+6</t>
  </si>
  <si>
    <t>3-6-28-39-42+5</t>
  </si>
  <si>
    <t>9-25-34-38-49+1</t>
  </si>
  <si>
    <t>4-7-24-29-46+10</t>
  </si>
  <si>
    <t>3-17-27-34-41+4</t>
  </si>
  <si>
    <t>1-9-24-26-35+4</t>
  </si>
  <si>
    <t>2-17-22-38-44+8</t>
  </si>
  <si>
    <t>9-16-24-32-42+3</t>
  </si>
  <si>
    <t>2-9-12-21-29+7</t>
  </si>
  <si>
    <t>4-11-31-36-46+10</t>
  </si>
  <si>
    <t>13-22-33-36-49+4</t>
  </si>
  <si>
    <t>2-11-28-33-43+1</t>
  </si>
  <si>
    <t>17-18-21-36-47+6</t>
  </si>
  <si>
    <t>20-35-39-42-48+2</t>
  </si>
  <si>
    <t>21-28-39-46-49+1</t>
  </si>
  <si>
    <t>2-34-41-44-46+2</t>
  </si>
  <si>
    <t>9-21-42-43-46+6</t>
  </si>
  <si>
    <t>8-9-28-35-42+6</t>
  </si>
  <si>
    <t>25-29-34-44-47+9</t>
  </si>
  <si>
    <t>2-15-28-36-49+3</t>
  </si>
  <si>
    <t>1-9-18-24-46+7</t>
  </si>
  <si>
    <t>1-4-15-18-38+6</t>
  </si>
  <si>
    <t>6-8-16-32-37+7</t>
  </si>
  <si>
    <t>1-13-36-44-48+2</t>
  </si>
  <si>
    <t>10-11-23-43-49+10</t>
  </si>
  <si>
    <t>5-9-18-26-36+9</t>
  </si>
  <si>
    <t>2-17-23-25-37+7</t>
  </si>
  <si>
    <t>8-11-19-48-49+7</t>
  </si>
  <si>
    <t>2-10-13-35-40+1</t>
  </si>
  <si>
    <t>1-2-27-31-45+8</t>
  </si>
  <si>
    <t>11-18-24-41-48+2</t>
  </si>
  <si>
    <t>23-34-36-39-49+8</t>
  </si>
  <si>
    <t>22-23-26-29-40+5</t>
  </si>
  <si>
    <t>8-15-24-39-48+8</t>
  </si>
  <si>
    <t>1-3-7-14-38+5</t>
  </si>
  <si>
    <t>6-11-12-19-45+10</t>
  </si>
  <si>
    <t>7-13-24-36-42+4</t>
  </si>
  <si>
    <t>5-16-18-34-37+5</t>
  </si>
  <si>
    <t>7-13-30-44-48+7</t>
  </si>
  <si>
    <t>1-18-29-39-40+2</t>
  </si>
  <si>
    <t>18-21-26-44-47+3</t>
  </si>
  <si>
    <t>5-10-15-43-45+9</t>
  </si>
  <si>
    <t>6-8-31-36-45+9</t>
  </si>
  <si>
    <t>2-13-24-39-48+1</t>
  </si>
  <si>
    <t>13-28-37-45-48+9</t>
  </si>
  <si>
    <t>7-8-22-28-38+10</t>
  </si>
  <si>
    <t>3-21-32-33-38+10</t>
  </si>
  <si>
    <t>4-7-14-31-37+8</t>
  </si>
  <si>
    <t>6-20-24-31-36+4</t>
  </si>
  <si>
    <t>4-14-23-35-46+7</t>
  </si>
  <si>
    <t>19-31-38-44-49+3</t>
  </si>
  <si>
    <t>18-21-32-33-41+9</t>
  </si>
  <si>
    <t>5-17-23-43-49+4</t>
  </si>
  <si>
    <t>2-5-15-21-39+10</t>
  </si>
  <si>
    <t>12-15-23-27-46+6</t>
  </si>
  <si>
    <t>6-7-16-25-41+5</t>
  </si>
  <si>
    <t>15-17-18-24-44+6</t>
  </si>
  <si>
    <t>3-27-28-38-42+9</t>
  </si>
  <si>
    <t>6-9-15-16-40+6</t>
  </si>
  <si>
    <t>15-23-30-39-49+5</t>
  </si>
  <si>
    <t>8-13-26-38-46+2</t>
  </si>
  <si>
    <t>4-13-18-30-39+1</t>
  </si>
  <si>
    <t>1-11-22-23-31+1</t>
  </si>
  <si>
    <t>19-20-33-42-43+5</t>
  </si>
  <si>
    <t>7-16-22-28-39+7</t>
  </si>
  <si>
    <t>10-20-21-28-47+6</t>
  </si>
  <si>
    <t>7-12-23-27-43+6</t>
  </si>
  <si>
    <t>15-35-37-39-41+4</t>
  </si>
  <si>
    <t>11-14-15-33-39+6</t>
  </si>
  <si>
    <t>3-12-13-30-37+8</t>
  </si>
  <si>
    <t>12-20-33-40-46+6</t>
  </si>
  <si>
    <t>1-19-20-22-24+6</t>
  </si>
  <si>
    <t>19-20-27-32-36+7</t>
  </si>
  <si>
    <t>16-24-28-39-47+9</t>
  </si>
  <si>
    <t>7-17-22-41-47+6</t>
  </si>
  <si>
    <t>1-2-3-29-48+9</t>
  </si>
  <si>
    <t>1-3-13-18-41+1</t>
  </si>
  <si>
    <t>18-19-22-23-33+1</t>
  </si>
  <si>
    <t>9-17-23-34-40+9</t>
  </si>
  <si>
    <t>23-27-30-36-39+2</t>
  </si>
  <si>
    <t>7-8-11-30-37+3</t>
  </si>
  <si>
    <t>1-3-42-47-49+7</t>
  </si>
  <si>
    <t>15-27-28-38-39+10</t>
  </si>
  <si>
    <t>1-10-15-26-49+7</t>
  </si>
  <si>
    <t>3-4-6-11-31+1</t>
  </si>
  <si>
    <t>8-12-16-20-49+5</t>
  </si>
  <si>
    <t>6-24-35-36-42+2</t>
  </si>
  <si>
    <t>7-28-38-43-48+5</t>
  </si>
  <si>
    <t>1-3-16-23-38+3</t>
  </si>
  <si>
    <t>1-4-12-21-46+8</t>
  </si>
  <si>
    <t>11-12-20-21-32+4</t>
  </si>
  <si>
    <t>7-9-15-47-49+7</t>
  </si>
  <si>
    <t>2-5-33-35-40+4</t>
  </si>
  <si>
    <t>3-16-20-30-44+4</t>
  </si>
  <si>
    <t>2-21-25-37-43+9</t>
  </si>
  <si>
    <t>4-5-24-42-47+6</t>
  </si>
  <si>
    <t>3-4-7-38-46+2</t>
  </si>
  <si>
    <t>12-19-27-33-38+7</t>
  </si>
  <si>
    <t>7-21-25-30-40+1</t>
  </si>
  <si>
    <t>9-18-22-32-43+1</t>
  </si>
  <si>
    <t>4-7-11-29-41+4</t>
  </si>
  <si>
    <t>1-7-12-22-23+4</t>
  </si>
  <si>
    <t>4-8-21-31-39+2</t>
  </si>
  <si>
    <t>1-17-20-37-44+8</t>
  </si>
  <si>
    <t>5-6-12-15-17+1</t>
  </si>
  <si>
    <t>1-5-13-16-20+2</t>
  </si>
  <si>
    <t>7-19-23-27-34+7</t>
  </si>
  <si>
    <t>7-14-31-38-44+1</t>
  </si>
  <si>
    <t>11-18-22-28-33+2</t>
  </si>
  <si>
    <t>8-21-27-29-31+10</t>
  </si>
  <si>
    <t>7-28-33-35-42+10</t>
  </si>
  <si>
    <t>2-9-14-17-25+9</t>
  </si>
  <si>
    <t>1-24-27-32-41+9</t>
  </si>
  <si>
    <t>6-17-33-34-39+5</t>
  </si>
  <si>
    <t>2-5-22-24-31+6</t>
  </si>
  <si>
    <t>2-16-20-38-41+9</t>
  </si>
  <si>
    <t>10-20-29-40-43+7</t>
  </si>
  <si>
    <t>9-18-26-38-49+8</t>
  </si>
  <si>
    <t>10-18-22-44-45+6</t>
  </si>
  <si>
    <t>3-14-16-25-35+3</t>
  </si>
  <si>
    <t>7-13-18-47-48+4</t>
  </si>
  <si>
    <t>3-14-27-33-40+9</t>
  </si>
  <si>
    <t>17-24-28-35-45+6</t>
  </si>
  <si>
    <t>5-23-27-34-44+1</t>
  </si>
  <si>
    <t>9-14-26-34-44+9</t>
  </si>
  <si>
    <t>1-4-14-23-25+10</t>
  </si>
  <si>
    <t>2-18-20-26-34+1</t>
  </si>
  <si>
    <t>5-14-17-35-42+1</t>
  </si>
  <si>
    <t>4-5-6-10-16+3</t>
  </si>
  <si>
    <t>12-31-32-44-45+2</t>
  </si>
  <si>
    <t>4-8-27-39-43+3</t>
  </si>
  <si>
    <t>5-13-28-29-34+4</t>
  </si>
  <si>
    <t>9-10-28-35-43+8</t>
  </si>
  <si>
    <t>3-4-6-13-41+8</t>
  </si>
  <si>
    <t>4-16-17-21-22+1</t>
  </si>
  <si>
    <t>17-28-36-41-42+4</t>
  </si>
  <si>
    <t>21-26-27-33-49+7</t>
  </si>
  <si>
    <t>3-8-27-37-41+2</t>
  </si>
  <si>
    <t>11-21-40-41-49+4</t>
  </si>
  <si>
    <t>16-24-28-39-46+4</t>
  </si>
  <si>
    <t>27-42-45-48-49+7</t>
  </si>
  <si>
    <t>22-25-29-31-41+5</t>
  </si>
  <si>
    <t>13-15-32-33-46+10</t>
  </si>
  <si>
    <t>14-21-26-32-46+6</t>
  </si>
  <si>
    <t>18-24-26-35-47+1</t>
  </si>
  <si>
    <t>10-14-25-30-34+9</t>
  </si>
  <si>
    <t>3-5-7-23-48+7</t>
  </si>
  <si>
    <t>3-6-25-40-46+4</t>
  </si>
  <si>
    <t>3-13-25-33-38+3</t>
  </si>
  <si>
    <t>3-15-23-28-35+10</t>
  </si>
  <si>
    <t>26-28-34-35-49+4</t>
  </si>
  <si>
    <t>1-2-7-26-44+9</t>
  </si>
  <si>
    <t>12-36-38-39-49+10</t>
  </si>
  <si>
    <t>9-15-27-34-48+6</t>
  </si>
  <si>
    <t>20-22-28-30-45+3</t>
  </si>
  <si>
    <t>13-20-36-44-48+1</t>
  </si>
  <si>
    <t>1-12-23-33-46+1</t>
  </si>
  <si>
    <t>5-7-11-15-23+1</t>
  </si>
  <si>
    <t>4-15-26-29-30+3</t>
  </si>
  <si>
    <t>4-9-21-34-37+2</t>
  </si>
  <si>
    <t>9-20-23-34-49+8</t>
  </si>
  <si>
    <t>2-31-33-43-49+9</t>
  </si>
  <si>
    <t>11-12-34-38-43+3</t>
  </si>
  <si>
    <t>12-20-31-32-45+8</t>
  </si>
  <si>
    <t>12-23-37-39-43+8</t>
  </si>
  <si>
    <t>9-11-20-24-30+1</t>
  </si>
  <si>
    <t>2-5-19-21-23+7</t>
  </si>
  <si>
    <t>7-10-33-34-46+6</t>
  </si>
  <si>
    <t>28-31-33-43-48+7</t>
  </si>
  <si>
    <t>8-27-37-41-45+6</t>
  </si>
  <si>
    <t>22-27-30-37-45+3</t>
  </si>
  <si>
    <t>24-29-32-45-47+10</t>
  </si>
  <si>
    <t>19-22-23-26-27+2</t>
  </si>
  <si>
    <t>5-10-15-33-34+7</t>
  </si>
  <si>
    <t>1-2-10-25-33+4</t>
  </si>
  <si>
    <t>2-15-32-39-45+10</t>
  </si>
  <si>
    <t>3-20-34-39-42+2</t>
  </si>
  <si>
    <t>27-35-36-44-45+2</t>
  </si>
  <si>
    <t>11-18-20-27-38+6</t>
  </si>
  <si>
    <t>4-7-8-11-22+5</t>
  </si>
  <si>
    <t>3-5-27-32-40+9</t>
  </si>
  <si>
    <t>2-15-22-24-36+8</t>
  </si>
  <si>
    <t>7-9-10-25-29+6</t>
  </si>
  <si>
    <t>8-14-29-41-48+10</t>
  </si>
  <si>
    <t>14-16-25-41-45+10</t>
  </si>
  <si>
    <t>4-15-21-30-36+4</t>
  </si>
  <si>
    <t>3-14-22-31-34+7</t>
  </si>
  <si>
    <t>21-39-40-47-48+5</t>
  </si>
  <si>
    <t>10-23-28-40-43+9</t>
  </si>
  <si>
    <t>16-21-23-29-46+4</t>
  </si>
  <si>
    <t>12-16-18-24-44+4</t>
  </si>
  <si>
    <t>1-10-14-35-46+8</t>
  </si>
  <si>
    <t>3-13-17-31-46+5</t>
  </si>
  <si>
    <t>4-16-22-34-49+10</t>
  </si>
  <si>
    <t>10-20-27-43-47+3</t>
  </si>
  <si>
    <t>4-12-31-38-41+8</t>
  </si>
  <si>
    <t>6-18-31-36-40+7</t>
  </si>
  <si>
    <t>7-38-40-41-46+5</t>
  </si>
  <si>
    <t>8-10-13-39-49+10</t>
  </si>
  <si>
    <t>5-15-20-28-40+10</t>
  </si>
  <si>
    <t>3-10-32-35-47+3</t>
  </si>
  <si>
    <t>7-26-32-38-39+9</t>
  </si>
  <si>
    <t>2-5-27-37-46+4</t>
  </si>
  <si>
    <t>1-5-13-19-42+3</t>
  </si>
  <si>
    <t>4-9-11-29-47+8</t>
  </si>
  <si>
    <t>10-21-40-44-49+2</t>
  </si>
  <si>
    <t>9-11-33-37-39+8</t>
  </si>
  <si>
    <t>8-11-25-29-36+2</t>
  </si>
  <si>
    <t>12-22-24-38-47+1</t>
  </si>
  <si>
    <t>5-11-20-24-30+8</t>
  </si>
  <si>
    <t>14-21-26-27-38+4</t>
  </si>
  <si>
    <t>17-36-37-47-49+10</t>
  </si>
  <si>
    <t>2-4-27-33-41+5</t>
  </si>
  <si>
    <t>2-5-27-35-48+3</t>
  </si>
  <si>
    <t>2-22-26-41-46+5</t>
  </si>
  <si>
    <t>13-31-33-44-49+9</t>
  </si>
  <si>
    <t>2-5-15-27-48+8</t>
  </si>
  <si>
    <t>8-24-31-38-42+7</t>
  </si>
  <si>
    <t>10-11-35-38-41+3</t>
  </si>
  <si>
    <t>1-11-15-29-31+8</t>
  </si>
  <si>
    <t>2-5-13-24-48+4</t>
  </si>
  <si>
    <t>26-29-31-34-42+10</t>
  </si>
  <si>
    <t>15-19-32-37-38+1</t>
  </si>
  <si>
    <t>18-20-22-32-36+7</t>
  </si>
  <si>
    <t>11-13-25-28-49+5</t>
  </si>
  <si>
    <t>17-30-31-36-43+8</t>
  </si>
  <si>
    <t>12-20-30-36-45+6</t>
  </si>
  <si>
    <t>2-26-34-37-41+4</t>
  </si>
  <si>
    <t>1-6-19-23-41+6</t>
  </si>
  <si>
    <t>10-22-41-43-48+3</t>
  </si>
  <si>
    <t>23-34-35-40-45+5</t>
  </si>
  <si>
    <t>9-12-21-38-45+6</t>
  </si>
  <si>
    <t>5-22-25-33-35+9</t>
  </si>
  <si>
    <t>4-8-15-38-47+7</t>
  </si>
  <si>
    <t>2-20-23-24-26+8</t>
  </si>
  <si>
    <t>4-22-27-36-45+3</t>
  </si>
  <si>
    <t>22-28-41-43-49+4</t>
  </si>
  <si>
    <t>4-6-37-44-46+2</t>
  </si>
  <si>
    <t>11-13-19-22-46+3</t>
  </si>
  <si>
    <t>11-12-14-28-48+2</t>
  </si>
  <si>
    <t>7-15-31-43-48+3</t>
  </si>
  <si>
    <t>4-32-35-39-44+10</t>
  </si>
  <si>
    <t>18-20-28-40-49+1</t>
  </si>
  <si>
    <t>10-11-37-41-48+4</t>
  </si>
  <si>
    <t>10-20-22-39-46+4</t>
  </si>
  <si>
    <t>22-24-32-41-48+1</t>
  </si>
  <si>
    <t>19-24-27-33-41+9</t>
  </si>
  <si>
    <t>nombre_de_gagnant_au_rang7</t>
  </si>
  <si>
    <t>rapport_du_rang7</t>
  </si>
  <si>
    <t>nombre_de_gagnant_au_rang8</t>
  </si>
  <si>
    <t>rapport_du_rang8</t>
  </si>
  <si>
    <t>nombre_de_gagnant_au_rang9</t>
  </si>
  <si>
    <t>rapport_du_rang9</t>
  </si>
  <si>
    <t>nombre_de_codes_gagnants</t>
  </si>
  <si>
    <t>rapport_codes_gagnants</t>
  </si>
  <si>
    <t>codes_gagnants</t>
  </si>
  <si>
    <t>7-37-38-44-48+7</t>
  </si>
  <si>
    <t>R 3329 7084,J 3818 3823,A 1155 6066,P 3526 8298,W 0926 6084,R 2639 7097,S 2510 7376,O 2415 6017,Q 4947 7534,Q 1765 2471</t>
  </si>
  <si>
    <t>3-4-13-44-45+5</t>
  </si>
  <si>
    <t>V 3722 4561,T 8722 8794,A 0899 8395,U 4783 5650,K 9220 3658,T 8680 1405,F 4948 0825,L 2979 3225,J 8017 1246,F 5587 1083</t>
  </si>
  <si>
    <t>8-15-25-29-34+1</t>
  </si>
  <si>
    <t>E 0854 5739,C 5416 5180,R 5699 4408,I 2074 9007,S 8426 5361,E 0561 7072,N 6772 5129,V 3669 9978,G 1862 0238,I 7510 0730</t>
  </si>
  <si>
    <t>7-9-11-18-33+9</t>
  </si>
  <si>
    <t>V 0522 2099,S 2381 5953,S 5274 8578,O 0853 0988,C 8855 7288,I 9261 6022,O 8833 1806,F 9999 6558,S 2575 6621,U 7966 7797</t>
  </si>
  <si>
    <t>7-8-11-25-46+7</t>
  </si>
  <si>
    <t>Q 7225 4367,H 9140 5005,G 3444 2061,M 3621 4955,S 8750 6676,L 7083 0767,Q 3148 7115,M 2192 4169,E 5353 9361,Q 6490 6033</t>
  </si>
  <si>
    <t>7-14-29-41-43+3</t>
  </si>
  <si>
    <t>C 7247 6135,G 4886 2894,N 2158 4042,W 0868 5368,R 9537 3189,I 5371 8427,E 0508 9099,Q 2809 8198,K 8947 9117,S 6776 4085</t>
  </si>
  <si>
    <t>13-15-25-43-48+5</t>
  </si>
  <si>
    <t>M 7475 9609,H 6304 3503,O 1435 4278,U 1455 1866,O 9101 0325,C 7624 2630,E 4818 9892,E 9002 9432,S 2764 4064,N 5183 1462</t>
  </si>
  <si>
    <t>3-40-42-45-47+9</t>
  </si>
  <si>
    <t>A 0141 2768,O 1770 2986,L 8521 3914,W 0833 6901,R 0509 6234,F 5009 0581,I 8449 4132,A 8058 7365,I 7750 6717,N 1770 3317</t>
  </si>
  <si>
    <t>4-15-21-22-26+10</t>
  </si>
  <si>
    <t>D 6439 6661,S 2766 0716,N 1864 6967,V 3320 4330,C 2258 8718,K 3076 7015,L 7385 5033,B 6979 3462,H 9362 5083,S 6360 8097</t>
  </si>
  <si>
    <t>12-24-37-40-42+1</t>
  </si>
  <si>
    <t>H 8057 8698,I 0570 5287,I 2833 4134,H 5249 5999,S 7444 8683,Q 9383 4000,G 2500 0624,S 7694 1367,K 3642 3971,C 1002 8501</t>
  </si>
  <si>
    <t>5-7-27-32-35+3</t>
  </si>
  <si>
    <t>D 1841 6479,B 2925 6204,I 1442 7909,P 6787 3943,D 0779 6119,K 2790 2800,B 8367 7068,O 7727 3921,L 9497 4209,B 5801 7711</t>
  </si>
  <si>
    <t>11-15-20-30-47+9</t>
  </si>
  <si>
    <t>V 7613 2188,O 9472 7651,B 4408 8807,G 3696 4736,C 6105 1117,H 7510 0073,G 9849 2776,E 5793 5117,F 0713 5930,I 8452 5767</t>
  </si>
  <si>
    <t>6-15-30-37-47+6</t>
  </si>
  <si>
    <t>A 9928 7617,C 8199 0017,F 7697 3647,P 3046 3537,J 5630 3837,V 7167 4365,V 2597 5612,G 3022 6438,K 4977 8300,L 3765 2921</t>
  </si>
  <si>
    <t>12-14-16-30-42+2</t>
  </si>
  <si>
    <t>T 8066 5462,I 8177 2516,L 6676 3258,T 4791 0501,O 6781 3604,M 0930 0038,P 4647 9261,D 4035 0815,G 6617 9627,F 5705 0317</t>
  </si>
  <si>
    <t>17-24-25-38-41+10</t>
  </si>
  <si>
    <t>D 0630 2540,U 2851 3190,A 6713 0577,T 9878 9101,V 4096 1146,S 2458 1447,M 0892 5322,C 3917 7809,V 0141 0421,K 5611 2401</t>
  </si>
  <si>
    <t>17-20-26-30-47+6</t>
  </si>
  <si>
    <t>E 7785 9019,M 1619 6863,I 8999 0486,K 8780 4678,L 9198 0505,M 4355 5652,H 7139 5555,P 0708 2541,N 2001 1271,G 4702 2001</t>
  </si>
  <si>
    <t>10-16-34-37-39+7</t>
  </si>
  <si>
    <t>B 6515 7075,Q 3465 9386,B 3345 7386,T 3551 4669,G 4872 8013,T 8551 2047,O 2060 3785,U 4625 9675,K 7751 6102,B 1615 2674</t>
  </si>
  <si>
    <t>1-10-11-15-31+3</t>
  </si>
  <si>
    <t>Q 8034 9783,R 4068 3981,F 5033 7588,K 9306 9286,F 9062 0790,U 6836 1369,K 0138 6625,E 7863 7472,A 2572 5957,T 4981 0885</t>
  </si>
  <si>
    <t>1-11-33-35-44+10</t>
  </si>
  <si>
    <t>D 2302 1314,T 6717 9609,K 6252 7755,E 9384 0072,V 4892 4983,C 0644 3118,E 3463 6508,G 3113 2220,O 0638 1202,M 4281 6792</t>
  </si>
  <si>
    <t>11-19-24-25-34+8</t>
  </si>
  <si>
    <t>T 1571 9544,N 8540 2450,L 4552 0766,O 9460 9602,M 3964 3162,N 9801 9939,A 4497 7953,H 3238 6746,D 7951 9848,L 3692 2660</t>
  </si>
  <si>
    <t>6-15-19-21-46+10</t>
  </si>
  <si>
    <t>G 5271 6911,H 4241 8044,B 6532 1964,Q 9692 1940,V 1654 1072,L 2529 8014,L 1289 5423,M 9225 9151,R 8264 3080,T 9847 4549</t>
  </si>
  <si>
    <t>1-7-12-19-31+10</t>
  </si>
  <si>
    <t>W 0627 8777,M 1681 6872,B 1710 0736,J 7929 8015,Q 3784 4355,Q 7355 1292,C 9587 6497,U 0861 4615,I 2449 3168,F 8995 8756</t>
  </si>
  <si>
    <t>6-7-18-40-48+7</t>
  </si>
  <si>
    <t>U 2008 9147,U 7874 8531,S 5048 6792,B 1085 9248,P 0053 2804,G 5182 2263,Q 1458 7864,S 7722 2715,U 2996 4665,F 6308 1527</t>
  </si>
  <si>
    <t>2-12-26-29-36+7</t>
  </si>
  <si>
    <t>Q 1232 0444,D 6243 0817,O 3577 1075,C 3236 6226,U 1350 0198,G 1262 5228,F 6687 8074,D 9519 9668,R 9649 8942,J 7300 7661</t>
  </si>
  <si>
    <t>14-24-27-34-43+10</t>
  </si>
  <si>
    <t>E 6202 3197,H 5428 1787,M 7494 7671,O 6670 3636,K 7908 9156,W 0668 9538,O 6177 5185,J 2126 1563,Q 3461 5980,A 7809 7379</t>
  </si>
  <si>
    <t>12-26-30-38-42+5</t>
  </si>
  <si>
    <t>P 9130 3828,B 9623 5462,M 6526 9250,C 3011 7744,M 3320 0408,G 2806 2479,N 5763 5887,R 8482 5613,N 1882 6686,G 3929 1328</t>
  </si>
  <si>
    <t>5-9-11-24-45+10</t>
  </si>
  <si>
    <t>R 3603 4953,U 2906 5397,C 4129 3357,G 1296 6635,F 6361 3651,E 6283 8269,J 6664 3219,T 5123 7141,L 5247 3322,D 4217 1429</t>
  </si>
  <si>
    <t>10-22-34-43-46+2</t>
  </si>
  <si>
    <t>V 4103 0032,L 7028 4632,M 3441 2019,B 2329 0626,V 6152 2280,T 4065 7900,U 0131 6282,A 2358 5083,S 2938 2529,S 6575 4830</t>
  </si>
  <si>
    <t>11-22-31-44-46+5</t>
  </si>
  <si>
    <t>I 0626 6850,Q 2767 9155,K 6294 8045,S 9273 7059,O 7581 8568,U 5285 7427,R 6697 1298,Q 4294 9093,W 0604 8075,O 8535 6097</t>
  </si>
  <si>
    <t>3-10-11-21-25+3</t>
  </si>
  <si>
    <t>H 1347 4693,P 5248 0269,D 9106 9685,V 5616 1762,K 8992 8218,D 9020 7816,P 0755 9044,P 7421 1254,L 2970 3030,V 8188 4847</t>
  </si>
  <si>
    <t>2-9-25-30-35+9</t>
  </si>
  <si>
    <t>W 0573 3689,M 5592 3074,R 7008 0528,C 8032 2559,K 4493 1452,U 3986 2202,B 1332 1463,C 1728 4771,T 9749 9047,A 3583 1191</t>
  </si>
  <si>
    <t>1-3-30-32-38+6</t>
  </si>
  <si>
    <t>Q 2944 6741,F 2593 6778,W 0570 7961,L 9356 8603,M 3223 1357,B 2219 2183,A 4279 2902,P 5493 3440,O 6733 6610,U 9794 6963</t>
  </si>
  <si>
    <t>12-21-39-44-45+5</t>
  </si>
  <si>
    <t>H 7572 4197,G 7604 8006,O 1449 4771,C 7298 5932,E 4103 0432,C 1457 4322,I 8276 7262,S 4699 9875,C 2317 6907,P 8015 1601</t>
  </si>
  <si>
    <t>8-13-16-34-37+10</t>
  </si>
  <si>
    <t>R 7280 2157,D 3447 8753,R 4328 5704,C 8616 8560,M 0039 9644,F 8705 1619,F 3855 7712,B 0977 2345,I 7422 8999,R 6222 5446</t>
  </si>
  <si>
    <t>11-14-25-29-38+8</t>
  </si>
  <si>
    <t>A 8136 8966,B 4615 7171,I 8156 6406,O 6585 8854,B 8949 9547,N 9749 4194,A 9587 4102,E 7348 0140,N 6632 3543,N 6667 3867</t>
  </si>
  <si>
    <t>6-17-18-19-41+9</t>
  </si>
  <si>
    <t>K 4184 9540,T 3367 1869,M 9080 6789,E 4046 6431,V 1912 0915,K 2128 7783,S 9209 2056,E 8534 9547,A 6590 3761,D 2786 2083</t>
  </si>
  <si>
    <t>1-9-15-19-39+5</t>
  </si>
  <si>
    <t>G 8032 6572,M 6913 4554,J 5329 9087,J 3451 7871,M 8245 8444,S 2065 7600,K 5928 8299,C 4708 8363,W 0533 7541,A 6076 2489</t>
  </si>
  <si>
    <t>3-6-15-23-39+2</t>
  </si>
  <si>
    <t>M 3233 6254,W 0526 3495,H 1437 8443,S 9575 8972,L 6716 1144,G 2765 4737,Q 7015 9094,S 1896 1618,C 0327 6283,V 7883 8801</t>
  </si>
  <si>
    <t>3-10-15-30-38+6</t>
  </si>
  <si>
    <t>Q 7344 7907,I 7656 9172,S 5536 6492,V 8124 4853,R 7104 7319,L 9327 5948,B 8906 6076,V 4480 8492,T 9176 5680,U 8954 9758</t>
  </si>
  <si>
    <t>14-21-30-34-36+2</t>
  </si>
  <si>
    <t>I 8638 6569,R 8760 0539,M 6211 0635,G 9653 3124,I 2938 4494,C 6885 0364,J 9103 7580,I 5871 8677,C 0755 6689,J 5853 3210</t>
  </si>
  <si>
    <t>5-10-11-15-22+5</t>
  </si>
  <si>
    <t>E 3230 0242,V 4759 8008,J 5674 6998,O 1025 8943,C 1775 9851,N 5736 4895,I 7729 4509,G 8574 8574,H 3128 5494,T 7359 2178</t>
  </si>
  <si>
    <t>20-21-22-23-45+10</t>
  </si>
  <si>
    <t>A 4729 3389,R 9083 6316,M 9672 3756,E 9181 2330,G 6283 6004,W 0484 9779,D 4481 9800,C 2851 6502,S 2306 0729,O 7737 1865</t>
  </si>
  <si>
    <t>20-21-28-33-46+7</t>
  </si>
  <si>
    <t>A 6632 5405,O 6381 7046,F 2776 2098,U 8902 6925,D 9287 2219,Q 1555 8452,I 3148 1883,G 9468 8994,K 8097 2898,F 1918 2277</t>
  </si>
  <si>
    <t>12-20-22-27-42+7</t>
  </si>
  <si>
    <t>G 1856 8724,T 9031 4084,W 0454 2572,R 5706 7139,M 5708 5563,O 4957 4863,U 4991 4100,S 9631 2975,G 6217 0352,V 4795 7185</t>
  </si>
  <si>
    <t>15-36-41-48-49+5</t>
  </si>
  <si>
    <t>T 6609 8252,E 1350 2475,F 5122 4564,D 4140 5012,H 2961 2683,J 4280 1740,A 5216 4560,G 4475 4113,D 8866 9226,G 8212 1382</t>
  </si>
  <si>
    <t>13-14-15-21-37+7</t>
  </si>
  <si>
    <t>D 1307 5844,E 0158 9013,A 5580 7108,R 8274 5020,T 9669 8230,Q 1242 4691,H 7128 9050,O 0055 2121,F 2503 2299,V 8189 8515</t>
  </si>
  <si>
    <t>18-20-30-43-44+7</t>
  </si>
  <si>
    <t>L 5112 7474,I 5987 7092,U 9111 5696,S 2147 7591,F 5391 2100,S 0352 2492,P 7750 0730,B 0494 0752,K 8362 3545,J 2959 4870</t>
  </si>
  <si>
    <t>3-6-20-27-33+8</t>
  </si>
  <si>
    <t>T 9876 6925,U 6210 4151,A 0459 4788,E 2369 9766,C 4818 0637,I 2354 4407,E 7723 1625,V 2821 2810,J 6805 9340,I 9360 7772</t>
  </si>
  <si>
    <t>9-11-29-32-39+8</t>
  </si>
  <si>
    <t>H 8326 2789,N 2469 5587,A 7129 2442,I 2267 9494,M 0231 7819,B 7618 5892,R 7068 3725,P 2589 8399,L 4774 1579,M 9697 8178</t>
  </si>
  <si>
    <t>6-8-9-29-39+2</t>
  </si>
  <si>
    <t>L 8083 5523,D 9624 6759,R 2654 5958,C 9750 2534,R 4582 7906,F 7504 8008,P 6532 1099,V 6528 3430,L 3661 1089,G 1353 2644</t>
  </si>
  <si>
    <t>2-14-28-34-38+4</t>
  </si>
  <si>
    <t>A 0311 5742,S 5789 9619,F 7051 7770,O 9320 2697,K 7230 8538,W 0376 3818,T 1126 5304,K 1073 2498,L 7683 8446,G 5794 2816</t>
  </si>
  <si>
    <t>9-22-24-42-43+7</t>
  </si>
  <si>
    <t>F 5404 8134,P 3560 1165,Q 6658 0639,L 1004 1905,R 6255 7121,T 8321 1534,S 5995 1065,V 4574 3812,F 2918 2599,L 7847 0595</t>
  </si>
  <si>
    <t>21-26-29-35-36+9</t>
  </si>
  <si>
    <t>Q 5107 3436,M 3470 5463,E 3927 8574,R 9087 9579,N 2067 9171,K 8269 6210,S 7467 3966,A 0070 4352,P 9541 9695,U 5964 8211</t>
  </si>
  <si>
    <t>9-28-34-36-45+6</t>
  </si>
  <si>
    <t>M 7426 1424,M 9998 2405,N 8496 1803,F 7721 5638,S 5709 0383,F 7092 0156,L 8378 7196,C 7137 7133,A 5939 8015,O 4672 3852</t>
  </si>
  <si>
    <t>4-10-19-29-47+6</t>
  </si>
  <si>
    <t>K 0011 5615,O 4246 4485,R 1607 7408,G 2495 1872,A 5491 4724,T 2049 7215,Q 6784 8877,S 1622 2771,L 4892 1600,K 2665 2957</t>
  </si>
  <si>
    <t>7-12-17-31-48+8</t>
  </si>
  <si>
    <t>T 0737 0035,L 7209 1099,N 8148 2722,M 9612 4850,N 0069 1765,D 1966 3318,Q 5036 4512,N 1429 6330,K 4281 3030,O 1625 3054</t>
  </si>
  <si>
    <t>2-7-13-33-41+1</t>
  </si>
  <si>
    <t>R 5562 7881,K 9394 3432,A 2129 6670,V 0022 9726,B 7096 3655,H 9237 2066,I 4753 4328,Q 8282 8020,U 1970 9079,R 9381 7554</t>
  </si>
  <si>
    <t>8-14-19-25-49+5</t>
  </si>
  <si>
    <t>G 2170 4280,H 7697 1928,T 8864 7574,H 8663 0242,U 4204 1217,G 6227 5763,M 2100 4162,Q 1300 5134,K 6783 1699,S 7788 6792</t>
  </si>
  <si>
    <t>1-4-22-36-45+8</t>
  </si>
  <si>
    <t>O 0326 4151,U 6936 0228,S 1962 5403,T 8258 4257,A 7103 1001,P 1823 2033,W 0300 6837,N 8065 3250,L 1860 7564,Q 3840 9609</t>
  </si>
  <si>
    <t>4-5-24-29-38+3</t>
  </si>
  <si>
    <t>J 4078 1407,Q 7817 8862,N 7442 6451,L 8189 7521,O 4448 8920,Q 3615 7304,S 6922 6568,F 4531 6831,V 7163 4147,M 6772 9886</t>
  </si>
  <si>
    <t>1-4-23-24-46+2</t>
  </si>
  <si>
    <t>P 7832 7633,S 2666 0929,V 1221 9582,N 8954 7631,N 8131 7529,E 9858 7629,A 7406 4861,T 9845 5219,R 1537 7574,I 2243 2740</t>
  </si>
  <si>
    <t>1-8-39-48-49+9</t>
  </si>
  <si>
    <t>I 3824 1689,C 6995 4442,Q 7671 5090,C 3573 3456,L 8590 3310,P 4445 7153,F 2027 3790,B 6612 8746,T 6613 3775,C 8787 2493</t>
  </si>
  <si>
    <t>11-20-24-31-32+8</t>
  </si>
  <si>
    <t>L 8242 6516,I 6636 9312,J 4002 2424,I 1030 0336,A 9943 0817,Q 6967 5694,K 1691 5906,L 2706 4386,P 2174 9277,S 5690 1173</t>
  </si>
  <si>
    <t>1-2-6-7-40+4</t>
  </si>
  <si>
    <t>L 9270 5180,I 5144 4399,A 3098 6600,A 8474 9894,P 5432 1783,O 6805 5428,F 6163 0071,H 1662 0850,E 9717 3772,A 9981 5562</t>
  </si>
  <si>
    <t>7-10-15-17-31+4</t>
  </si>
  <si>
    <t>V 3110 2465,O 2379 3760,I 2421 0350,G 0041 8158,P 8079 7616,U 5208 5475,H 9560 8326,Q 1493 8117,O 4772 9276,D 2798 1535</t>
  </si>
  <si>
    <t>10-15-18-36-40+3</t>
  </si>
  <si>
    <t>T 8218 8910,M 0020 3857,W 0257 1705,J 3594 6603,Q 1011 1745,E 0066 6721,G 6428 7164,B 5789 3530,F 7884 9332,J 3414 9284</t>
  </si>
  <si>
    <t>6-8-12-17-30+3</t>
  </si>
  <si>
    <t>D 7853 6560,V 0996 3162,I 2886 2886,T 8003 2054,Q 1519 7806,F 1966 0042,H 9893 7811,O 1069 5287,P 5266 3506,H 2319 2231</t>
  </si>
  <si>
    <t>14-18-37-38-39+9</t>
  </si>
  <si>
    <t>M 3448 7807,G 7020 3577,L 4879 1992,A 4183 1344,N 1126 8412,P 9556 1039,N 7010 8792,C 8668 2905,F 5406 8889,O 0718 9287</t>
  </si>
  <si>
    <t>4-15-25-27-42+5</t>
  </si>
  <si>
    <t>L 3372 7843,E 8523 1881,S 5316 5420,J 0545 7071,B 4812 6546,B 4862 5593,J 7599 6069,D 9511 0475,K 4020 7572,C 7046 5791</t>
  </si>
  <si>
    <t>8-15-26-42-43+5</t>
  </si>
  <si>
    <t>L 1696 8474,B 9529 7466,V 7058 7564,P 1552 5112,R 7314 0656,L 0510 1458,L 9207 9881,V 0963 6843,E 1934 0233,K 0795 3957</t>
  </si>
  <si>
    <t>1-11-13-26-46+5</t>
  </si>
  <si>
    <t>M 9679 4552,B 7895 6822,A 6768 0495,K 2442 9240,S 9569 3846,G 2930 6729,H 9722 4759,B 9948 3354,J 7788 0472,C 2351 3699</t>
  </si>
  <si>
    <t>4-11-24-33-35+9</t>
  </si>
  <si>
    <t>K 1992 5649,C 4235 6779,C 3249 2384,O 7784 0426,P 1757 6452,C 4506 7778,V 4772 0178,N 5589 8652,N 1310 1345,H 6994 5244</t>
  </si>
  <si>
    <t>19-20-27-38-46+10</t>
  </si>
  <si>
    <t>H 0385 8340,Q 7120 3771,F 5964 0460,Q 2897 0874,G 8502 0601,T 3190 7109,L 4159 8159,U 2187 9084,I 8868 5387,K 2422 7827</t>
  </si>
  <si>
    <t>6-19-20-22-34+10</t>
  </si>
  <si>
    <t>J 7638 0395,M 6249 4903,F 3869 0425,B 0135 7591,S 2397 9262,N 1165 1112,J 4124 9915,K 3997 7036,M 8817 0370,Q 8571 5788</t>
  </si>
  <si>
    <t>6-7-15-34-39+1</t>
  </si>
  <si>
    <t>H 7735 2044,G 7821 3734,L 6651 4560,U 7630 7939,M 0121 0215,S 7059 4430,C 1033 7375,A 5870 3500,T 2783 7018,C 5447 8464</t>
  </si>
  <si>
    <t>1-2-15-18-41+10</t>
  </si>
  <si>
    <t>G 5429 1151,H 4379 6083,D 9865 0113,R 9313 4948,S 6660 0967,L 8589 8571,W 0180 9984,R 5092 4996,C 0007 8888,F 1898 9600</t>
  </si>
  <si>
    <t>11-32-35-41-42+6</t>
  </si>
  <si>
    <t>N 8726 2189,C 2458 9230,H 7201 9336,J 1965 9605,S 2212 3014,I 4681 9421,N 8547 3353,G 8578 8684,T 4295 6364,C 6041 7893</t>
  </si>
  <si>
    <t>17-19-31-40-45+1</t>
  </si>
  <si>
    <t>U 8698 6931,B 1301 3634,A 6082 4147,U 9446 5334,L 6570 6244,K 7277 3682,L 2963 8377,T 5238 9229,Q 6258 8232,I 5642 7921</t>
  </si>
  <si>
    <t>10-17-18-24-40+2</t>
  </si>
  <si>
    <t>C 9085 4410,B 8301 3083,S 7292 0396,Q 8736 8220,L 4616 9728,W 0164 0844,S 6216 9480,S 0661 7479,G 4296 0026,I 0886 0870</t>
  </si>
  <si>
    <t>6-15-16-29-44+3</t>
  </si>
  <si>
    <t>J 9050 5401,F 7696 5050,I 3918 4574,B 1116 6627,T 0456 5552,E 0893 6520,L 6572 8527,S 3890 0518,P 2219 1432,H 9628 7080</t>
  </si>
  <si>
    <t>6-12-16-40-42+3</t>
  </si>
  <si>
    <t>A 7275 6702,T 0794 3409,O 9366 7393,E 9166 7322,Q 9187 4841,I 2275 6003,S 7649 4536,B 7246 5506,L 8601 5357,Q 1127 7456</t>
  </si>
  <si>
    <t>15-18-40-42-48+10</t>
  </si>
  <si>
    <t>U 6798 8878,Q 8750 1596,O 2524 9604,J 3770 3951,S 7688 2645,S 0046 0631,T 0489 5017,H 7720 9441,U 3820 5027,C 0618 2905</t>
  </si>
  <si>
    <t>16-31-33-37-49+8</t>
  </si>
  <si>
    <t>M 2130 1775,K 6836 6906,K 7960 0633,I 7196 6341,N 2341 2905,B 7789 6719,Q 4300 2229,J 4236 0125,K 0871 0712,C 4570 2951</t>
  </si>
  <si>
    <t>6-21-27-40-47+8</t>
  </si>
  <si>
    <t>S 0570 6984,B 6257 1574,G 6903 4580,C 8344 1523,B 2522 6300,K 9566 1505,V 2911 8752,F 6280 4241,N 4438 6941,S 1973 1871</t>
  </si>
  <si>
    <t>2-10-19-21-40+6</t>
  </si>
  <si>
    <t>C 3177 3674,O 2691 5897,Q 8207 6544,J 1153 9704,L 2624 4305,R 5414 3270,T 9827 3980,O 2847 2578,L 7731 3240,B 4481 7682</t>
  </si>
  <si>
    <t>14-27-41-44-46+5</t>
  </si>
  <si>
    <t>Q 3111 3334,C 9253 2055,A 9351 6824,M 8142 1428,O 2541 9955,N 8286 5145,O 2416 5101,C 5365 3799,C 6967 2767,K 7117 3597</t>
  </si>
  <si>
    <t>5-15-19-24-29+8</t>
  </si>
  <si>
    <t>O 1550 8877,A 4551 5950,J 2591 1209,P 8349 2268,H 2353 1902,V 5408 5852,I 7183 7416,S 4183 2433,Q 0195 8975,P 2673 2594</t>
  </si>
  <si>
    <t>4-23-30-32-37+6</t>
  </si>
  <si>
    <t>I 5216 9337,S 5883 1768,W 0088 0829,A 9923 4550,G 1981 1338,S 5738 2652,K 2013 7312,F 4040 0483,S 3981 0931,P 0316 5524</t>
  </si>
  <si>
    <t>9-23-32-38-41+3</t>
  </si>
  <si>
    <t>J 0006 2259,L 2547 3711,Q 2878 1404,L 1770 8629,S 7024 3350,G 3878 4056,H 8207 9818,B 0892 6202,A 2172 1986,R 7694 8791</t>
  </si>
  <si>
    <t>15-17-35-45-47+4</t>
  </si>
  <si>
    <t>O 0375 7185,W 0073 5530,E 3405 0827,Q 2194 6447,U 6437 5983,E 8434 9090,K 2415 4754,V 8027 9402,V 8022 9590,B 4044 3330</t>
  </si>
  <si>
    <t>7-13-33-41-43+2</t>
  </si>
  <si>
    <t>K 4721 5384,I 4042 9972,H 3179 2746,R 2599 1226,P 6899 2689,G 3429 7357,M 3766 9916,F 5462 8699,B 3694 4690,C 0012 0220</t>
  </si>
  <si>
    <t>7-13-18-21-23+10</t>
  </si>
  <si>
    <t>H 7520 9332,B 8174 3151,D 3332 5080,Q 5173 1872,M 1605 8261,S 9010 0000,B 0749 0576,W 0059 7176,A 8813 3065,S 6366 0160</t>
  </si>
  <si>
    <t>20-22-27-30-35+3</t>
  </si>
  <si>
    <t>M 7611 0702,H 4673 7585,T 7440 8904,S 2643 2330,M 9540 6053,U 0251 4366,Q 4586 7725,S 5217 6990,J 1930 9814,M 2980 0960</t>
  </si>
  <si>
    <t>7-11-20-40-41+6</t>
  </si>
  <si>
    <t>R 7083 9216,F 6923 7034,L 1538 0747,H 6165 5302,B 0889 4025,A 1058 1074,F 4850 9259,A 5382 4353,E 9278 8418,O 0454 4851</t>
  </si>
  <si>
    <t>1-9-18-28-44+10</t>
  </si>
  <si>
    <t>F 7069 4873,E 2769 8375,K 2611 6179,Q 7763 3347,E 0297 7859,O 4310 3656,L 7982 8955,K 5402 9685,G 2252 0807,J 3673 5319</t>
  </si>
  <si>
    <t>18-26-27-35-43+7</t>
  </si>
  <si>
    <t>F 3797 3715,Q 1913 4391,J 8463 7445,N 5586 1963,H 3600 0183,O 6673 7779,V 0984 3975,C 0707 6913,L 1422 4745,D 1430 5913</t>
  </si>
  <si>
    <t>3-9-16-31-36+1</t>
  </si>
  <si>
    <t>T 6707 3179,Q 0041 2460,M 6819 0957,R 2727 5538,O 1035 3733,K 4254 7944,U 4808 6739,U 5014 7368,P 5273 6285,Q 2109 2122</t>
  </si>
  <si>
    <t>3-20-37-45-47+3</t>
  </si>
  <si>
    <t>V 9992 6565,J 9556 9287,H 5097 0615,Q 6592 5704,P 7876 5413,U 1289 0455,S 1706 1313,T 7796 1272,V 4763 0405,V 4620 2123</t>
  </si>
  <si>
    <t>1-11-22-42-46+4</t>
  </si>
  <si>
    <t>B 8693 2074,A 5864 5844,Q 0367 5588,F 9725 4428,Q 4396 7350,L 8733 9554,Q 1491 8002,C 1395 5443,U 7742 9553,V 9976 9716</t>
  </si>
  <si>
    <t>9-19-21-36-40+1</t>
  </si>
  <si>
    <t>H 3813 0403,N 4298 8326,N 9840 2079,S 3048 6065,P 8603 5879,P 1330 1834,G 5763 5085,B 8917 7764,V 8146 7148,H 2840 7229</t>
  </si>
  <si>
    <t>3-10-11-34-41+10</t>
  </si>
  <si>
    <t>K 1747 4415,V 0246 3041,V 2488 8780,I 0527 3711,U 8237 9295,P 3462 5865,J 7944 2737,A 2783 7889,V 1123 4497,I 3226 4813</t>
  </si>
  <si>
    <t>16-20-23-41-45+5</t>
  </si>
  <si>
    <t>O 8849 0478,U 4176 1783,G 4781 4324,M 2521 2919,U 7763 0271,T 2325 8884,Q 3262 1831,M 5842 4331,S 4456 6888,C 1299 9143</t>
  </si>
  <si>
    <t>16-36-38-45-48+8</t>
  </si>
  <si>
    <t>G 3417 0364,F 8209 0286,N 2897 5881,Q 1530 7800,C 0285 1166,T 9211 9308,T 3677 4416,F 7090 3695,Q 2850 7593,G 0743 0109</t>
  </si>
  <si>
    <t>5-23-29-36-45+7</t>
  </si>
  <si>
    <t>V 1124 8738,B 3612 9030,S 5236 2748,B 8459 4722,L 6048 8609,C 6066 0161,M 5628 2077,Q 0435 2412,E 7885 4873,T 8334 3926</t>
  </si>
  <si>
    <t>8-9-11-26-41+10</t>
  </si>
  <si>
    <t>A 5000 5665,Q 1699 1951,J 4816 1145,V 6385 1058,C 1851 4676,R 9074 4987,V 1207 7203,F 4728 0487,U 1183 2750,P 3850 5055</t>
  </si>
  <si>
    <t>9-13-14-21-32+5</t>
  </si>
  <si>
    <t>U 5683 6893,L 5371 4975,G 0497 3414,I 4057 2199,P 8411 5026,C 3059 9638,T 0465 5182,S 8886 4009,V 2632 1798,A 4851 3056</t>
  </si>
  <si>
    <t>10-32-36-41-49+10</t>
  </si>
  <si>
    <t>E 5394 5340,F 4150 0950,M 9546 2568,O 2384 0195,M 4722 4701,E 4591 3965,J 5973 1040,M 5811 0860,J 0487 0790,L 3691 9927</t>
  </si>
  <si>
    <t>6-8-30-33-43+3</t>
  </si>
  <si>
    <t>K 2429 5307,H 4314 6729,J 8495 4089,K 8408 4105,V 9916 9121,O 0384 3430,K 2104 3448,F 7813 2430,N 9565 2162,B 4598 1345</t>
  </si>
  <si>
    <t>2-7-13-34-44+8</t>
  </si>
  <si>
    <t>C 5624 1895,O 4770 4925,Q 3270 4093,U 0914 1410,A 2098 8385,K 1384 1380,I 0406 7531,L 5759 8160,A 5600 6766,F 7263 3717</t>
  </si>
  <si>
    <t>8-17-19-35-43+9</t>
  </si>
  <si>
    <t>K 9363 6570,H 4980 8799,B 1731 7877,M 3149 5754,Q 4495 2046,M 2771 4610,N 3237 1016,L 2490 4570,H 9695 6144,C 4431 2102</t>
  </si>
  <si>
    <t>15-20-29-48-49+1</t>
  </si>
  <si>
    <t>F 3509 3843,H 3246 8091,K 0462 7518,Q 9129 5988,Q 9121 0153,F 5435 0383,U 2987 0793,H 8918 5696,O 2460 4530,B 8255 2475</t>
  </si>
  <si>
    <t>14-25-41-44-49+4</t>
  </si>
  <si>
    <t>N 1399 8522,F 1399 8888,F 5213 0319,G 0189 0103,N 3623 9410,H 4166 2735,G 7455 7373,S 7905 1147,P 0042 9519,N 2565 5467</t>
  </si>
  <si>
    <t>5-7-9-12-16+10</t>
  </si>
  <si>
    <t>I 6602 9701,E 3320 2133,D 1177 8774,U 9581 9219,F 4253 0600,C 5317 9648,D 5441 5510,F 5251 0999,Q 4023 5754,C 3077 8673</t>
  </si>
  <si>
    <t>5-6-33-43-47+2</t>
  </si>
  <si>
    <t>O 4603 6321,H 5348 0934,A 9383 4296,S 1715 7984,F 9314 8199,L 3606 0665,Q 6321 8310,R 2018 5556,G 7233 2411,L 5603 9227</t>
  </si>
  <si>
    <t>8-16-35-38-48+2</t>
  </si>
  <si>
    <t>A 4843 3856,R 6044 1028,A 1274 5584,K 7437 8133,U 5951 2121,S 6764 1469,K 6057 7862,B 4477 7943,B 4113 8342,T 0805 1842</t>
  </si>
  <si>
    <t>7-13-18-31-35+4</t>
  </si>
  <si>
    <t>K 9724 9410,C 0113 9176,U 5742 1476,K 1346 5915,D 7786 8069,B 1534 2319,F 2543 2898,O 5849 9145,R 2273 7701,G 3436 7604</t>
  </si>
  <si>
    <t>4-33-36-41-44+6</t>
  </si>
  <si>
    <t>H 9693 2239,H 7663 8319,O 9245 6483,M 7918 9677,F 3432 7506,T 1030 8575,K 1122 9062,H 4929 8467,M 7177 7829,N 8408 9889</t>
  </si>
  <si>
    <t>10-21-23-25-35+10</t>
  </si>
  <si>
    <t>D 5275 0826,F 2008 9622,P 8617 0802,V 1520 5792,C 5684 2376,O 2976 9048,E 4958 0646,L 8291 3452,J 1849 1542,V 9812 9084</t>
  </si>
  <si>
    <t>2-3-24-26-43+8</t>
  </si>
  <si>
    <t>J 9393 1430,L 5311 9798,L 2286 0482,U 6657 2492,K 7592 9645,T 3035 7612,H 1480 5109,G 5468 9197,B 5984 5953,H 1695 3555</t>
  </si>
  <si>
    <t>3-14-25-29-36+9</t>
  </si>
  <si>
    <t>J 7263 9973,E 0185 8356,S 2741 3678,A 8326 2864,P 6053 8542,Q 8991 3839,K 9936 2251,O 0797 4349,E 5397 9457,J 3097 2740</t>
  </si>
  <si>
    <t>4-5-16-20-46+5</t>
  </si>
  <si>
    <t>V 9810 5378,S 3150 9971,Q 5776 8676,J 8440 7034,L 7103 3592,V 8154 4833,R 4784 4115,O 8053 2732,R 4905 2240,N 9399 4179</t>
  </si>
  <si>
    <t>5-12-30-45-47+9</t>
  </si>
  <si>
    <t>C 4460 3371,G 3628 4807,E 4736 3681,J 4466 1976,M 5044 2549,F 2806 4060,T 7312 8858,D 7168 5601,S 2446 0146,T 3868 2433</t>
  </si>
  <si>
    <t>7-23-37-41-44+8</t>
  </si>
  <si>
    <t>J 6361 5979,M 3060 6112,M 4836 8825,E 4845 0949,F 8681 0693,P 0253 5070,E 0192 9263,N 4546 5972,V 0969 5386,V 9791 3459</t>
  </si>
  <si>
    <t>1-5-23-33-40+8</t>
  </si>
  <si>
    <t>N 3658 0731,C 2561 1589,D 9192 2484,C 5821 5164,H 1119 2974,S 1073 9932,E 8560 0989,A 4547 5386,C 4281 7778,K 8193 1669</t>
  </si>
  <si>
    <t>5-6-9-23-47+10</t>
  </si>
  <si>
    <t>V 3964 6182,G 0212 6111,K 5482 1328,O 2359 1234,F 7425 0628,U 7549 0729,G 4964 8842,S 5981 4552,Q 6333 7277,G 7816 9132</t>
  </si>
  <si>
    <t>5-10-23-34-35+6</t>
  </si>
  <si>
    <t>U 8836 2832,S 2857 3361,R 9840 6015,R 3924 1944,L 6936 0245,I 4757 7098,I 1189 9302,J 9276 3068,M 3694 5677,J 7256 0805</t>
  </si>
  <si>
    <t>10-13-23-43-46+6</t>
  </si>
  <si>
    <t>R 3137 6987,F 0845 8185,K 3580 0934,E 7390 9799,S 6123 3135,C 2713 4404,V 9771 4471,Q 6931 7500,A 8195 8752,N 4862 9511</t>
  </si>
  <si>
    <t>9-15-30-41-47+5</t>
  </si>
  <si>
    <t>A 8183 2668,V 3391 6722,N 3379 2757,R 7410 9836,O 2958 5092,H 3061 3892,A 2572 9495,H 5930 3846,E 1576 8902,F 6366 1417</t>
  </si>
  <si>
    <t>1-8-10-14-21+10</t>
  </si>
  <si>
    <t>V 0593 5402,P 4759 4068,A 7101 0235,B 2427 2697,J 2034 1320,H 1730 2866,T 5312 0880,E 9739 5340,S 8164 6315,D 5269 4606</t>
  </si>
  <si>
    <t>7-36-43-48-49+7</t>
  </si>
  <si>
    <t>N 4387 9756,D 3647 6395,J 7285 4225,Q 0553 6573,M 2070 1492,M 2353 4866,R 3332 7695,E 7823 6091,B 9519 2486,L 1505 7069</t>
  </si>
  <si>
    <t>14-31-36-40-47+2</t>
  </si>
  <si>
    <t>H 1007 2568,M 1392 1777,G 8119 8896,H 2386 6876,D 9819 7997,D 1569 0642,C 9416 2627,G 9307 7092,S 1967 1496,T 7105 6211</t>
  </si>
  <si>
    <t>5-10-21-23-36+1</t>
  </si>
  <si>
    <t>L 0123 1105,O 3010 7217,R 3232 9583,P 6950 8229,Q 6036 4557,V 8206 9723,N 8420 1274,U 7788 8953,G 0624 6000,O 0896 3322</t>
  </si>
  <si>
    <t>2-20-29-32-33+8</t>
  </si>
  <si>
    <t>I 5863 4625,A 1439 2516,H 9744 1189,C 2717 6429,L 5451 2663,M 7144 2051,H 1363 9638,D 2215 0075,E 3212 4443,F 1385 6658</t>
  </si>
  <si>
    <t>2-11-20-26-39+5</t>
  </si>
  <si>
    <t>D 5825 0716,P 6694 1216,P 3200 5957,K 9587 2064,C 9279 3806,R 7784 7669,F 0748 1071,V 9714 0094,N 6425 3701,B 8102 1320</t>
  </si>
  <si>
    <t>11-17-18-38-46+8</t>
  </si>
  <si>
    <t>T 4941 2402,Q 3957 1298,G 0531 2950,D 8071 7381,O 8852 2081,J 8866 8645,H 5328 9380,M 4087 2322,K 3945 2676,L 2929 3661</t>
  </si>
  <si>
    <t>6-16-21-25-26+5</t>
  </si>
  <si>
    <t>J 8175 0584,S 0994 9939,C 7395 2676,Q 3819 0391,D 2759 0086,G 7889 7721,H 3664 0039,A 3588 1515,D 4211 0194,S 7685 9056</t>
  </si>
  <si>
    <t>1-5-24-36-49+7</t>
  </si>
  <si>
    <t>O 2266 2940,B 7473 3932,E 8698 6064,R 7763 7759,J 1833 3281,V 9676 3370,N 7361 9210,C 3675 9788,U 5708 1067,F 6744 8389</t>
  </si>
  <si>
    <t>1-17-32-40-46+8</t>
  </si>
  <si>
    <t>I 3252 3498,Q 2077 6507,C 8402 4709,L 2741 0500,G 8435 5242,Q 4609 1774,R 6408 3231,C 5022 4365,N 4638 4912,Q 4317 7326</t>
  </si>
  <si>
    <t>1-20-28-32-42+6</t>
  </si>
  <si>
    <t>O 7383 8177,B 3137 8051,P 8065 3180,N 0033 5977,B 3867 2470,V 9677 0650,Q 3899 0399,P 3623 2659,F 0796 2681,G 5503 7027</t>
  </si>
  <si>
    <t>7-10-26-34-45+7</t>
  </si>
  <si>
    <t>U 7780 7400,B 9450 4728,F 3998 3970,S 4470 6747,A 4251 7999,A 5211 8994,N 1735 0497,Q 2062 5790,G 8394 1348,D 2356 7513</t>
  </si>
  <si>
    <t>19-22-36-40-45+6</t>
  </si>
  <si>
    <t>O 0872 6760,K 9061 8087,T 6948 0912,Q 9181 4034,G 3288 4497,J 4693 1158,R 5877 1642,D 1810 7133,U 4090 5320,P 1562 4770</t>
  </si>
  <si>
    <t>13-14-18-28-34+2</t>
  </si>
  <si>
    <t>K 6359 6984,M 7102 2657,H 9396 2638,K 5715 9631,K 9159 6601,K 6971 2974,C 9611 6801,D 2048 4691,V 9657 4632,U 7287 4283</t>
  </si>
  <si>
    <t>2-18-31-41-42+8</t>
  </si>
  <si>
    <t>E 0281 4590,F 6618 0639,N 1847 5637,H 3943 0764,T 3784 5579,M 6574 4055,T 1243 8886,E 9139 7722,T 7541 3153,S 1676 8068</t>
  </si>
  <si>
    <t>5-15-39-43-45+10</t>
  </si>
  <si>
    <t>N 1346 5889,T 7324 6909,F 8288 3867,P 0336 0664,F 9863 3326,K 5235 5718,E 1798 0499,M 8583 3968,F 5521 3256,O 6134 7514</t>
  </si>
  <si>
    <t>4-10-17-27-37+10</t>
  </si>
  <si>
    <t>C 9658 1732,Q 9606 6808,C 7641 0624,L 2754 9831,V 5017 1684,C 0443 5785,E 2197 5417,E 2273 4597,P 7194 0407,L 7584 7870</t>
  </si>
  <si>
    <t>11-26-31-35-44+9</t>
  </si>
  <si>
    <t>A 0342 1720,J 1395 9032,C 4713 9038,I 7023 2731,V 4906 0188,M 5199 9276,F 2465 4013,L 7668 9351,U 5944 1144,R 7858 9191</t>
  </si>
  <si>
    <t>21-29-30-31-45+2</t>
  </si>
  <si>
    <t>P 4062 8762,V 9619 5018,R 6748 9644,D 1633 9388,M 2766 0370,H 2524 5688,D 3690 9587,G 8792 8356,K 6519 8671,K 3967 3385</t>
  </si>
  <si>
    <t>15-20-24-27-46+10</t>
  </si>
  <si>
    <t>M 7706 2731,J 7095 5799,Q 2071 5135,B 9369 7294,O 8453 8607,E 4616 5991,T 2030 6928,A 6805 5815,A 3542 0364,G 7261 0317</t>
  </si>
  <si>
    <t>13-30-36-43-48+9</t>
  </si>
  <si>
    <t>G 5483 2214,R 2702 9214,C 8697 1002,F 3755 6330,C 4836 7253,G 0987 1503,D 7011 5067,F 7771 5156,J 9508 3593,P 0878 2633</t>
  </si>
  <si>
    <t>3-4-13-36-46+10</t>
  </si>
  <si>
    <t>J 4616 5879,R 5000 4877,D 2477 5037,G 1872 7572,K 5096 1083,J 6188 1058,O 4252 7542,M 5366 7035,J 3970 4191,D 5561 0208</t>
  </si>
  <si>
    <t>7-10-13-27-38+8</t>
  </si>
  <si>
    <t>G 6953 7659,P 4040 9691,B 2752 2616,K 3816 3318,N 4738 6660,E 7178 1388,S 7622 2010,A 8776 2105,T 3330 6193,T 8556 3657</t>
  </si>
  <si>
    <t>5-18-21-23-47+6</t>
  </si>
  <si>
    <t>L 8265 5542,T 3212 7851,Q 0411 5863,M 7587 8336,U 2083 0606,P 9722 5124,C 6046 9028,I 2999 3253,N 5146 0320,K 6147 9726</t>
  </si>
  <si>
    <t>6-13-18-36-37+5</t>
  </si>
  <si>
    <t>S 5586 3078,C 1726 9564,D 6198 2184,S 5823 2515,U 0547 4092,C 8477 1418,V 5663 9807,O 8328 7807,T 0236 2244,S 4392 0076</t>
  </si>
  <si>
    <t>17-25-38-41-44+9</t>
  </si>
  <si>
    <t>M 7365 0279,O 8295 6116,J 0265 2369,F 4533 3294,A 5907 4427,V 9543 6531,L 1239 5484,J 1028 2890,V 9548 9616,Q 9758 5962</t>
  </si>
  <si>
    <t>2-3-4-8-31+9</t>
  </si>
  <si>
    <t>Q 2914 2295,U 8296 8129,A 2286 1209,O 0070 5437,B 3802 6610,I 2786 2747,K 6889 9985,D 0849 0697,K 7666 7450,E 4537 2967</t>
  </si>
  <si>
    <t>5-28-31-42-49+7</t>
  </si>
  <si>
    <t>E 0414 3325,S 8446 0014,A 2289 8779,E 2947 4290,J 1498 9089,Q 2579 9284,K 1465 1070,O 3955 0263,L 2468 2972,K 7096 9329</t>
  </si>
  <si>
    <t>13-34-37-39-42+3</t>
  </si>
  <si>
    <t>K 5843 2681,Q 5710 5829,D 7865 2580,R 7449 0375,R 7632 4247,S 6990 6471,F 5564 9978,O 8315 2892,F 3022 2257,O 8405 9069</t>
  </si>
  <si>
    <t>6-9-12-31-43+3</t>
  </si>
  <si>
    <t>H 7899 6319,U 2921 8461,H 4530 4805,E 1167 2025,U 0946 6176,A 4920 2964,H 1791 7166,R 8313 2244,M 9882 8023,U 1122 4617</t>
  </si>
  <si>
    <t>2-12-16-28-41+1</t>
  </si>
  <si>
    <t>Q 7866 2693,I 3680 4357,L 1251 4847,L 9401 5482,U 4321 5148,Q 6952 4231,O 7868 9409,N 5703 7033,D 3801 1526,L 2278 5651</t>
  </si>
  <si>
    <t>8-9-28-29-32+2</t>
  </si>
  <si>
    <t>T 4055 9141,V 9501 8112,I 0087 2213,N 8822 6025,F 7676 1073,M 5157 5958,U 9157 1911,P 0169 0513,N 2943 6371,M 2303 1818</t>
  </si>
  <si>
    <t>14-22-38-48-49+9</t>
  </si>
  <si>
    <t>G 7573 3093,J 9817 0015,U 0512 5333,O 3594 8446,C 4812 3590,Q 3936 0699,M 8582 9916,T 6667 7035,D 6262 3630,V 6375 2716</t>
  </si>
  <si>
    <t>3-5-13-19-44+4</t>
  </si>
  <si>
    <t>J 4752 8554,T 4845 5362,Q 4075 4161,O 6864 3110,F 1554 9563,J 1216 7601,J 9671 4258,S 1080 9111,L 9618 3105,J 7406 0251</t>
  </si>
  <si>
    <t>3-27-32-35-48+9</t>
  </si>
  <si>
    <t>U 8456 3560,V 5992 9447,P 7386 2472,Q 1204 2746,R 5746 2763,A 4826 4671,M 5047 5220,B 0172 3098,V 6626 0069,M 0295 3606</t>
  </si>
  <si>
    <t>2-19-31-40-42+5</t>
  </si>
  <si>
    <t>H 9673 6133,O 1284 4820,R 7498 3128,O 0667 2903,T 0999 0504,N 8522 8213,K 5616 8458,K 1833 5602,F 3242 8983,Q 4211 6197</t>
  </si>
  <si>
    <t>13-17-33-44-48+3</t>
  </si>
  <si>
    <t>V 8130 9327,D 0164 2502,P 6842 1669,E 4015 6585,M 7939 5337,U 5645 2921,K 8205 6088,V 3573 6088,G 4972 6244,N 8567 8902</t>
  </si>
  <si>
    <t>1-7-29-30-45+7</t>
  </si>
  <si>
    <t>L 0695 6939,V 6646 7126,S 0324 2343,H 4188 7803,H 2278 1245,G 9309 0862,J 4351 9521,F 4249 8292,C 1008 5869,S 4729 0202</t>
  </si>
  <si>
    <t>9-13-22-23-38+4</t>
  </si>
  <si>
    <t>L 8146 8690,G 8028 6946,T 4797 7264,T 0090 3902,R 8609 7779,N 8649 4342,K 8719 1655,U 1343 9921,C 5099 6741,R 6409 0070</t>
  </si>
  <si>
    <t>4-16-26-29-49+1</t>
  </si>
  <si>
    <t>M 9857 4994,L 3280 9776,C 3638 1130,G 2631 4990,F 8257 7892,Q 5553 4536,V 9427 9548,K 2798 3022,R 4358 9200,U 8146 0899</t>
  </si>
  <si>
    <t>11-21-27-32-36+6</t>
  </si>
  <si>
    <t>P 9007 8093,G 8826 0461,C 1932 8074,P 0700 4034,R 9591 6007,O 1730 1424,C 2612 3321,N 0577 6998,J 6880 3113,N 3734 1510</t>
  </si>
  <si>
    <t>9-10-34-39-45+10</t>
  </si>
  <si>
    <t>T 5573 6532,T 7734 6435,O 8441 6104,J 7801 0306,V 7173 1838,V 1057 6319,D 1953 8834,T 2499 6673,V 5076 5066,R 9906 3166</t>
  </si>
  <si>
    <t>9-23-28-35-37+5</t>
  </si>
  <si>
    <t>J 3816 5635,B 8284 1116,G 9584 6590,O 2233 9911,P 0602 1783,B 7409 6067,K 8546 2851,H 5179 6809,E 8710 1070,U 5716 9704</t>
  </si>
  <si>
    <t>1-11-14-16-31+2</t>
  </si>
  <si>
    <t>O 2029 7937,V 1797 6180,Q 2512 0087,R 3740 2100,N 1641 2356,I 7916 5375,D 3439 7729,T 9993 0981,N 8042 4777,V 2709 3593</t>
  </si>
  <si>
    <t>27-32-38-44-46+7</t>
  </si>
  <si>
    <t>J 9510 3556,E 9460 2672,V 8170 5970,F 3959 5890,V 9396 6392,A 5667 7001,P 6713 7194,L 9824 6749,J 3621 6032,A 9519 8454</t>
  </si>
  <si>
    <t>4-16-25-40-49+3</t>
  </si>
  <si>
    <t>U 3932 2922,O 6358 2675,O 4471 8341,D 8404 8443,H 9583 9910,G 5402 5236,M 0714 2902,H 0632 0623,S 2402 2381,N 9943 9439</t>
  </si>
  <si>
    <t>2-5-15-22-28+2</t>
  </si>
  <si>
    <t>A 5510 0346,B 0171 6076,T 4129 9018,E 5120 7903,C 2384 3388,G 7962 0045,M 6671 1900,R 8298 7122,D 3483 0954,C 2202 7719</t>
  </si>
  <si>
    <t>20-31-35-36-48+10</t>
  </si>
  <si>
    <t>D 9160 6048,S 6498 6828,F 5005 9445,R 7745 3892,D 7472 5353,P 4524 1777,L 5500 5048,A 3099 0616,M 9106 2170,F 9574 5311</t>
  </si>
  <si>
    <t>7-9-16-18-49+3</t>
  </si>
  <si>
    <t>Q 2862 7922,E 0024 4004,H 9452 5418,K 3921 5354,U 0392 9200,E 5421 7439,T 7846 9412,T 0537 4443,N 9896 8947,V 9372 2171</t>
  </si>
  <si>
    <t>8-37-43-44-45+2</t>
  </si>
  <si>
    <t>T 1242 3233,F 1283 3643,E 3815 9056,T 4523 3231,P 0926 6459,T 9923 2612,P 5720 6794,V 9367 0261,H 1127 4974,G 4007 8231</t>
  </si>
  <si>
    <t>6-17-31-40-45+9</t>
  </si>
  <si>
    <t>H 6456 2648,T 8417 0753,F 4242 8969,G 3195 3679,M 7262 5552,V 6861 3059,C 6045 3723,F 1639 4309,R 3690 0312,I 1921 1620</t>
  </si>
  <si>
    <t>4-23-27-34-44+4</t>
  </si>
  <si>
    <t>N 4012 4039,R 1680 4351,E 9238 0445,T 7333 6584,R 8590 8496,F 9898 1190,J 8889 7029,B 2897 4000,I 4108 0219,V 6804 1041</t>
  </si>
  <si>
    <t>7-9-10-14-43+1</t>
  </si>
  <si>
    <t>V 5338 4379,H 3209 2912,H 9213 7370,N 4784 9073,J 2294 0215,F 9064 1085,J 6125 5849,H 9516 8802,C 7019 5552,P 2116 4136</t>
  </si>
  <si>
    <t>12-13-28-35-40+8</t>
  </si>
  <si>
    <t>T 4625 9093,O 0896 0245,P 4795 4851,Q 8671 0194,N 5953 3552,A 3607 9304,D 8969 6300,I 9768 1432,Q 5860 4565,N 4732 6489</t>
  </si>
  <si>
    <t>6-7-14-22-48+8</t>
  </si>
  <si>
    <t>O 3231 2719,Q 3357 3751,D 0437 3201,N 7236 3631,P 1571 7283,O 7649 2053,O 3266 4046,V 4273 0487,V 1311 7782,F 1066 2782</t>
  </si>
  <si>
    <t>3-6-10-29-31+8</t>
  </si>
  <si>
    <t>B 7746 5779,R 2237 7891,L 9095 8204,Q 6935 9192,Q 1968 9715,B 8507 6946,H 9045 2041,I 8754 1731,H 1288 8298,K 7210 3479</t>
  </si>
  <si>
    <t>4-6-8-44-48+10</t>
  </si>
  <si>
    <t>I 2490 8542,C 1840 3711,F 5127 3828,Q 0943 0343,E 9243 5504,G 4314 6909,V 3687 7529,L 5096 4805,F 0331 9230,N 7494 6156</t>
  </si>
  <si>
    <t>6-10-11-13-24+9</t>
  </si>
  <si>
    <t>O 9699 9114,M 4465 7586,M 5553 8795,N 9191 5767,J 2836 7829,P 6768 5661,B 6784 1878,J 6724 5247,L 5988 8779,O 0728 7829</t>
  </si>
  <si>
    <t>10-11-29-39-48+9</t>
  </si>
  <si>
    <t>M 3485 4494,A 3118 2562,C 3682 6223,E 9432 5080,M 9586 3966,J 9203 9415,S 6784 4154,D 6449 9484,V 3468 6081,F 3371 6800</t>
  </si>
  <si>
    <t>9-15-20-48-49+6</t>
  </si>
  <si>
    <t>D 0322 4823,H 5086 4819,E 5323 7465,L 6748 8728,V 0271 4495,D 3583 7240,B 3096 5790,V 3499 2431,T 5590 5757,H 5376 9932</t>
  </si>
  <si>
    <t>17-24-28-43-49+8</t>
  </si>
  <si>
    <t>V 2111 4940,I 4034 4059,A 1354 6192,J 2822 5720,L 6887 0550,T 5500 3068,L 4515 1563,S 6110 7006,D 7972 5611,J 3189 1393</t>
  </si>
  <si>
    <t>26-29-34-43-47+4</t>
  </si>
  <si>
    <t>H 4214 2715,N 6293 5731,U 5411 5946,O 8033 6590,H 9785 3350,M 9030 5836,F 6392 0493,V 2369 6489,S 2720 0502,N 8337 5816</t>
  </si>
  <si>
    <t>10-23-46-48-49+8</t>
  </si>
  <si>
    <t>N 9816 4339,V 6194 1179,G 8817 4990,Q 1442 2884,R 7154 5044,R 8313 5663,M 0245 1831,K 7655 0314,E 5383 8106,G 5934 2389</t>
  </si>
  <si>
    <t>7-12-27-30-38+1</t>
  </si>
  <si>
    <t>P 2271 2790,H 2403 9195,A 2549 7728,S 6725 3371,A 6763 7890,K 0795 0670,U 9658 1508,C 3743 3310,P 8852 5787,O 3277 7024</t>
  </si>
  <si>
    <t>15-23-32-41-43+8</t>
  </si>
  <si>
    <t>A 9020 4789,R 2960 3808,E 3328 8865,L 0055 0992,J 0151 7535,S 4748 4665,Q 5586 7543,Q 7776 3987,U 9718 6523,C 5871 8981</t>
  </si>
  <si>
    <t>24-33-35-39-45+1</t>
  </si>
  <si>
    <t>R 1147 2201,V 9246 9434,V 9243 2441,S 8576 1062,O 9206 4643,H 7900 1968,M 9795 6241,S 3561 9423,I 2305 2830,H 7976 4932</t>
  </si>
  <si>
    <t>3-8-12-13-20+4</t>
  </si>
  <si>
    <t>T 5873 7109,S 9234 2673,K 3888 2685,C 7638 1870,J 3090 6562,T 1035 1119,C 1055 1558,U 6806 6684,I 6242 6017,L 2674 2542</t>
  </si>
  <si>
    <t>5-6-36-39-46+6</t>
  </si>
  <si>
    <t>D 4151 7427,G 7463 0912,V 9228 0845,E 3726 3205,C 0257 9518,I 9644 2605,O 6351 7432,V 9226 0837,M 3124 3868,E 6268 8838</t>
  </si>
  <si>
    <t>1-2-43-47-48+10</t>
  </si>
  <si>
    <t>G 0836 1676,H 0257 7632,P 4645 8783,I 3682 8353,U 5973 3099,A 4594 6452,L 4032 9497,D 3579 3823,Q 0919 0577,T 0444 2859</t>
  </si>
  <si>
    <t>1-2-10-30-39+8</t>
  </si>
  <si>
    <t>E 5030 9157,U 6266 4961,I 9291 8158,R 2248 4946,M 7681 9369,H 8923 6481,G 1809 9895,G 8051 3137,I 4639 2033,U 0387 5918</t>
  </si>
  <si>
    <t>6-30-35-40-43+3</t>
  </si>
  <si>
    <t>N 6662 4119,S 5046 0491,H 3917 1194,I 8723 3588,I 1785 8818,I 0713 5798,A 8965 7669,H 0700 6066,Q 3738 8878,R 8926 1461</t>
  </si>
  <si>
    <t>9-13-17-37-48+1</t>
  </si>
  <si>
    <t>N 2430 0388,D 4232 2112,S 2627 9429,C 0024 1691,J 0878 5757,D 6255 5473,M 4224 1067,F 4198 1421,H 6064 7110,D 0631 3421</t>
  </si>
  <si>
    <t>10-12-14-16-35+6</t>
  </si>
  <si>
    <t>V 7207 1861,O 6113 3928,I 7680 6058,O 2787 3538,U 0105 8428,Q 5610 5794,N 7272 0890,T 9348 1407,D 8435 7281,S 3430 6879</t>
  </si>
  <si>
    <t>3-24-29-30-43+5</t>
  </si>
  <si>
    <t>L 1996 3064,D 2000 9038,U 4107 9520,F 5484 2648,K 0821 6657,K 7500 9071,E 7081 2623,A 7777 3846,K 5786 1554,Q 7845 4795</t>
  </si>
  <si>
    <t>1-36-40-47-48+3</t>
  </si>
  <si>
    <t>N 3693 9598,R 7477 3930,B 9553 2000,D 4023 8971,Q 5502 1412,B 6019 7475,D 2382 3692,L 6006 6782,G 1119 6962,A 4193 6032</t>
  </si>
  <si>
    <t>2-13-26-37-41+5</t>
  </si>
  <si>
    <t>R 5838 3316,V 5110 9179,S 0001 3108,G 2318 1211,T 8545 7281,B 5869 1200,P 2927 7925,L 6876 3360,E 1858 7615,T 7879 4256</t>
  </si>
  <si>
    <t>27-30-45-48-49+1</t>
  </si>
  <si>
    <t>B 6149 9386,J 3514 1733,P 4084 2690,V 9147 1947,J 9896 1356,Q 6155 0667,Q 3576 9653,F 5525 6916,C 1994 9926,C 0830 9182</t>
  </si>
  <si>
    <t>6-7-23-35-38+7</t>
  </si>
  <si>
    <t>G 2697 4558,K 7247 8829,U 7601 7244,S 1257 9812,M 6977 6753,O 5542 0144,K 7584 8129,Q 9651 1698,O 1099 8121,D 9024 2278</t>
  </si>
  <si>
    <t>8-9-18-26-32+1</t>
  </si>
  <si>
    <t>O 3562 0824,N 3205 0694,Q 7548 9029,K 3018 3877,I 4052 2163,M 2267 5924,F 9899 9664,T 4611 9577,M 8079 8700,O 8811 2830</t>
  </si>
  <si>
    <t>12-32-34-42-44+5</t>
  </si>
  <si>
    <t>Q 5868 1745,T 1135 2597,L 3975 7672,M 3830 7529,C 4988 3040,N 9127 8682,E 7267 8923,H 8601 3726,T 6057 8444,J 4566 5174</t>
  </si>
  <si>
    <t>5-12-22-29-47+8</t>
  </si>
  <si>
    <t>I 5642 2826,L 0595 2410,B 7353 2285,E 9789 7281,G 9183 4912,U 7684 0357,N 2276 5961,H 5120 2741,T 0584 7543,S 5575 7555</t>
  </si>
  <si>
    <t>3-9-19-41-43+8</t>
  </si>
  <si>
    <t>P 9090 4328,K 5867 9342,U 5095 8636,C 1075 7612,H 9895 9234,V 9096 7743,M 6954 5189,L 8429 9283,M 9556 9661,V 1525 5391</t>
  </si>
  <si>
    <t>12-21-25-44-47+3</t>
  </si>
  <si>
    <t>Q 7436 0270,F 1311 2640,O 8015 8966,E 5161 8157,R 6588 5147,I 5295 8731,D 0397 7662,J 8002 9279,V 9109 6332,T 8525 5314</t>
  </si>
  <si>
    <t>2-6-20-21-42+8</t>
  </si>
  <si>
    <t>O 4977 9138,K 4072 5130,Q 2037 9675,K 4225 9459,K 4417 1507,O 3050 1028,G 0762 2460,O 1332 2970,I 1645 0410,F 3074 6088</t>
  </si>
  <si>
    <t>5-12-13-24-25+7</t>
  </si>
  <si>
    <t>I 9809 1137,S 8761 6844,K 1692 4312,B 5387 3962,J 0875 2999,K 3208 3351,E 7635 7965,J 8875 7257,F 1070 4826,Q 0856 7986</t>
  </si>
  <si>
    <t>5-30-32-39-48+8</t>
  </si>
  <si>
    <t>D 7955 8639,E 8981 3703,G 3555 4569,C 7743 8694,Q 8381 2120,V 3884 9368,C 9307 3705,P 8826 0603,E 5904 9630,H 1601 5741</t>
  </si>
  <si>
    <t>18-20-38-43-47+3</t>
  </si>
  <si>
    <t>M 5961 4698,L 9021 9180,B 8384 7802,L 5819 1142,A 9160 3029,O 6672 9935,D 2604 2833,E 5554 6425,N 5312 0731,S 4473 7643</t>
  </si>
  <si>
    <t>6-15-29-44-48+4</t>
  </si>
  <si>
    <t>P 5476 7482,I 1150 0122,M 3436 9248,B 2964 5995,H 3114 3719,D 1038 7027,U 1556 5831,N 5972 0080,I 4149 2082,B 2771 1072</t>
  </si>
  <si>
    <t>3-6-15-30-47+9</t>
  </si>
  <si>
    <t>S 9447 0434,J 8147 1180,J 2217 6856,F 7911 8866,P 3416 3613,V 9061 8248,Q 0716 1408,V 9058 9323,P 3890 2786,P 0509 1673</t>
  </si>
  <si>
    <t>8-37-41-44-46+3</t>
  </si>
  <si>
    <t>E 3742 3682,M 8466 0308,B 7589 2451,H 5459 2679,K 3913 1961,O 0696 3931,U 0646 4154,D 9288 3454,O 2316 4666,I 2663 6865</t>
  </si>
  <si>
    <t>1-20-30-34-45+9</t>
  </si>
  <si>
    <t>O 1488 3911,Q 9453 7369,N 1637 7619,V 9044 6076,A 2958 2026,J 4990 5367,S 9485 7988,G 1897 1281,A 5545 5819,F 6988 5548</t>
  </si>
  <si>
    <t>1-11-12-20-28+7</t>
  </si>
  <si>
    <t>A 5265 8683,O 1847 6374,I 9322 4009,F 3148 0304,P 9883 5671,F 0217 7010,S 0750 5250,P 0625 0474,K 0346 2491,H 1253 3371</t>
  </si>
  <si>
    <t>3-16-27-38-44+7</t>
  </si>
  <si>
    <t>H 4863 6886,V 6267 8134,G 2524 4654,K 4804 9531,C 6487 4132,M 6770 8500,J 0824 2867,B 2949 7975,F 4216 2088,L 0324 4268</t>
  </si>
  <si>
    <t>10-13-16-35-42+4</t>
  </si>
  <si>
    <t>S 4564 4520,M 6982 1047,L 2970 4519,J 6235 0687,K 1578 9202,J 4806 3960,S 0033 5988,D 6530 2676,G 8058 8264,D 9268 7850</t>
  </si>
  <si>
    <t>16-17-33-34-37+6</t>
  </si>
  <si>
    <t>Q 2098 8179,R 2526 5199,S 9534 4402,P 2323 8774,Q 2806 6213,V 0334 3044,H 4813 4621,O 5593 5593,O 9016 5564,N 4885 1021</t>
  </si>
  <si>
    <t>15-19-22-33-37+4</t>
  </si>
  <si>
    <t>H 5659 6605,U 5269 0423,T 6624 5606,U 6251 8605,K 5654 3858,F 8052 2749,P 4522 6812,O 5829 9445,R 5171 3950,P 9883 4764</t>
  </si>
  <si>
    <t>4-6-17-22-37+6</t>
  </si>
  <si>
    <t>K 3192 0798,D 1985 2839,O 6610 2384,R 7762 3003,O 4524 2756,D 8807 4144,L 6352 9772,Q 7397 9667,U 6664 6983,V 5600 0905</t>
  </si>
  <si>
    <t>12-25-29-34-37+9</t>
  </si>
  <si>
    <t>H 6498 4639,J 7909 9039,R 3081 9589,U 5475 2343,R 3948 5640,S 4308 6191,H 2278 6492,P 4786 6855,E 4421 3414,T 7197 2202</t>
  </si>
  <si>
    <t>4-16-18-37-46+5</t>
  </si>
  <si>
    <t>A 7705 7135,D 1119 9542,N 6813 7855,F 4990 3904,K 2055 0730,R 9317 3303,G 1423 1011,N 0578 3939,R 3956 1888,B 5913 6567</t>
  </si>
  <si>
    <t>4-18-25-33-45+1</t>
  </si>
  <si>
    <t>J 5210 1350,C 7217 9850,C 0474 0566,V 5032 8432,S 4671 8888,K 6156 6037,O 7580 5340,I 6609 6515,E 8147 7156,F 2266 3442</t>
  </si>
  <si>
    <t>12-23-42-45-48+9</t>
  </si>
  <si>
    <t>N 6517 0301,F 9659 9229,U 3974 2678,L 4684 7791,O 8882 3370,K 8523 2637,M 1437 5553,G 3027 2704,S 1527 9936,M 1966 3088</t>
  </si>
  <si>
    <t>13-15-19-39-44+1</t>
  </si>
  <si>
    <t>Q 0425 3219,B 3257 7596,V 7113 4328,U 8396 6147,I 4357 0793,G 4635 8313,V 8212 9962,R 9754 8711,H 2238 0882,R 4933 2179</t>
  </si>
  <si>
    <t>19-28-39-46-49+4</t>
  </si>
  <si>
    <t>G 1460 1364,N 6223 2517,H 2548 4587,P 3827 5152,P 7142 3155,U 9133 8169,L 3780 3275,N 7425 3293,N 7307 6586,P 9077 9370</t>
  </si>
  <si>
    <t>1-6-27-33-35+9</t>
  </si>
  <si>
    <t>U 2453 2155,A 2535 4551,B 2347 2229,G 8116 6905,J 8719 4951,K 1214 3797,D 3492 7018,V 8949 2481,O 0723 6893,P 7131 4349</t>
  </si>
  <si>
    <t>1-10-14-18-40+7</t>
  </si>
  <si>
    <t>P 3787 3312,C 2810 9995,D 7521 3412,T 4233 5832,P 6041 7886,N 7154 8933,B 4247 4153,M 7788 0547,R 8274 4884,V 2620 9315</t>
  </si>
  <si>
    <t>7-12-26-29-47+9</t>
  </si>
  <si>
    <t>V 3420 6019,G 4781 7191,A 3558 4108,T 0911 2246,N 8423 6631,B 7730 2829,A 7023 0470,M 9920 8850,P 8715 5828,U 2847 3462</t>
  </si>
  <si>
    <t>6-8-20-24-42+6</t>
  </si>
  <si>
    <t>L 2482 2086,O 7914 6105,S 7211 4386,G 8356 3000,P 3821 8865,F 1840 5160,P 0558 3197,Q 7630 2366,D 1894 1399,L 4708 9213</t>
  </si>
  <si>
    <t>10-32-35-38-40+3</t>
  </si>
  <si>
    <t>R 8119 8756,F 0212 1620,H 3827 1537,P 9424 2722,S 2253 1266,T 3010 2487,C 1570 0143,A 6393 9096,Q 2304 2736,R 2583 3101</t>
  </si>
  <si>
    <t>1-4-16-23-32+7</t>
  </si>
  <si>
    <t>I 1677 0884,V 2487 1674,T 4862 6265,O 4369 9215,E 6182 8985,F 5804 2857,R 4450 4595,L 1520 4105,P 3846 4670,C 7046 6525</t>
  </si>
  <si>
    <t>8-14-27-36-43+5</t>
  </si>
  <si>
    <t>S 0812 8504,O 2768 5008,N 3107 5168,C 8359 3580,H 7050 3510,R 8488 6889,M 1147 0826,V 3463 2879,H 7983 8003,D 6966 8090</t>
  </si>
  <si>
    <t>7-8-21-39-40+7</t>
  </si>
  <si>
    <t>J 5377 2238,H 4410 2236,E 6243 1183,Q 5107 2034,O 2209 4153,I 9362 9899,A 6718 3722,R 2389 3860,F 0996 6842,A 2545 2483</t>
  </si>
  <si>
    <t>19-25-29-31-41+4</t>
  </si>
  <si>
    <t>G 2269 7335,T 0697 4116,F 0314 4947,L 9462 7906,R 5002 1896,N 2489 8781,M 0615 8922,B 5938 8231,A 1300 2479,I 6491 8547</t>
  </si>
  <si>
    <t>2-9-13-15-39+4</t>
  </si>
  <si>
    <t>F 2648 3297,C 3193 8173,E 8485 0537,P 0124 5819,M 2022 9881,R 0965 2265,P 8018 7231,P 9343 7476,M 1539 8530,D 3634 6233</t>
  </si>
  <si>
    <t>5-13-15-36-41+10</t>
  </si>
  <si>
    <t>F 1083 8674,D 5971 2472,B 2288 9995,B 7965 9061,U 8735 9398,E 4396 5164,F 1728 3815,S 0398 8956,S 1829 0409,K 1936 4013</t>
  </si>
  <si>
    <t>31-32-36-38-49+1</t>
  </si>
  <si>
    <t>K 7480 2856,S 6330 2006,J 3782 6114,F 7419 0648,G 4655 2184,S 2263 3467,V 8874 9630,K 1681 9326,F 3309 4792,E 5487 7782</t>
  </si>
  <si>
    <t>14-21-24-38-42+4</t>
  </si>
  <si>
    <t>K 0378 3641,E 1090 2115,G 2982 6311,K 9897 1187,K 8341 0983,E 4919 4479,P 0558 5678,M 0203 0803,B 6911 6426,R 5801 1210</t>
  </si>
  <si>
    <t>3-13-25-30-37+2</t>
  </si>
  <si>
    <t>B 7886 6505,V 5421 3164,G 7686 9573,F 6621 1873,O 2761 5107,A 8997 4751,R 2361 2271,R 0995 7296,M 1153 3980,K 4765 4026</t>
  </si>
  <si>
    <t>9-12-30-32-34+7</t>
  </si>
  <si>
    <t>J 3538 3925,O 1317 8346,E 6480 0940,A 6755 4099,M 5246 6591,O 9383 2671,I 5557 6953,J 2946 3672,Q 2790 6305,E 7383 8200</t>
  </si>
  <si>
    <t>25-31-37-45-47+7</t>
  </si>
  <si>
    <t>T 2295 5573,T 0192 5873,Q 7647 8714,I 8144 9914,F 5185 7075,V 8841 9607,V 8845 0227,M 6965 0296,I 6314 9501,T 2934 6925</t>
  </si>
  <si>
    <t>10-23-24-41-45+1</t>
  </si>
  <si>
    <t>N 9271 5573,T 0540 6073,O 8825 6067,J 4017 5921,T 9961 8467,P 5243 2546,A 2414 7007,F 3828 7547,R 7425 2888,S 4553 5940</t>
  </si>
  <si>
    <t>3-13-25-35-44+2</t>
  </si>
  <si>
    <t>D 0851 7884,L 1829 2343,J 5706 3905,O 2032 6901,A 0385 8971,I 5043 3062,S 8773 3345,B 9928 5197,U 7821 0477,K 2370 2745</t>
  </si>
  <si>
    <t>11-14-21-35-38+3</t>
  </si>
  <si>
    <t>T 1076 2686,P 6788 4754,C 2819 6665,Q 6546 4372,S 2375 4323,K 0326 4886,D 1690 7037,N 5643 5131,A 9133 4488,T 5918 7564</t>
  </si>
  <si>
    <t>5-16-28-30-40+9</t>
  </si>
  <si>
    <t>F 3347 4657,E 4993 2635,D 4162 0234,M 4324 1858,C 4321 3543,Q 5810 2747,J 4029 9504,T 5521 5968,U 5292 4366,R 8631 7046</t>
  </si>
  <si>
    <t>6-8-9-16-26+7</t>
  </si>
  <si>
    <t>U 3285 7630,C 7543 7951,B 9961 4051,L 0863 4406,E 1954 2135,Q 4680 5656,P 5797 5114,R 3291 1828,V 8787 1092,E 6337 7644</t>
  </si>
  <si>
    <t>5-16-33-40-41+2</t>
  </si>
  <si>
    <t>S 3560 7765,V 8740 6942,P 4898 6536,H 3689 7080,F 4743 3563,G 8616 1989,Q 3588 3434,P 4247 6617,R 1561 0470,M 3896 2318</t>
  </si>
  <si>
    <t>24-29-34-37-48+2</t>
  </si>
  <si>
    <t>S 7160 3657,V 8772 8462,K 4612 8880,O 5256 5690,J 5221 6089,U 5853 2825,P 5560 7149,G 5076 8725,Q 5584 7481,E 4006 8697</t>
  </si>
  <si>
    <t>3-16-18-31-43+5</t>
  </si>
  <si>
    <t>F 5014 4266,K 6563 8804,G 3526 9877,H 7223 0368,U 3536 7403,Q 7754 8901,E 4513 7450,P 2634 4253,R 5909 2815,O 0601 4023</t>
  </si>
  <si>
    <t>17-18-21-23-43+4</t>
  </si>
  <si>
    <t>J 6239 7964,M 9500 4598,V 8129 6240,C 4602 3993,N 1078 9112,Q 1835 9282,T 1581 2530,A 3796 2815,B 2015 6509,L 7375 9613</t>
  </si>
  <si>
    <t>9-30-31-43-46+10</t>
  </si>
  <si>
    <t>E 2541 1049,C 1306 4405,H 5735 3149,Q 6077 0237,V 8738 5367,J 2354 4529,A 7718 6981,E 8675 7727,T 4220 9737,I 2039 8622</t>
  </si>
  <si>
    <t>8-17-18-29-34+6</t>
  </si>
  <si>
    <t>J 7878 1213,F 7700 0853,V 8714 2027,M 3774 5900,E 4123 0871,R 9291 6724,R 0641 9792,N 6260 6433,C 5977 5808,A 8800 6187</t>
  </si>
  <si>
    <t>2-8-10-28-48+2</t>
  </si>
  <si>
    <t>S 9927 0703,K 5284 4847,F 5501 4641,C 6330 7983,S 6836 6528,K 4876 5676,P 2391 6891,K 6351 1043,A 7668 9048,M 5781 1886</t>
  </si>
  <si>
    <t>16-21-26-33-47+8</t>
  </si>
  <si>
    <t>G 1907 9403,C 9478 4721,I 5867 6178,S 4685 4764,T 6229 4818,K 1686 0706,A 4785 4844,E 8756 5193,T 8379 8494,R 1195 5145</t>
  </si>
  <si>
    <t>9-29-30-37-48+1</t>
  </si>
  <si>
    <t>P 3941 6224,S 3148 6405,Q 0142 7288,U 5006 7875,B 1017 0402,R 4894 3101,O 2120 3802,R 3191 5222,B 3352 1041,H 4539 0565</t>
  </si>
  <si>
    <t>1-5-29-38-49+9</t>
  </si>
  <si>
    <t>T 7900 7716,S 6214 3672,T 5919 7561,D 7645 6963,C 0768 0798,J 5343 8984,V 8128 6687,Q 9144 5258,G 7914 8437,D 3642 2958</t>
  </si>
  <si>
    <t>23-24-27-35-48+5</t>
  </si>
  <si>
    <t>A 3909 4555,Q 7708 6220,S 9071 4362,D 6176 0978,N 3271 7146,M 6335 7210,I 3955 7914,E 0188 7963,F 8356 1710,O 0117 4255</t>
  </si>
  <si>
    <t>12-18-22-34-39+6</t>
  </si>
  <si>
    <t>H 1336 4083,P 7977 3518,Q 0728 0584,N 9503 8070,A 7747 3778,M 2355 6827,N 9542 6593,O 4391 7739,I 2965 1699,C 7958 6628</t>
  </si>
  <si>
    <t>18-25-40-43-47+9</t>
  </si>
  <si>
    <t>K 4457 7910,R 7009 4233,I 3631 8620,U 8719 1166,D 4362 6644,F 5262 0620,T 5149 5126,B 3618 8297,V 8653 2735,S 5172 4158</t>
  </si>
  <si>
    <t>14-25-26-39-40+3</t>
  </si>
  <si>
    <t>N 5212 4350,J 4555 3373,T 4380 0944,A 7276 1150,B 5786 8931,Q 1440 9168,B 5495 7523,C 0425 2648,I 0013 0946,V 4872 5947</t>
  </si>
  <si>
    <t>31-41-43-44-49+5</t>
  </si>
  <si>
    <t>J 8984 1020,T 1567 4616,I 7618 7741,P 0351 8772,J 8393 7702,J 1049 8949,Q 9923 0018,T 8971 5819,Q 3425 6663,F 7782 9219</t>
  </si>
  <si>
    <t>4-5-7-27-29+5</t>
  </si>
  <si>
    <t>Q 6493 8650,I 9615 2199,M 5025 1805,O 3943 9707,I 8249 2175,Q 9350 6753,A 8865 8155,M 8276 6026,E 7903 6640,U 0706 1098</t>
  </si>
  <si>
    <t>8-34-36-37-49+10</t>
  </si>
  <si>
    <t>C 0865 4178,V 3013 4354,J 0855 3295,R 8808 9447,B 8348 6716,F 4356 9731,V 5592 0849,R 3663 3717,V 0726 1321,V 8625 9832</t>
  </si>
  <si>
    <t>21-22-36-40-43+5</t>
  </si>
  <si>
    <t>U 1227 3007,H 9893 4444,J 5869 2215,K 5051 0991,V 8615 4272,G 1162 4048,S 7762 2778,V 8609 6528,Q 6757 8531,K 7777 7999</t>
  </si>
  <si>
    <t>12-17-21-41-49+7</t>
  </si>
  <si>
    <t>V 6166 5514,A 3747 5260,V 6879 9648,G 8000 2572,V 8147 1329,N 2640 1324,J 7148 9683,T 7037 7814,U 6402 5302,H 0481 4824</t>
  </si>
  <si>
    <t>23-34-36-44-45+3</t>
  </si>
  <si>
    <t>E 2955 4061,N 1269 2221,Q 6736 4184,F 6414 7182,H 5586 0401,G 8295 5125,S 3942 0153,C 0486 5642,J 9611 2918,M 1444 7204</t>
  </si>
  <si>
    <t>1-9-27-36-41+1</t>
  </si>
  <si>
    <t>F 8597 9036,M 7239 1498,U 7492 8252,G 4605 4801,V 8591 3939,G 1763 2548,V 1415 2032,N 2588 5837,V 2772 5388,O 9147 5101</t>
  </si>
  <si>
    <t>1-39-40-41-43+9</t>
  </si>
  <si>
    <t>B 0931 4210,H 8056 6495,V 4419 7447,J 6092 2479,S 2182 7771,F 7570 3160,L 9224 1139,C 5282 8265,A 9117 9559,C 8054 8321</t>
  </si>
  <si>
    <t>8-9-17-28-40+8</t>
  </si>
  <si>
    <t>M 2176 9694,S 1965 0170,K 0892 6524,S 4185 9868,R 5145 1361,G 0697 9733,R 3578 9823,H 8354 5160,N 1101 2952,U 9028 6238</t>
  </si>
  <si>
    <t>8-17-18-22-30+5</t>
  </si>
  <si>
    <t>C 2876 7931,P 4959 9740,C 1338 9637,L 9053 1429,P 2895 3937,D 8961 8967,S 5435 4535,G 1176 2834,F 4690 9125,K 5250 4122</t>
  </si>
  <si>
    <t>7-21-22-27-31+10</t>
  </si>
  <si>
    <t>F 9700 0682,H 0673 1352,J 3584 1735,P 1410 6391,B 7775 6705,L 9156 6213,L 9453 8169,H 1771 9454,E 0407 5795,G 3991 3206</t>
  </si>
  <si>
    <t>28-31-33-34-42+3</t>
  </si>
  <si>
    <t>I 0290 4339,A 9842 2541,U 0172 9497,D 8580 7467,D 4048 1888,I 0817 8538,J 7399 2740,T 8435 1439,I 3354 5339,H 5633 2095</t>
  </si>
  <si>
    <t>6-22-25-30-44+7</t>
  </si>
  <si>
    <t>T 0732 7229,F 4255 1080,M 7743 2078,G 2804 3408,T 1466 8490,L 5639 1652,P 2079 3723,O 0594 4868,V 3116 6294,O 7355 6010</t>
  </si>
  <si>
    <t>1-5-13-22-27+1</t>
  </si>
  <si>
    <t>D 9279 3015,M 7086 3634,H 0390 9854,G 7783 2262,D 5094 7928,U 6719 8738,R 5502 4181,E 4196 7636,S 2095 5629,N 4851 7696</t>
  </si>
  <si>
    <t>9-13-16-28-47+10</t>
  </si>
  <si>
    <t>B 8806 3853,P 4717 0913,G 6495 1271,M 5594 6199,P 5303 2610,I 7771 0801,D 5874 9309,E 2986 6314,I 8554 2950,O 4619 3647</t>
  </si>
  <si>
    <t>12-20-22-30-43+9</t>
  </si>
  <si>
    <t>H 0674 7486,S 7680 6797,V 6554 6912,J 2148 4783,E 3584 3158,A 4292 5630,C 8926 6980,M 0791 6586,D 4064 7367,E 7220 9861</t>
  </si>
  <si>
    <t>7-22-33-43-47+6</t>
  </si>
  <si>
    <t>P 1311 6740,N 7646 6466,P 0615 2050,M 4867 1205,K 8929 5990,G 2274 9645,F 3894 3445,A 3044 4877,D 2306 4671,K 6013 6218</t>
  </si>
  <si>
    <t>6-27-34-41-45+5</t>
  </si>
  <si>
    <t>R 6448 7247,T 5070 6071,L 1770 4043,F 5297 1229,N 3729 6576,A 6285 5269,D 5939 8706,D 2808 2063,N 8930 7369,T 3932 2223</t>
  </si>
  <si>
    <t>6-15-20-27-46+3</t>
  </si>
  <si>
    <t>D 1829 8661,H 9849 1986,B 2314 9499,C 1476 7747,J 2289 4966,R 2514 3097,N 6801 8790,U 4397 1950,P 3081 5025,H 8526 5067</t>
  </si>
  <si>
    <t>16-18-35-37-46+6</t>
  </si>
  <si>
    <t>D 6276 2588,V 8482 4098,L 3064 9759,I 2284 2108,A 0964 3815,S 9780 2929,Q 6495 8126,R 0433 6135,Q 8613 8664,E 9362 8366</t>
  </si>
  <si>
    <t>34-37-44-46-48+9</t>
  </si>
  <si>
    <t>S 3484 2989,F 7862 6841,N 2744 5602,F 1708 5480,R 7360 3555,C 0628 6343,U 6960 3711,E 8626 2646,R 8494 8773,D 2469 3799</t>
  </si>
  <si>
    <t>6-8-14-16-27+5</t>
  </si>
  <si>
    <t>U 7082 5433,B 9360 5948,U 8279 8151,G 6485 6258,L 4661 6942,N 4877 1179,D 8049 0481,J 6585 2167,E 5599 4144,N 1002 8452</t>
  </si>
  <si>
    <t>7-28-41-42-45+9</t>
  </si>
  <si>
    <t>U 5697 3152,I 7294 8338,H 6646 9309,K 9252 4604,N 2510 9271,G 7935 8286,S 2479 1752,S 2570 5911,L 8118 9811,G 9470 5076</t>
  </si>
  <si>
    <t>1-17-21-31-46+5</t>
  </si>
  <si>
    <t>I 8419 0261,V 0677 2990,O 9294 0186,L 1642 0588,F 8153 7323,N 7650 2124,I 1147 7715,O 2445 7711,V 6423 8106,G 9884 0678</t>
  </si>
  <si>
    <t>38-39-41-47-48+9</t>
  </si>
  <si>
    <t>J 7266 8010,G 4431 0737,E 2435 9250,B 3239 4813,A 1088 8759,C 1799 8776,A 8804 5354,E 4379 9452,L 3885 3475,M 5699 7894</t>
  </si>
  <si>
    <t>4-8-33-36-46+7</t>
  </si>
  <si>
    <t>E 9302 2067,K 2291 3915,V 8421 2651,V 6020 0767,O 6725 1493,D 2548 0111,T 6076 4966,U 6010 7092,B 5161 0088,H 6560 1293</t>
  </si>
  <si>
    <t>28-29-40-41-49+5</t>
  </si>
  <si>
    <t>S 4017 6360,B 6377 6729,S 0702 3111,H 3572 0261,K 5637 9391,A 1397 3286,L 7024 2789,S 2261 5591,K 6832 1270,G 8143 6816</t>
  </si>
  <si>
    <t>3-18-28-40-48+7</t>
  </si>
  <si>
    <t>J 7697 5794,P 6467 5596,S 7898 7554,J 7092 5756,S 4694 1445,G 3129 1314,V 8406 5778,C 0065 2002,N 1039 4998,G 1891 0906</t>
  </si>
  <si>
    <t>1-3-11-14-20+2</t>
  </si>
  <si>
    <t>O 2828 3047,E 7632 8842,P 9202 4927,A 0009 0070,P 5503 6166,R 7016 9570,E 4415 6233,L 4197 1069,H 0105 2333,S 2589 8303</t>
  </si>
  <si>
    <t>17-18-29-44-45+5</t>
  </si>
  <si>
    <t>P 8078 9668,M 5879 6773,V 8365 7173,M 8154 1872,K 1055 0162,M 9137 9426,F 0447 5524,S 0589 7279,B 4986 8535,C 6919 2056</t>
  </si>
  <si>
    <t>6-10-20-40-42+10</t>
  </si>
  <si>
    <t>V 6064 0078,F 6054 0313,J 6651 8811,M 7906 9434,P 1419 4491,B 9463 1540,R 8675 8442,T 3373 1778,F 0817 2174,M 7196 2845</t>
  </si>
  <si>
    <t>3-9-16-34-44+3</t>
  </si>
  <si>
    <t>O 0068 7262,L 3751 9133,Q 8320 8824,Q 0826 9209,H 9658 9858,S 4123 4263,S 1121 0730,G 6245 6892,O 6803 9653,N 4234 4100</t>
  </si>
  <si>
    <t>2-9-25-44-46+9</t>
  </si>
  <si>
    <t>Q 4470 2823,N 3699 6561,C 4318 4194,T 4063 4614,P 3806 5133,B 2471 9456,R 6666 2870,J 8323 0477,Q 1647 2973,L 2457 5033</t>
  </si>
  <si>
    <t>10-14-25-26-35+5</t>
  </si>
  <si>
    <t>Q 1038 0541,B 5254 4103,T 1776 4466,N 0079 9550,A 8509 7329,A 0018 9153,A 2202 4371,T 5449 7239,K 4674 2234,N 8947 2744</t>
  </si>
  <si>
    <t>2-9-18-38-49+8</t>
  </si>
  <si>
    <t>Q 5720 4634,C 8774 8225,K 9356 3399,R 4062 1999,F 3460 7346,F 2101 5676,I 7207 5299,N 0506 6607,K 3271 7329,T 3656 2425</t>
  </si>
  <si>
    <t>2-5-8-43-49+1</t>
  </si>
  <si>
    <t>H 8303 7561,V 6580 8868,E 8688 9005,H 7614 2551,Q 6886 5431,I 3088 0246,M 6364 1542,H 4932 9751,E 4467 6608,G 5938 9337</t>
  </si>
  <si>
    <t>2-11-25-28-43+5</t>
  </si>
  <si>
    <t>H 5631 7927,R 2620 1009,N 9202 5994,D 8805 7141,D 9302 0397,P 1621 5022,G 8803 8490,L 7500 3228,Q 0106 3785,P 2286 2133</t>
  </si>
  <si>
    <t>13-28-39-40-42+1</t>
  </si>
  <si>
    <t>I 5213 9707,P 2619 6140,G 6735 2787,N 8674 1484,T 9410 8145,V 8306 8097,A 8191 3044,N 4163 9505,F 0123 4569,J 3318 4006</t>
  </si>
  <si>
    <t>1-6-18-30-33+2</t>
  </si>
  <si>
    <t>L 8889 1730,Q 7301 0384,P 0432 5454,U 3810 8216,H 3533 9010,C 1645 7218,T 8200 9708,K 2085 7774,B 4746 4921,M 8222 9622</t>
  </si>
  <si>
    <t>5-25-31-36-46+8</t>
  </si>
  <si>
    <t>I 9439 1179,L 8667 6506,I 6745 3999,M 2483 6484,G 4056 3583,H 9138 0306,H 2497 8870,U 4646 9464,E 7387 9470,Q 4488 6786</t>
  </si>
  <si>
    <t>16-21-24-34-48+3</t>
  </si>
  <si>
    <t>G 6187 9599,R 3795 0934,J 4775 9962,U 1034 4577,J 5508 1858,R 3374 1733,P 1883 2115,S 1184 1560,Q 1150 0756,U 4329 4517</t>
  </si>
  <si>
    <t>1-13-31-39-42+7</t>
  </si>
  <si>
    <t>U 0898 1890,V 6979 0458,Q 2589 9451,E 2045 6203,G 5630 3284,F 3437 4719,H 2978 2113,D 4301 3661,H 6838 4034,P 5884 7660</t>
  </si>
  <si>
    <t>16-40-42-46-47+2</t>
  </si>
  <si>
    <t>F 3653 3283,B 6744 1252,S 0884 4433,D 5312 3188,A 8231 4445,M 5840 0293,P 7365 5528,N 1539 1600,S 8180 4377,F 5200 0993</t>
  </si>
  <si>
    <t>3-6-10-26-41+9</t>
  </si>
  <si>
    <t>P 7715 6066,C 5541 5318,N 2444 2341,E 3647 4045,C 3652 3157,T 9256 0957,P 2960 6496,P 4718 4299,P 8489 9280,E 8856 7997</t>
  </si>
  <si>
    <t>1-13-16-18-41+3</t>
  </si>
  <si>
    <t>S 7575 9018,L 4733 4748,F 4750 6953,E 9002 2126,C 2856 2591,U 4179 3024,Q 1045 8930,C 8932 9146,W 1975 9673,D 2346 1591</t>
  </si>
  <si>
    <t>2-13-22-46-48+1</t>
  </si>
  <si>
    <t>J 6665 7233,V 2466 6648,G 5586 5434,C 1036 4388,I 3090 3606,N 9920 6725,F 1697 8330,S 0474 6617,P 5737 5895,L 3334 9593</t>
  </si>
  <si>
    <t>17-18-35-36-46+4</t>
  </si>
  <si>
    <t>B 1568 6516,H 5046 7935,F 2055 6917,U 1424 9860,K 3279 1873,V 5228 5980,O 3302 6875,T 7265 6138,N 4527 9113,N 7244 5149</t>
  </si>
  <si>
    <t>11-13-20-30-44+9</t>
  </si>
  <si>
    <t>R 5527 0834,K 3728 1597,B 6772 7353,D 5835 6003,B 5459 9090,I 5383 3350,N 8438 7910,P 2699 8564,N 6645 3544,E 1730 4520</t>
  </si>
  <si>
    <t>31-33-40-44-49+1</t>
  </si>
  <si>
    <t>G 2383 0052,U 0447 9543,G 6970 5725,C 6428 5840,J 6000 4714,H 2920 2080,L 7331 0673,C 8624 6219,P 8507 4597,Q 9238 1786</t>
  </si>
  <si>
    <t>3-13-40-42-48+4</t>
  </si>
  <si>
    <t>B 3535 0981,H 5092 8234,J 9599 9952,W 1927 7425,S 8787 2801,O 6935 7892,O 4581 6491,M 2050 8663,R 2820 9048,I 4733 4592</t>
  </si>
  <si>
    <t>23-24-31-32-36+8</t>
  </si>
  <si>
    <t>K 0265 0369,K 0326 7974,G 8309 8117,O 1757 3805,T 0803 2532,G 0436 4114,G 3046 3717,C 7744 6926,C 2214 4784,U 0907 1459</t>
  </si>
  <si>
    <t>5-18-19-30-35+2</t>
  </si>
  <si>
    <t>V 6347 9513,V 6184 9790,B 3056 7815,S 7460 2067,Q 4283 8314,A 4625 2097,C 3559 6888,N 7960 3826,P 4102 5778,F 3802 6966</t>
  </si>
  <si>
    <t>6-16-18-24-48+9</t>
  </si>
  <si>
    <t>T 3684 7131,K 6974 3188,O 4435 7780,G 1781 1811,K 1366 3336,O 2474 0744,E 6211 5600,C 4679 3966,O 7011 1752,L 2061 6221</t>
  </si>
  <si>
    <t>10-12-16-27-37+9</t>
  </si>
  <si>
    <t>A 9794 1637,E 7944 6128,U 5445 5949,T 9130 7090,K 2748 3363,L 1757 4388,S 1454 7672,C 1083 3726,D 0215 8664,I 7292 1976</t>
  </si>
  <si>
    <t>14-17-36-39-44+5</t>
  </si>
  <si>
    <t>R 1111 1645,W 1887 3071,E 0356 5175,U 4108 2774,I 0619 4258,E 3680 6741,B 4756 4297,S 7679 9225,E 0347 5841,G 9437 9503</t>
  </si>
  <si>
    <t>2-4-11-19-35+5</t>
  </si>
  <si>
    <t>P 2199 6403,O 1194 4881,H 3038 6943,U 3541 1456,V 4700 7039,T 1740 4530,R 7216 9951,P 6949 1401,M 4822 8233,Q 3442 0723</t>
  </si>
  <si>
    <t>2-16-30-31-38+5</t>
  </si>
  <si>
    <t>Q 1415 0323,H 2704 1910,A 9021 3474,R 6262 5028,T 6225 5803,G 7832 8743,R 3499 7317,F 7541 8962,L 0336 9273,G 6693 2637</t>
  </si>
  <si>
    <t>32-33-35-37-49+3</t>
  </si>
  <si>
    <t>D 8760 5664,J 7443 4687,G 7363 2940,N 9045 2567,V 4591 4301,D 5283 8027,J 6453 0597,S 7152 9466,O 6363 5048,R 3353 5990</t>
  </si>
  <si>
    <t>2-23-33-43-47+2</t>
  </si>
  <si>
    <t>F 9755 1382,P 9930 0295,L 0862 4906,C 0384 1915,D 5055 7783,T 8510 2777,D 4191 6180,E 2628 0830,B 9737 0059,B 5075 4144</t>
  </si>
  <si>
    <t>12-15-18-19-40+5</t>
  </si>
  <si>
    <t>C 6109 5615,V 5826 4792,G 7312 2043,O 8044 2055,P 5458 2289,V 3724 4958,F 7840 1161,Q 4797 6484,D 7465 2827,T 9819 7216</t>
  </si>
  <si>
    <t>1-7-15-22-26+3</t>
  </si>
  <si>
    <t>M 2735 3129,E 8429 8214,U 1573 2301,L 4194 1027,T 7039 2128,H 3620 7957,G 5959 5418,C 6702 1251,A 5013 4917,V 3489 3382</t>
  </si>
  <si>
    <t>20-29-34-36-42+4</t>
  </si>
  <si>
    <t>D 9154 4388,M 7305 9025,Q 3531 9565,N 7165 0263,H 3677 4300,T 7474 5807,H 7444 4637,P 5952 2854,H 4679 8713,S 4536 7010</t>
  </si>
  <si>
    <t>8-15-41-42-44+10</t>
  </si>
  <si>
    <t>A 7015 5395,I 1075 9426,L 2853 3832,D 3927 2134,J 3633 2629,N 2812 5750,Q 9858 7930,F 6210 4020,I 8576 5761,J 9635 8777</t>
  </si>
  <si>
    <t>3-5-6-16-36+10</t>
  </si>
  <si>
    <t>D 2554 5562,A 3378 7208,A 9623 9752,I 0450 3346,O 6242 9681,O 3045 1908,B 1434 3967,E 1073 6448,D 3881 4897,R 1627 1729</t>
  </si>
  <si>
    <t>13-31-32-35-42+5</t>
  </si>
  <si>
    <t>C 4004 0218,A 4424 2937,G 9580 6347,B 5681 5039,M 4684 8983,L 3792 6773,N 5446 5371,B 3204 4165,H 9270 4672,C 5311 7788</t>
  </si>
  <si>
    <t>18-19-23-26-28+9</t>
  </si>
  <si>
    <t>C 7365 0918,P 9190 4474,A 2660 2485,I 3995 7464,H 8284 0831,F 9672 8802,H 8920 2392,B 2754 2880,L 5134 6980,U 3900 6429</t>
  </si>
  <si>
    <t>6-14-19-27-35+10</t>
  </si>
  <si>
    <t>B 5787 2146,L 6296 8852,G 6902 1138,D 5770 3044,K 8384 3933,D 2225 6759,N 5156 1461,C 3035 4949,G 2270 4623,W 1727 4921</t>
  </si>
  <si>
    <t>2-5-28-42-44+8</t>
  </si>
  <si>
    <t>F 0046 6549,Q 2730 0514,T 2524 6829,U 8938 5620,H 6102 0920,A 6104 6071,B 9888 8833,O 2718 9764,T 9976 9554,A 4875 4966</t>
  </si>
  <si>
    <t>2-12-16-27-30+2</t>
  </si>
  <si>
    <t>S 6524 5605,C 1350 0383,A 7084 1647,B 8614 1198,F 4091 2450,S 3607 2863,M 0738 3761,I 4662 4101,Q 7133 4123,P 4958 5439</t>
  </si>
  <si>
    <t>2-4-7-25-35+3</t>
  </si>
  <si>
    <t>L 9533 5827,M 0564 9244,K 5516 8814,P 6236 9249,W 1695 9357,M 0372 2125,P 4797 8729,O 9922 9845,G 9188 0302,W 1705 1341</t>
  </si>
  <si>
    <t>2-6-21-33-44+4</t>
  </si>
  <si>
    <t>O 4417 3687,B 8533 5255,F 2723 1253,L 6475 1738,H 4682 0885,E 0383 8707,D 0703 5626,M 2537 7015,L 2319 0175,N 7518 3651</t>
  </si>
  <si>
    <t>19-21-25-38-47+4</t>
  </si>
  <si>
    <t>F 4952 7994,T 6495 6639,F 2354 3400,R 8351 9854,T 0015 8585,J 0190 5343,U 9189 3878,T 9636 6551,V 1620 8523,J 8502 4463</t>
  </si>
  <si>
    <t>7-14-25-42-47+5</t>
  </si>
  <si>
    <t>G 9695 7590,H 6279 8110,I 1892 3352,Q 2649 8806,K 9863 0413,O 2202 0328,T 6007 1227,Q 8605 2274,D 4372 1711,Q 5362 6015</t>
  </si>
  <si>
    <t>4-21-27-46-47+6</t>
  </si>
  <si>
    <t>E 4399 9722,Q 4245 3154,D 4943 7882,J 3833 9598,A 0754 1206,I 0383 0028,W 1679 0048,I 7011 1862,U 2893 5373,R 0915 6574</t>
  </si>
  <si>
    <t>15-17-23-31-38+4</t>
  </si>
  <si>
    <t>K 4114 2924,I 6826 0732,W 1669 2259,E 0528 3146,T 7285 0006,L 1219 6245,J 2869 5841,H 1529 0838,W 1672 1951,L 3424 3524</t>
  </si>
  <si>
    <t>1-3-17-25-38+8</t>
  </si>
  <si>
    <t>B 6714 8415,Q 7281 8358,R 1737 7411,F 9060 8419,B 7476 0322,T 8640 6028,K 4079 1043,E 8675 2680,V 5085 3786,K 4551 7037</t>
  </si>
  <si>
    <t>2-7-14-28-31+3</t>
  </si>
  <si>
    <t>L 6517 2288,A 5712 1981,Q 9575 3462,D 4670 3751,D 7232 9835,S 5753 1340,A 1559 2170,B 0074 8881,W 1658 4974,D 9830 7623</t>
  </si>
  <si>
    <t>1-8-21-28-37+2</t>
  </si>
  <si>
    <t>C 8203 7446,K 9836 1575,J 6956 2492,N 5929 5568,W 1648 5914,D 5327 4526,N 9414 9120,I 6215 6668,O 6395 1848,B 5218 6003</t>
  </si>
  <si>
    <t>17-27-34-45-48+2</t>
  </si>
  <si>
    <t>G 0680 2349,A 6252 7841,J 2288 7628,H 9340 7531,O 0174 3926,E 5554 2254,D 8807 1743,T 0618 3882,O 5648 4460,V 5508 9149</t>
  </si>
  <si>
    <t>9-20-30-31-34+10</t>
  </si>
  <si>
    <t>B 6598 5330,U 8025 1824,A 2586 0268,C 9279 4407,B 6941 3521,M 7103 5324,G 1291 2229,C 8552 9461,B 5045 4816,C 8411 0650</t>
  </si>
  <si>
    <t>4-9-12-18-37+3</t>
  </si>
  <si>
    <t>N 1181 7464,P 0357 1467,H 5609 4191,I 3137 6589,H 2720 6934,S 3587 2183,Q 3519 8195,T 9794 6389,D 4867 5856,N 4674 1360</t>
  </si>
  <si>
    <t>5-26-28-29-36+4</t>
  </si>
  <si>
    <t>F 6861 7845,S 0849 2822,Q 6710 8397,V 6210 1306,L 4878 8621,E 6483 0352,E 7169 7586,L 5500 9416,P 1311 6897,U 6232 0193</t>
  </si>
  <si>
    <t>5-22-26-33-45+9</t>
  </si>
  <si>
    <t>P 9216 3441,B 8124 1059,S 6939 6461,L 5336 2822,W 1604 7137,H 3057 5518,U 5958 1989,A 2083 6363,F 6884 3870,G 9002 0164</t>
  </si>
  <si>
    <t>4-5-7-10-23+4</t>
  </si>
  <si>
    <t>L 7152 7355,H 1840 4158,Q 3349 3959,F 3374 6986,I 8838 9713,S 9454 0035,E 4802 5191,K 1120 8167,L 1618 1978,C 4184 4296</t>
  </si>
  <si>
    <t>8-18-30-32-36+5</t>
  </si>
  <si>
    <t>S 2637 6076,H 9135 1156,E 7558 2208,V 4491 1929,G 6063 6954,M 6226 6712,G 3364 0553,V 1607 1729,K 4233 0634,M 0576 9077</t>
  </si>
  <si>
    <t>3-6-21-29-47+3</t>
  </si>
  <si>
    <t>P 2913 6241,H 7021 8671,I 2485 3228,U 5127 1733,J 7481 1313,K 6696 3400,I 5209 6292,G 9796 5313,G 0994 7950,V 4781 2880</t>
  </si>
  <si>
    <t>25-28-31-39-47+8</t>
  </si>
  <si>
    <t>S 2277 4807,K 7711 8423,M 8056 2225,G 4141 9552,M 3415 7902,L 2462 0819,U 1433 7262,S 8835 4497,G 3058 5603,T 5528 6732</t>
  </si>
  <si>
    <t>10-25-32-39-40+10</t>
  </si>
  <si>
    <t>J 1146 6720,A 7509 6943,N 9107 8073,A 0494 1606,H 2594 8377,V 8181 7883,U 4034 0266,F 0795 4517,G 0483 6491,S 5778 8469</t>
  </si>
  <si>
    <t>7-11-28-37-44+3</t>
  </si>
  <si>
    <t>U 4310 8244,H 0403 1348,R 0509 0680,J 2829 6494,A 4815 9682,Q 0345 8374,T 6789 9857,H 9553 1042,I 3917 2743,N 4466 5055</t>
  </si>
  <si>
    <t>17-18-21-29-35+6</t>
  </si>
  <si>
    <t>C 0083 1084,D 3967 9440,I 3182 0245,I 5423 8775,V 6209 7116,S 1497 8947,M 7069 7399,L 6786 5857,G 4789 4876,F 0684 6087</t>
  </si>
  <si>
    <t>4-26-27-28-47+8</t>
  </si>
  <si>
    <t>O 2037 7636,M 9582 3471,I 0108 6791,M 4886 7194,P 0266 6104,T 4029 8967,R 5615 3642,G 9864 4232,Q 1921 4658,V 0258 0546</t>
  </si>
  <si>
    <t>1-3-10-13-19+4</t>
  </si>
  <si>
    <t>N 8968 7997,J 9412 0928,K 4169 6512,F 0595 1317,C 4418 7925,O 3841 2617,I 2127 0124,S 5997 3545,R 5887 7476,D 5916 5825</t>
  </si>
  <si>
    <t>18-27-37-48-49+10</t>
  </si>
  <si>
    <t>B 7361 8459,T 5459 4561,O 6838 8769,E 1988 4793,Q 7573 5235,G 7155 1450,K 7426 2662,E 3646 2472,L 8105 6723,I 4272 3349</t>
  </si>
  <si>
    <t>7-21-29-35-47+6</t>
  </si>
  <si>
    <t>F 9247 0390,L 7040 3145,M 1497 9183,O 0632 1314,C 5653 7052,V 1640 7652,C 5986 2625,L 7977 2349,D 3788 6003,V 4087 2739</t>
  </si>
  <si>
    <t>11-20-26-33-38+10</t>
  </si>
  <si>
    <t>W 1525 7457,K 4114 9771,F 3769 8040,N 3027 6109,G 6380 1497,U 1915 2435,Q 5635 1453,P 6347 2104,I 6510 4523,H 8613 8642</t>
  </si>
  <si>
    <t>2-6-12-13-27+10</t>
  </si>
  <si>
    <t>J 7414 8112,E 4073 6988,D 1554 5969,B 7668 7368,N 0134 6509,A 6795 7406,N 2944 3413,P 3102 5055,V 5735 8034,J 2337 8149</t>
  </si>
  <si>
    <t>8-31-38-39-45+8</t>
  </si>
  <si>
    <t>D 8390 8445,S 0941 3050,R 7876 9048,D 0301 3361,H 4839 2609,R 5384 5589,K 0570 3816,J 5255 1589,B 0930 8249,S 9222 1488</t>
  </si>
  <si>
    <t>3-17-23-38-41+3</t>
  </si>
  <si>
    <t>I 6380 7210,R 5962 6453,Q 6213 6343,H 4962 3772,M 0817 7268,B 8334 4590,C 4929 3905,T 5385 6030,A 1357 8930,C 1757 0200</t>
  </si>
  <si>
    <t>1-3-4-42-46+3</t>
  </si>
  <si>
    <t>B 0258 2340,K 8594 8228,Q 9705 5982,U 3319 5822,E 3783 1272,B 4670 4368,B 8297 9809,M 7163 5057,T 7607 0493,U 2644 1264</t>
  </si>
  <si>
    <t>4-7-30-43-47+10</t>
  </si>
  <si>
    <t>L 9056 5984,B 1029 7764,P 3221 0415,P 9491 7020,T 1117 6897,H 1121 9345,M 0685 1093,U 8279 6942,B 4923 9516,R 2773 0922</t>
  </si>
  <si>
    <t>1-16-32-33-45+6</t>
  </si>
  <si>
    <t>K 5287 7661,H 3357 0406,B 3043 4747,M 8457 2327,V 1897 3331,M 1616 7198,Q 5776 3774,G 2757 8806,O 3296 3431,R 4534 0893</t>
  </si>
  <si>
    <t>10-13-20-25-27+2</t>
  </si>
  <si>
    <t>B 5086 8642,O 8267 8332,R 8632 3826,G 3587 2109,L 4480 1590,F 9105 9689,G 6375 9310,P 3915 2795,B 6122 1149,P 9174 7092</t>
  </si>
  <si>
    <t>4-18-36-45-46+5</t>
  </si>
  <si>
    <t>O 3830 5430,J 4718 4573,Q 5575 8943,E 0307 2426,T 0804 5171,J 3643 1667,L 3387 4830,N 9469 2120,K 7285 1659,D 9465 0734</t>
  </si>
  <si>
    <t>12-13-20-31-49+2</t>
  </si>
  <si>
    <t>D 1783 4745,V 8168 0179,G 2174 3995,Q 1750 4915,U 5740 0500,D 8269 3616,M 9239 4419,J 8800 0174,Q 6000 5837,T 0133 2951</t>
  </si>
  <si>
    <t>2-13-20-30-37+6</t>
  </si>
  <si>
    <t>U 8024 2742,T 6587 4934,T 6528 0507,N 8454 1879,N 7128 8060,M 5134 2093,M 8518 6680,B 5950 5329,C 1636 4114,T 1255 0718</t>
  </si>
  <si>
    <t>3-25-31-38-45+9</t>
  </si>
  <si>
    <t>T 8159 3883,Q 9520 7900,R 7749 4580,B 9016 5310,P 3060 4207,P 0334 4569,A 8023 3998,F 4497 8969,O 5991 1005,C 5274 6112</t>
  </si>
  <si>
    <t>9-18-24-39-49+8</t>
  </si>
  <si>
    <t>S 0177 2985,N 6172 8280,J 1181 1663,R 6586 1796,W 1412 0749,R 6549 4410,D 8696 7654,W 1400 8871,W 1407 5856,V 6387 6950</t>
  </si>
  <si>
    <t>9-10-14-41-45+1</t>
  </si>
  <si>
    <t>A 5578 4813,C 9652 7951,U 9181 0981,B 1090 7550,E 8333 8266,T 9315 3435,M 1418 9905,M 0925 4444,H 2458 8277,R 8201 1353</t>
  </si>
  <si>
    <t>17-26-28-38-47+7</t>
  </si>
  <si>
    <t>S 6405 5727,P 9071 2786,A 7126 8910,T 4302 6783,O 1858 3200,M 0070 2822,R 9644 6209,W 1391 8465,C 1306 6788,U 9556 2225</t>
  </si>
  <si>
    <t>9-12-33-41-42+1</t>
  </si>
  <si>
    <t>A 5428 0086,B 2800 4205,E 4063 9752,V 0658 0218,D 4576 1656,B 9717 2270,H 5110 7898,B 5169 2301,F 6594 3039,U 7038 5772</t>
  </si>
  <si>
    <t>13-20-26-35-45+3</t>
  </si>
  <si>
    <t>J 3667 4088,M 9031 7414,T 0047 2016,H 3527 0860,G 5118 2972,I 7391 5229,F 5401 0027,I 5907 3859,G 2613 6693,K 3338 3641</t>
  </si>
  <si>
    <t>6-13-14-36-48+2</t>
  </si>
  <si>
    <t>J 8565 8157,U 3670 2112,R 8003 9417,C 7049 4102,O 2541 0167,U 9079 8292,H 5217 1797,V 2868 2803,I 0217 1844,J 9402 9629</t>
  </si>
  <si>
    <t>13-18-28-33-42+9</t>
  </si>
  <si>
    <t>A 6212 6913,F 8645 6468,H 1571 6118,U 0464 5428,J 4313 4919,R 2016 9245,C 6782 8464,U 2057 2020,P 5683 6675,B 8531 1401</t>
  </si>
  <si>
    <t>2-13-42-43-47+10</t>
  </si>
  <si>
    <t>F 6901 2518,U 3972 1550,T 4562 5063,L 5538 5688,Q 8199 8789,F 9661 3080,W 1332 0630,H 0774 5513,K 0642 2020,I 6284 3150</t>
  </si>
  <si>
    <t>1-27-37-48-49+1</t>
  </si>
  <si>
    <t>A 3857 2082,P 9132 6685,K 9256 0068,W 1325 2087,M 1962 7552,V 6642 8508,W 1328 4000,V 6040 7642,E 0710 1019,W 1329 0224</t>
  </si>
  <si>
    <t>14-29-32-41-43+1</t>
  </si>
  <si>
    <t>Q 4799 6330,B 6989 1889,E 3773 4292,P 7044 9420,W 1288 2344,I 6264 4724,N 5949 7829,K 9142 0865,S 0641 7944,P 8544 6764</t>
  </si>
  <si>
    <t>4-10-19-42-46+5</t>
  </si>
  <si>
    <t>N 0811 3406,B 4306 6849,H 5491 8532,I 5115 7864,P 3249 5267,F 7024 6549,B 5923 9884,I 6160 2134,J 3228 3680,I 2364 0346</t>
  </si>
  <si>
    <t>27-38-42-44-46+1</t>
  </si>
  <si>
    <t>I 1394 8619,C 8582 4615,P 1100 5732,R 4704 8561,M 9970 6248,L 5495 0835,V 5408 5314,T 7220 7808,W 1305 4773,T 4791 9110</t>
  </si>
  <si>
    <t>15-24-37-40-41+4</t>
  </si>
  <si>
    <t>O 8363 2957,U 4047 9239,Q 5741 2084,W 1285 8354,C 6349 4816,E 0294 0718,K 2203 1766,G 3725 2419,L 2519 0770,L 9806 0376</t>
  </si>
  <si>
    <t>19-24-34-44-45+2</t>
  </si>
  <si>
    <t>G 4925 7682,J 2167 1352,R 6270 8263,K 5729 0931,N 7012 4013,L 6826 5993,B 2540 7411,V 3993 6903,G 0659 7979,B 7557 3033</t>
  </si>
  <si>
    <t>2-4-16-20-35+5</t>
  </si>
  <si>
    <t>F 8358 9650,N 2944 1403,I 2715 7044,N 6362 1366,U 7681 4011,T 5631 2226,W 1233 2959,L 3363 4103,U 1034 8745,P 8087 9564</t>
  </si>
  <si>
    <t>5-23-24-35-38+3</t>
  </si>
  <si>
    <t>S 5974 3701,T 1822 1640,P 9158 1128,T 0666 8942,V 5262 6861,T 1523 6691,R 2208 1717,V 3338 1817,T 0852 2883,Q 5357 4127</t>
  </si>
  <si>
    <t>3-18-24-29-38+9</t>
  </si>
  <si>
    <t>A 7552 5830,E 5628 9680,R 1571 5132,P 7293 9154,A 1606 2058,M 5918 0576,P 4241 1752,K 0013 9782,D 2097 7978,V 7460 9142</t>
  </si>
  <si>
    <t>16-25-26-34-48+8</t>
  </si>
  <si>
    <t>R 4977 2530,M 9188 0592,F 9434 4003,O 0240 3314,W 1182 9217,F 8705 9751,H 5220 3344,N 9479 1542,V 7424 7666,N 4844 7046</t>
  </si>
  <si>
    <t>6-29-33-39-43+2</t>
  </si>
  <si>
    <t>N 0296 5204,S 5966 5923,D 7379 5214,T 8977 7858,L 8512 5961,E 6273 0102,S 5088 7063,N 3645 8471,U 1756 4046,V 8191 5422</t>
  </si>
  <si>
    <t>17-25-26-27-33+2</t>
  </si>
  <si>
    <t>O 8650 4046,B 8525 0153,M 4291 3011,Q 3658 9193,S 7185 5202,U 3359 9288,H 6473 4887,G 0403 0293,V 3252 1125,C 3772 4123</t>
  </si>
  <si>
    <t>3-11-13-15-35+3</t>
  </si>
  <si>
    <t>C 9169 2541,I 9979 7107,W 1142 2960,F 0553 0695,O 5659 5242,B 5118 1638,A 6370 5608,Q 0945 1571,O 2067 3025,B 9884 6020</t>
  </si>
  <si>
    <t>5-7-21-29-39+7</t>
  </si>
  <si>
    <t>V 6078 8055,B 0123 1883,O 3823 8216,R 4507 9676,K 9125 0194,L 3126 8186,C 5440 8126,N 3213 2599,P 3564 0990,C 2313 4787</t>
  </si>
  <si>
    <t>4-15-30-45-49+3</t>
  </si>
  <si>
    <t>P 1438 1660,V 4287 9876,H 7827 9507,J 0104 8482,I 8886 5908,O 4888 6444,U 9668 4305,J 5423 7026,E 0380 4891,F 2845 9858</t>
  </si>
  <si>
    <t>8-17-29-34-48+3</t>
  </si>
  <si>
    <t>R 2381 8373,U 6436 8934,W 1096 5393,U 9950 5216,J 3543 3796,D 5825 7033,N 1305 4678,D 8155 9374,F 1998 6246,R 6688 4855</t>
  </si>
  <si>
    <t>17-32-38-40-44+6</t>
  </si>
  <si>
    <t>S 2241 9886,T 5685 5048,M 5863 3986,T 6794 8271,M 6684 2168,E 8190 1910,P 2234 3232,P 2199 4274,L 3176 0795,L 2778 2788</t>
  </si>
  <si>
    <t>1-9-17-24-46+8</t>
  </si>
  <si>
    <t>Q 2046 7025,V 6586 8311,Q 6608 3739,W 1091 9424,H 5047 7046,K 8000 7623,F 0944 1399,I 4529 4761,O 3294 2769,V 1384 5180</t>
  </si>
  <si>
    <t>14-16-22-23-42+5</t>
  </si>
  <si>
    <t>O 9899 2683,U 5635 6307,F 5901 5400,R 8996 6122,G 8075 5245,Q 8983 5043,H 0056 0298,N 2849 0185,M 9277 1974,E 8805 9984</t>
  </si>
  <si>
    <t>9-13-15-24-26+9</t>
  </si>
  <si>
    <t>I 7236 0936,W 1080 0252,N 5475 6574,R 2344 2550,O 4325 5766,W 1080 1228,A 7086 0692,Q 5602 5776,F 0760 8354,P 1237 3628</t>
  </si>
  <si>
    <t>13-19-24-26-27+7</t>
  </si>
  <si>
    <t>R 2317 6883,N 0487 6838,O 8276 4109,K 5890 8637,N 5310 4541,A 1513 5435,S 1939 7207,G 9581 0911,A 0469 1399,P 4156 9560</t>
  </si>
  <si>
    <t>10-16-18-38-45+3</t>
  </si>
  <si>
    <t>A 3413 6682,Q 6686 0256,G 8339 5369,E 5822 5326,O 6426 9621,P 4140 8602,L 5901 8691,F 5067 1333,H 1112 1347,L 3502 5154</t>
  </si>
  <si>
    <t>11-14-32-35-46+10</t>
  </si>
  <si>
    <t>J 5958 1709,Q 4748 5278,W 1052 0388,A 6840 6797,N 7856 8171,A 0099 0547,A 0299 0513,F 1519 8342,O 9434 4592,D 5715 5378</t>
  </si>
  <si>
    <t>2-3-15-41-44+3</t>
  </si>
  <si>
    <t>J 6220 5183,G 5721 4724,O 3056 4384,S 2155 1629,E 7603 4355,R 8498 2002,P 3939 6536,O 6837 3523,J 8686 3929,B 0787 9020</t>
  </si>
  <si>
    <t>10-19-25-45-49+1</t>
  </si>
  <si>
    <t>R 8413 5760,J 6814 1199,J 8262 5014,E 3021 5847,M 2929 1962,W 1031 3593,J 7166 4302,U 5831 5950,F 8645 2187,H 0624 3155</t>
  </si>
  <si>
    <t>22-23-24-46-47+2</t>
  </si>
  <si>
    <t>A 1743 2221,P 3262 3316,B 0889 7730,I 6858 0643,W 1025 5218,D 5658 8498,U 6014 0410,T 8659 7741,S 7956 9774,E 7185 9911</t>
  </si>
  <si>
    <t>1-12-26-28-40+6</t>
  </si>
  <si>
    <t>Q 5694 4987,M 8494 1893,E 4547 8813,S 1834 1602,U 9814 4016,L 9762 6437,V 6725 7948,O 6451 3495,Q 2222 4197,L 8875 3152</t>
  </si>
  <si>
    <t>2-3-13-21-40+8</t>
  </si>
  <si>
    <t>N 2860 2566,H 7232 2179,G 2465 7828,F 3650 0276,U 5405 5887,A 5536 7322,Q 6138 7829,W 1007 6593,B 0318 9102,T 6496 4481</t>
  </si>
  <si>
    <t>23-24-38-44-45+6</t>
  </si>
  <si>
    <t>G 5077 0590,V 4639 7846,B 3522 5890,G 3804 0314,J 8557 1943,F 1401 6587,J 4724 6766,R 7166 4125,F 3030 7205,N 1299 9471</t>
  </si>
  <si>
    <t>1-19-22-31-33+1</t>
  </si>
  <si>
    <t>A 5871 3239,F 1886 0998,U 6570 2949,F 3478 2556,C 9973 0381,D 8651 5114,H 9063 8336,L 1419 1988,F 4533 4462,U 2810 9942</t>
  </si>
  <si>
    <t>5-8-20-29-32+3</t>
  </si>
  <si>
    <t>R 0161 5113,O 9936 5567,I 0546 0793,I 1326 1277,G 5067 2840,O 4036 0631,K 0036 0771,S 2569 4654,E 8146 0923,V 8107 2809</t>
  </si>
  <si>
    <t>5-6-16-24-25+1</t>
  </si>
  <si>
    <t>F 4032 3418,P 1001 8557,H 9654 9447,T 4504 5491,A 2634 5105,G 0127 9174,T 4292 3656,S 5259 4164,A 3977 7383,D 1589 6516</t>
  </si>
  <si>
    <t>15-32-35-43-47+10</t>
  </si>
  <si>
    <t>K 3726 3369,L 3919 1977,O 7942 8914,Q 5087 3096,E 7363 2838,R 7468 2207,K 3789 7083,S 2502 4581,A 2596 1380,H 7984 0366</t>
  </si>
  <si>
    <t>14-15-23-44-46+5</t>
  </si>
  <si>
    <t>H 5464 7652,C 7943 9332,R 6418 7527,P 2298 0074,O 3742 5315,K 2625 2134,H 0502 1771,U 8653 5922,G 3496 7289,G 2716 9207</t>
  </si>
  <si>
    <t>4-11-15-33-36+2</t>
  </si>
  <si>
    <t>B 7806 7662,S 7064 1060,F 8342 1119,D 3264 1718,Q 1499 2269,H 1615 5352,K 4834 8080,C 5926 6395,D 7647 9312,B 8771 1318</t>
  </si>
  <si>
    <t>16-25-38-42-46+9</t>
  </si>
  <si>
    <t>E 7273 7397,C 0682 3287,B 0645 4648,M 8540 2902,L 3650 5674,D 9614 8237,P 9392 4467,G 8988 1486,S 3851 8346,T 8172 5852</t>
  </si>
  <si>
    <t>1-4-14-19-34+2</t>
  </si>
  <si>
    <t>B 4264 0717,D 5034 5096,L 6286 9771,Q 4467 6175,I 4667 4632,A 7173 2906,H 4359 2539,J 7325 1161,Q 5541 3430,N 5449 9493</t>
  </si>
  <si>
    <t>boule_1_second_tirage</t>
  </si>
  <si>
    <t>boule_2_second_tirage</t>
  </si>
  <si>
    <t>boule_3_second_tirage</t>
  </si>
  <si>
    <t>boule_4_second_tirage</t>
  </si>
  <si>
    <t>boule_5_second_tirage</t>
  </si>
  <si>
    <t>promotion_second_tirage</t>
  </si>
  <si>
    <t>combinaison_gagnant_second_tirage_en_ordre_croissant</t>
  </si>
  <si>
    <t>nombre_de_gagnant_au_rang_1_second_tirage</t>
  </si>
  <si>
    <t>rapport_du_rang1_second_tirage</t>
  </si>
  <si>
    <t>nombre_de_gagnant_au_rang_2_second_tirage</t>
  </si>
  <si>
    <t>rapport_du_rang2_second_tirage</t>
  </si>
  <si>
    <t>nombre_de_gagnant_au_rang_3_second_tirage</t>
  </si>
  <si>
    <t>rapport_du_rang3_second_tirage</t>
  </si>
  <si>
    <t>nombre_de_gagnant_au_rang_4_second_tirage</t>
  </si>
  <si>
    <t>rapport_du_rang4_second_tirage</t>
  </si>
  <si>
    <t>20222064</t>
  </si>
  <si>
    <t xml:space="preserve">SAMEDI  </t>
  </si>
  <si>
    <t>28/05/2022</t>
  </si>
  <si>
    <t>28/07/2022</t>
  </si>
  <si>
    <t>20</t>
  </si>
  <si>
    <t>27</t>
  </si>
  <si>
    <t>21</t>
  </si>
  <si>
    <t>26</t>
  </si>
  <si>
    <t>7</t>
  </si>
  <si>
    <t>7-20-21-26-27+7</t>
  </si>
  <si>
    <t>0</t>
  </si>
  <si>
    <t>4000000</t>
  </si>
  <si>
    <t>2</t>
  </si>
  <si>
    <t>105230,2</t>
  </si>
  <si>
    <t>117</t>
  </si>
  <si>
    <t>439</t>
  </si>
  <si>
    <t>577</t>
  </si>
  <si>
    <t>321,1</t>
  </si>
  <si>
    <t>5211</t>
  </si>
  <si>
    <t>21,2</t>
  </si>
  <si>
    <t>27485</t>
  </si>
  <si>
    <t>14,4</t>
  </si>
  <si>
    <t>64995</t>
  </si>
  <si>
    <t>4,7</t>
  </si>
  <si>
    <t>362236</t>
  </si>
  <si>
    <t>3,3</t>
  </si>
  <si>
    <t>631907</t>
  </si>
  <si>
    <t>2,2</t>
  </si>
  <si>
    <t>10</t>
  </si>
  <si>
    <t>20000</t>
  </si>
  <si>
    <t>B 1200 7251,D 0941 1837,H 6751 9197,K 4159 1897,S 2032 2476,D 0187 3913,Q 5598 3017,C 0532 6252,I 7048 6720,L 1606 8984</t>
  </si>
  <si>
    <t>1</t>
  </si>
  <si>
    <t>8</t>
  </si>
  <si>
    <t>11</t>
  </si>
  <si>
    <t>36</t>
  </si>
  <si>
    <t>44</t>
  </si>
  <si>
    <t>1-8-11-36-44</t>
  </si>
  <si>
    <t>160691</t>
  </si>
  <si>
    <t>309</t>
  </si>
  <si>
    <t>509,9</t>
  </si>
  <si>
    <t>14643</t>
  </si>
  <si>
    <t>27,6</t>
  </si>
  <si>
    <t>204527</t>
  </si>
  <si>
    <t>3</t>
  </si>
  <si>
    <t>7 524 955</t>
  </si>
  <si>
    <t>20222063</t>
  </si>
  <si>
    <t>25/05/2022</t>
  </si>
  <si>
    <t>25/07/2022</t>
  </si>
  <si>
    <t>37</t>
  </si>
  <si>
    <t>30</t>
  </si>
  <si>
    <t>24</t>
  </si>
  <si>
    <t>45</t>
  </si>
  <si>
    <t>24-27-30-37-45+10</t>
  </si>
  <si>
    <t>3000000</t>
  </si>
  <si>
    <t>191450,3</t>
  </si>
  <si>
    <t>28</t>
  </si>
  <si>
    <t>8506,3</t>
  </si>
  <si>
    <t>307</t>
  </si>
  <si>
    <t>548,9</t>
  </si>
  <si>
    <t>1266</t>
  </si>
  <si>
    <t>79,5</t>
  </si>
  <si>
    <t>14238</t>
  </si>
  <si>
    <t>25,4</t>
  </si>
  <si>
    <t>19846</t>
  </si>
  <si>
    <t>14,2</t>
  </si>
  <si>
    <t>222027</t>
  </si>
  <si>
    <t>5</t>
  </si>
  <si>
    <t>284114</t>
  </si>
  <si>
    <t>H 8833 3946,K 1924 0165,A 0680 1376,K 5053 3529,P 4886 6205,K 6882 6616,A 3462 4191,W 2769 1279,T 8594 3279,M 6031 2924</t>
  </si>
  <si>
    <t>9</t>
  </si>
  <si>
    <t>31</t>
  </si>
  <si>
    <t>39</t>
  </si>
  <si>
    <t>8-9-24-31-39</t>
  </si>
  <si>
    <t>121356</t>
  </si>
  <si>
    <t>200</t>
  </si>
  <si>
    <t>599,6</t>
  </si>
  <si>
    <t>10278</t>
  </si>
  <si>
    <t>153366</t>
  </si>
  <si>
    <t>3 990 856</t>
  </si>
  <si>
    <t>20222062</t>
  </si>
  <si>
    <t xml:space="preserve">LUNDI   </t>
  </si>
  <si>
    <t>23/05/2022</t>
  </si>
  <si>
    <t>23/07/2022</t>
  </si>
  <si>
    <t>48</t>
  </si>
  <si>
    <t>41</t>
  </si>
  <si>
    <t>47</t>
  </si>
  <si>
    <t>6</t>
  </si>
  <si>
    <t>26-30-41-47-48+6</t>
  </si>
  <si>
    <t>2000000</t>
  </si>
  <si>
    <t>140902</t>
  </si>
  <si>
    <t>16</t>
  </si>
  <si>
    <t>10955,8</t>
  </si>
  <si>
    <t>161</t>
  </si>
  <si>
    <t>770,4</t>
  </si>
  <si>
    <t>1001</t>
  </si>
  <si>
    <t>74</t>
  </si>
  <si>
    <t>9153</t>
  </si>
  <si>
    <t>29,1</t>
  </si>
  <si>
    <t>15501</t>
  </si>
  <si>
    <t>13,3</t>
  </si>
  <si>
    <t>143010</t>
  </si>
  <si>
    <t>5,7</t>
  </si>
  <si>
    <t>263242</t>
  </si>
  <si>
    <t>I 7989 1398,C 1913 8340,P 8443 2289,M 1602 9743,R 3340 2032,T 9329 1772,T 7658 0452,J 6880 9779,F 4162 5295,P 0016 3885</t>
  </si>
  <si>
    <t>13</t>
  </si>
  <si>
    <t>18</t>
  </si>
  <si>
    <t>43</t>
  </si>
  <si>
    <t>49</t>
  </si>
  <si>
    <t>5-13-18-43-49</t>
  </si>
  <si>
    <t>50000</t>
  </si>
  <si>
    <t>229</t>
  </si>
  <si>
    <t>383,4</t>
  </si>
  <si>
    <t>9695</t>
  </si>
  <si>
    <t>23,2</t>
  </si>
  <si>
    <t>134872</t>
  </si>
  <si>
    <t>0 677 792</t>
  </si>
  <si>
    <t>20222061</t>
  </si>
  <si>
    <t>21/05/2022</t>
  </si>
  <si>
    <t>21/07/2022</t>
  </si>
  <si>
    <t>12</t>
  </si>
  <si>
    <t>4</t>
  </si>
  <si>
    <t>1-7-12-21-41+4</t>
  </si>
  <si>
    <t>81147,9</t>
  </si>
  <si>
    <t>69</t>
  </si>
  <si>
    <t>861,1</t>
  </si>
  <si>
    <t>772</t>
  </si>
  <si>
    <t>277,6</t>
  </si>
  <si>
    <t>3245</t>
  </si>
  <si>
    <t>39,4</t>
  </si>
  <si>
    <t>31828</t>
  </si>
  <si>
    <t>41150</t>
  </si>
  <si>
    <t>8,7</t>
  </si>
  <si>
    <t>388396</t>
  </si>
  <si>
    <t>3,6</t>
  </si>
  <si>
    <t>458596</t>
  </si>
  <si>
    <t>B 9365 1870,I 8284 8883,A 6659 3699,I 1066 0837,K 5639 5053,I 5066 4000,F 7637 3174,D 9297 2203,V 8170 4134,C 5041 1573</t>
  </si>
  <si>
    <t>29</t>
  </si>
  <si>
    <t>32</t>
  </si>
  <si>
    <t>13-29-32-44-45</t>
  </si>
  <si>
    <t>81385</t>
  </si>
  <si>
    <t>299</t>
  </si>
  <si>
    <t>590,3</t>
  </si>
  <si>
    <t>13226</t>
  </si>
  <si>
    <t>34,3</t>
  </si>
  <si>
    <t>187079</t>
  </si>
  <si>
    <t>5 661 583</t>
  </si>
  <si>
    <t>20222060</t>
  </si>
  <si>
    <t>18/05/2022</t>
  </si>
  <si>
    <t>18/07/2022</t>
  </si>
  <si>
    <t>14</t>
  </si>
  <si>
    <t>23</t>
  </si>
  <si>
    <t>22</t>
  </si>
  <si>
    <t>14-22-23-36-45+7</t>
  </si>
  <si>
    <t>16000000</t>
  </si>
  <si>
    <t>95086,8</t>
  </si>
  <si>
    <t>62</t>
  </si>
  <si>
    <t>748,6</t>
  </si>
  <si>
    <t>433</t>
  </si>
  <si>
    <t>386,6</t>
  </si>
  <si>
    <t>2683</t>
  </si>
  <si>
    <t>37,2</t>
  </si>
  <si>
    <t>17818</t>
  </si>
  <si>
    <t>20,2</t>
  </si>
  <si>
    <t>40797</t>
  </si>
  <si>
    <t>6,8</t>
  </si>
  <si>
    <t>263973</t>
  </si>
  <si>
    <t>4,2</t>
  </si>
  <si>
    <t>591366</t>
  </si>
  <si>
    <t>H 2936 9424,C 8120 8754,W 2740 4302,N 9289 1303,H 7300 1999,U 2120 0821,M 4745 2011,V 5244 8502,G 7760 4227,U 3547 0283</t>
  </si>
  <si>
    <t>19</t>
  </si>
  <si>
    <t>3-6-19-27-45</t>
  </si>
  <si>
    <t>143139</t>
  </si>
  <si>
    <t>394</t>
  </si>
  <si>
    <t>320,5</t>
  </si>
  <si>
    <t>15679</t>
  </si>
  <si>
    <t>20,7</t>
  </si>
  <si>
    <t>198910</t>
  </si>
  <si>
    <t>2 241 580</t>
  </si>
  <si>
    <t>20222059</t>
  </si>
  <si>
    <t>16/05/2022</t>
  </si>
  <si>
    <t>16/07/2022</t>
  </si>
  <si>
    <t>33</t>
  </si>
  <si>
    <t>4-14-21-32-33+1</t>
  </si>
  <si>
    <t>15000000</t>
  </si>
  <si>
    <t>207043,9</t>
  </si>
  <si>
    <t>7805,4</t>
  </si>
  <si>
    <t>403</t>
  </si>
  <si>
    <t>452,2</t>
  </si>
  <si>
    <t>1377</t>
  </si>
  <si>
    <t>79</t>
  </si>
  <si>
    <t>16828</t>
  </si>
  <si>
    <t>21225</t>
  </si>
  <si>
    <t>14,3</t>
  </si>
  <si>
    <t>248458</t>
  </si>
  <si>
    <t>4,8</t>
  </si>
  <si>
    <t>301329</t>
  </si>
  <si>
    <t>W 2733 6630,Q 5290 1685,Q 3045 0177,L 5488 3791,U 7662 1783,G 0191 0721,A 2596 6730,U 4223 7764,T 6436 1136,W 2720 1180</t>
  </si>
  <si>
    <t>4-13-24-27-29</t>
  </si>
  <si>
    <t>127475</t>
  </si>
  <si>
    <t>475</t>
  </si>
  <si>
    <t>214,1</t>
  </si>
  <si>
    <t>16599</t>
  </si>
  <si>
    <t>15,7</t>
  </si>
  <si>
    <t>189944</t>
  </si>
  <si>
    <t>4 151 930</t>
  </si>
  <si>
    <t>20222058</t>
  </si>
  <si>
    <t>14/05/2022</t>
  </si>
  <si>
    <t>14/07/2022</t>
  </si>
  <si>
    <t>4-24-29-32-44+4</t>
  </si>
  <si>
    <t>14000000</t>
  </si>
  <si>
    <t>272345,9</t>
  </si>
  <si>
    <t>86</t>
  </si>
  <si>
    <t>772,9</t>
  </si>
  <si>
    <t>616</t>
  </si>
  <si>
    <t>389,2</t>
  </si>
  <si>
    <t>3468</t>
  </si>
  <si>
    <t>41,3</t>
  </si>
  <si>
    <t>24279</t>
  </si>
  <si>
    <t>41386</t>
  </si>
  <si>
    <t>9,6</t>
  </si>
  <si>
    <t>334308</t>
  </si>
  <si>
    <t>523479</t>
  </si>
  <si>
    <t>T 0817 6598,F 3760 9991,A 8933 4851,W 2701 5733,R 7765 5501,K 7787 9854,H 1651 2813,O 7058 5557,B 0768 8371,G 2944 3481</t>
  </si>
  <si>
    <t>46</t>
  </si>
  <si>
    <t>30-33-46-48-49</t>
  </si>
  <si>
    <t>88550</t>
  </si>
  <si>
    <t>237</t>
  </si>
  <si>
    <t>910,7</t>
  </si>
  <si>
    <t>11449</t>
  </si>
  <si>
    <t>48,4</t>
  </si>
  <si>
    <t>175218</t>
  </si>
  <si>
    <t>5 945 075</t>
  </si>
  <si>
    <t>20222057</t>
  </si>
  <si>
    <t>11/05/2022</t>
  </si>
  <si>
    <t>11/07/2022</t>
  </si>
  <si>
    <t>2-7-23-45-46+10</t>
  </si>
  <si>
    <t>187945,9</t>
  </si>
  <si>
    <t>10628,1</t>
  </si>
  <si>
    <t>336</t>
  </si>
  <si>
    <t>492,4</t>
  </si>
  <si>
    <t>1376</t>
  </si>
  <si>
    <t>71,8</t>
  </si>
  <si>
    <t>15340</t>
  </si>
  <si>
    <t>23,1</t>
  </si>
  <si>
    <t>19991</t>
  </si>
  <si>
    <t>13,8</t>
  </si>
  <si>
    <t>232223</t>
  </si>
  <si>
    <t>273705</t>
  </si>
  <si>
    <t>A 9947 5314,R 9815 6877,S 7050 8728,Q 5518 0368,B 9104 5459,U 9399 0500,T 4432 0756,U 7001 3413,O 0444 6589,H 3948 6987</t>
  </si>
  <si>
    <t>7-23-27-32-39</t>
  </si>
  <si>
    <t>118731</t>
  </si>
  <si>
    <t>291</t>
  </si>
  <si>
    <t>410,5</t>
  </si>
  <si>
    <t>10527</t>
  </si>
  <si>
    <t>147502</t>
  </si>
  <si>
    <t>3 788 566</t>
  </si>
  <si>
    <t>20222056</t>
  </si>
  <si>
    <t>09/05/2022</t>
  </si>
  <si>
    <t>09/07/2022</t>
  </si>
  <si>
    <t>15</t>
  </si>
  <si>
    <t>6-7-9-15-33+2</t>
  </si>
  <si>
    <t>149934,1</t>
  </si>
  <si>
    <t>1016,5</t>
  </si>
  <si>
    <t>384</t>
  </si>
  <si>
    <t>343,7</t>
  </si>
  <si>
    <t>1651</t>
  </si>
  <si>
    <t>47,7</t>
  </si>
  <si>
    <t>18842</t>
  </si>
  <si>
    <t>21065</t>
  </si>
  <si>
    <t>10,4</t>
  </si>
  <si>
    <t>234140</t>
  </si>
  <si>
    <t>3,7</t>
  </si>
  <si>
    <t>228854</t>
  </si>
  <si>
    <t>U 6436 7172,U 8103 0278,O 6310 2894,M 5293 6858,D 8556 5772,F 5672 7318,G 4571 9081,N 1138 1535,R 3214 4259,E 2427 6370</t>
  </si>
  <si>
    <t>25</t>
  </si>
  <si>
    <t>42</t>
  </si>
  <si>
    <t>20-25-29-42-48</t>
  </si>
  <si>
    <t>100296</t>
  </si>
  <si>
    <t>140</t>
  </si>
  <si>
    <t>806</t>
  </si>
  <si>
    <t>6683</t>
  </si>
  <si>
    <t>43,4</t>
  </si>
  <si>
    <t>110417</t>
  </si>
  <si>
    <t>0 908 350</t>
  </si>
  <si>
    <t>20222055</t>
  </si>
  <si>
    <t>07/05/2022</t>
  </si>
  <si>
    <t>07/07/2022</t>
  </si>
  <si>
    <t>38</t>
  </si>
  <si>
    <t>7-15-23-37-38+3</t>
  </si>
  <si>
    <t>78195,6</t>
  </si>
  <si>
    <t>84</t>
  </si>
  <si>
    <t>681,6</t>
  </si>
  <si>
    <t>576</t>
  </si>
  <si>
    <t>358,5</t>
  </si>
  <si>
    <t>2946</t>
  </si>
  <si>
    <t>41,8</t>
  </si>
  <si>
    <t>23162</t>
  </si>
  <si>
    <t>19,1</t>
  </si>
  <si>
    <t>40050</t>
  </si>
  <si>
    <t>8,6</t>
  </si>
  <si>
    <t>320765</t>
  </si>
  <si>
    <t>499745</t>
  </si>
  <si>
    <t>H 0467 3420,F 8894 2728,M 7030 8204,G 5362 8451,C 7354 2802,H 6648 9352,N 8768 0349,Q 2016 1150,R 3966 4758,S 8447 0013</t>
  </si>
  <si>
    <t>12-18-19-24-42</t>
  </si>
  <si>
    <t>163591</t>
  </si>
  <si>
    <t>507</t>
  </si>
  <si>
    <t>273,6</t>
  </si>
  <si>
    <t>18551</t>
  </si>
  <si>
    <t>19,2</t>
  </si>
  <si>
    <t>234001</t>
  </si>
  <si>
    <t>2 859 471</t>
  </si>
  <si>
    <t>20222054</t>
  </si>
  <si>
    <t>04/05/2022</t>
  </si>
  <si>
    <t>04/07/2022</t>
  </si>
  <si>
    <t>17</t>
  </si>
  <si>
    <t>12-17-30-37-41+2</t>
  </si>
  <si>
    <t>182457,2</t>
  </si>
  <si>
    <t>13352,3</t>
  </si>
  <si>
    <t>303</t>
  </si>
  <si>
    <t>530,1</t>
  </si>
  <si>
    <t>1402</t>
  </si>
  <si>
    <t>68,4</t>
  </si>
  <si>
    <t>15345</t>
  </si>
  <si>
    <t>22,5</t>
  </si>
  <si>
    <t>21320</t>
  </si>
  <si>
    <t>12,6</t>
  </si>
  <si>
    <t>228802</t>
  </si>
  <si>
    <t>4,6</t>
  </si>
  <si>
    <t>290989</t>
  </si>
  <si>
    <t>P 9110 6735,A 2896 4973,J 5230 5828,N 2062 6629,G 6726 2860,I 5088 1078,K 3076 8863,R 2864 8749,S 8214 6957,R 3910 2575</t>
  </si>
  <si>
    <t>40</t>
  </si>
  <si>
    <t>10-13-30-31-40</t>
  </si>
  <si>
    <t>118234</t>
  </si>
  <si>
    <t>297</t>
  </si>
  <si>
    <t>382,4</t>
  </si>
  <si>
    <t>11787</t>
  </si>
  <si>
    <t>24,7</t>
  </si>
  <si>
    <t>153304</t>
  </si>
  <si>
    <t>0 885 726</t>
  </si>
  <si>
    <t>20222053</t>
  </si>
  <si>
    <t>02/05/2022</t>
  </si>
  <si>
    <t>02/07/2022</t>
  </si>
  <si>
    <t>8-13-20-46-47+7</t>
  </si>
  <si>
    <t>8000000</t>
  </si>
  <si>
    <t>136783,2</t>
  </si>
  <si>
    <t>3472,8</t>
  </si>
  <si>
    <t>413,7</t>
  </si>
  <si>
    <t>2151</t>
  </si>
  <si>
    <t>33,4</t>
  </si>
  <si>
    <t>13547</t>
  </si>
  <si>
    <t>31758</t>
  </si>
  <si>
    <t>6,3</t>
  </si>
  <si>
    <t>198660</t>
  </si>
  <si>
    <t>424071</t>
  </si>
  <si>
    <t>Q 4682 0235,H 2819 6039,P 6313 2865,V 0199 6207,Q 3408 2316,R 1511 9783,N 0765 8690,Q 5454 1590,U 4070 7177,G 4405 8025</t>
  </si>
  <si>
    <t>2-3-13-23-49</t>
  </si>
  <si>
    <t>54708</t>
  </si>
  <si>
    <t>318</t>
  </si>
  <si>
    <t>293,8</t>
  </si>
  <si>
    <t>12608</t>
  </si>
  <si>
    <t>155769</t>
  </si>
  <si>
    <t>4 633 114</t>
  </si>
  <si>
    <t>20222052</t>
  </si>
  <si>
    <t>30/04/2022</t>
  </si>
  <si>
    <t>30/06/2022</t>
  </si>
  <si>
    <t>5-6-21-27-47+9</t>
  </si>
  <si>
    <t>7000000</t>
  </si>
  <si>
    <t>87666,5</t>
  </si>
  <si>
    <t>61</t>
  </si>
  <si>
    <t>1052,3</t>
  </si>
  <si>
    <t>542</t>
  </si>
  <si>
    <t>427,1</t>
  </si>
  <si>
    <t>46,9</t>
  </si>
  <si>
    <t>26811</t>
  </si>
  <si>
    <t>18,5</t>
  </si>
  <si>
    <t>42680</t>
  </si>
  <si>
    <t>381399</t>
  </si>
  <si>
    <t>518694</t>
  </si>
  <si>
    <t>H 5892 5657,U 7569 6475,T 0632 4639,V 7779 1932,J 1472 5058,V 2793 1432,I 7338 7615,E 7775 0124,K 5772 8890,U 9822 3164</t>
  </si>
  <si>
    <t>35</t>
  </si>
  <si>
    <t>8-13-20-31-35</t>
  </si>
  <si>
    <t>176819</t>
  </si>
  <si>
    <t>377</t>
  </si>
  <si>
    <t>451,5</t>
  </si>
  <si>
    <t>16929</t>
  </si>
  <si>
    <t>25,8</t>
  </si>
  <si>
    <t>228828</t>
  </si>
  <si>
    <t>5 446 272</t>
  </si>
  <si>
    <t>20222051</t>
  </si>
  <si>
    <t>27/04/2022</t>
  </si>
  <si>
    <t>27/06/2022</t>
  </si>
  <si>
    <t>1-8-13-31-43+10</t>
  </si>
  <si>
    <t>6000000</t>
  </si>
  <si>
    <t>197564,3</t>
  </si>
  <si>
    <t>1303,2</t>
  </si>
  <si>
    <t>533</t>
  </si>
  <si>
    <t>326,3</t>
  </si>
  <si>
    <t>1764</t>
  </si>
  <si>
    <t>58,9</t>
  </si>
  <si>
    <t>20842</t>
  </si>
  <si>
    <t>17,9</t>
  </si>
  <si>
    <t>23599</t>
  </si>
  <si>
    <t>12,3</t>
  </si>
  <si>
    <t>272596</t>
  </si>
  <si>
    <t>285531</t>
  </si>
  <si>
    <t>N 5147 9227,L 5997 1710,D 1848 4112,K 6448 8760,H 0611 1988,S 3476 6424,V 3472 4192,L 5585 9329,C 8083 0483,O 6697 8788</t>
  </si>
  <si>
    <t>13-18-27-30-40</t>
  </si>
  <si>
    <t>123177</t>
  </si>
  <si>
    <t>275</t>
  </si>
  <si>
    <t>415,2</t>
  </si>
  <si>
    <t>12285</t>
  </si>
  <si>
    <t>23,9</t>
  </si>
  <si>
    <t>164633</t>
  </si>
  <si>
    <t>5 936 306</t>
  </si>
  <si>
    <t>20222050</t>
  </si>
  <si>
    <t>25/04/2022</t>
  </si>
  <si>
    <t>25/06/2022</t>
  </si>
  <si>
    <t>8-23-31-36-42+7</t>
  </si>
  <si>
    <t>5000000</t>
  </si>
  <si>
    <t>63083,2</t>
  </si>
  <si>
    <t>810,3</t>
  </si>
  <si>
    <t>254</t>
  </si>
  <si>
    <t>437,2</t>
  </si>
  <si>
    <t>1785</t>
  </si>
  <si>
    <t>37,1</t>
  </si>
  <si>
    <t>11943</t>
  </si>
  <si>
    <t>25856</t>
  </si>
  <si>
    <t>7,1</t>
  </si>
  <si>
    <t>173308</t>
  </si>
  <si>
    <t>402563</t>
  </si>
  <si>
    <t>M 0694 8661,D 7458 3659,V 5774 9062,V 8108 6394,R 5207 2442,W 2624 8616,E 0566 5154,F 3530 7322,F 6865 3376,K 1207 5485</t>
  </si>
  <si>
    <t>2-22-43-45-47</t>
  </si>
  <si>
    <t>102589</t>
  </si>
  <si>
    <t>865,5</t>
  </si>
  <si>
    <t>6973</t>
  </si>
  <si>
    <t>44,6</t>
  </si>
  <si>
    <t>106094</t>
  </si>
  <si>
    <t>1 108 109</t>
  </si>
  <si>
    <t>20222049</t>
  </si>
  <si>
    <t>23/04/2022</t>
  </si>
  <si>
    <t>23/06/2022</t>
  </si>
  <si>
    <t>9-11-20-42-44+4</t>
  </si>
  <si>
    <t>24917,1</t>
  </si>
  <si>
    <t>51</t>
  </si>
  <si>
    <t>1192,4</t>
  </si>
  <si>
    <t>404,7</t>
  </si>
  <si>
    <t>2771</t>
  </si>
  <si>
    <t>47,3</t>
  </si>
  <si>
    <t>24773</t>
  </si>
  <si>
    <t>39378</t>
  </si>
  <si>
    <t>9,3</t>
  </si>
  <si>
    <t>356428</t>
  </si>
  <si>
    <t>480250</t>
  </si>
  <si>
    <t>Q 6671 9596,K 0086 5857,C 2454 1425,E 2949 2648,B 4740 9029,V 2929 3566,R 0034 0894,N 3467 0868,T 3243 9912,O 5610 2506</t>
  </si>
  <si>
    <t>3-35-39-43-44</t>
  </si>
  <si>
    <t>83508</t>
  </si>
  <si>
    <t>182</t>
  </si>
  <si>
    <t>1130,2</t>
  </si>
  <si>
    <t>10142</t>
  </si>
  <si>
    <t>52,1</t>
  </si>
  <si>
    <t>162677</t>
  </si>
  <si>
    <t>2 094 944</t>
  </si>
  <si>
    <t>20222048</t>
  </si>
  <si>
    <t>20/04/2022</t>
  </si>
  <si>
    <t>20/06/2022</t>
  </si>
  <si>
    <t>4-13-33-45-46+7</t>
  </si>
  <si>
    <t>149710,4</t>
  </si>
  <si>
    <t>55</t>
  </si>
  <si>
    <t>3386,3</t>
  </si>
  <si>
    <t>290</t>
  </si>
  <si>
    <t>454,4</t>
  </si>
  <si>
    <t>2208</t>
  </si>
  <si>
    <t>35,6</t>
  </si>
  <si>
    <t>13809</t>
  </si>
  <si>
    <t>20,5</t>
  </si>
  <si>
    <t>34123</t>
  </si>
  <si>
    <t>6,4</t>
  </si>
  <si>
    <t>205809</t>
  </si>
  <si>
    <t>488665</t>
  </si>
  <si>
    <t>U 8049 3866,T 0332 3322,S 6528 0934,C 9061 2804,V 8114 3109,S 2568 4751,M 6659 5059,G 8499 1434,S 9049 3670,M 3982 6126</t>
  </si>
  <si>
    <t>14-19-39-43-44</t>
  </si>
  <si>
    <t>118980</t>
  </si>
  <si>
    <t>156</t>
  </si>
  <si>
    <t>864,4</t>
  </si>
  <si>
    <t>8310</t>
  </si>
  <si>
    <t>41,7</t>
  </si>
  <si>
    <t>129812</t>
  </si>
  <si>
    <t>2 194 013</t>
  </si>
  <si>
    <t>20222047</t>
  </si>
  <si>
    <t>18/04/2022</t>
  </si>
  <si>
    <t>18/06/2022</t>
  </si>
  <si>
    <t>9-10-33-39-47+5</t>
  </si>
  <si>
    <t>117887,8</t>
  </si>
  <si>
    <t>5866,4</t>
  </si>
  <si>
    <t>172</t>
  </si>
  <si>
    <t>603,3</t>
  </si>
  <si>
    <t>1049</t>
  </si>
  <si>
    <t>59,1</t>
  </si>
  <si>
    <t>8974</t>
  </si>
  <si>
    <t>24,8</t>
  </si>
  <si>
    <t>18883</t>
  </si>
  <si>
    <t>9,1</t>
  </si>
  <si>
    <t>147315</t>
  </si>
  <si>
    <t>295001</t>
  </si>
  <si>
    <t>W 2613 0051,N 5908 3385,E 2608 2822,I 5525 0024,Q 8861 3603,L 2308 6043,I 7922 8386,F 8372 1225,B 8930 9065,P 5884 3345</t>
  </si>
  <si>
    <t>5-24-27-30-45</t>
  </si>
  <si>
    <t>100000</t>
  </si>
  <si>
    <t>159</t>
  </si>
  <si>
    <t>528,7</t>
  </si>
  <si>
    <t>8111</t>
  </si>
  <si>
    <t>26,6</t>
  </si>
  <si>
    <t>114355</t>
  </si>
  <si>
    <t>0 456 312</t>
  </si>
  <si>
    <t>20222046</t>
  </si>
  <si>
    <t>16/04/2022</t>
  </si>
  <si>
    <t>16/06/2022</t>
  </si>
  <si>
    <t>4-21-27-30-41+6</t>
  </si>
  <si>
    <t>20000000</t>
  </si>
  <si>
    <t>67538,9</t>
  </si>
  <si>
    <t>72</t>
  </si>
  <si>
    <t>1144,7</t>
  </si>
  <si>
    <t>676</t>
  </si>
  <si>
    <t>439,7</t>
  </si>
  <si>
    <t>3280</t>
  </si>
  <si>
    <t>54,1</t>
  </si>
  <si>
    <t>30753</t>
  </si>
  <si>
    <t>45902</t>
  </si>
  <si>
    <t>10,8</t>
  </si>
  <si>
    <t>440137</t>
  </si>
  <si>
    <t>4,4</t>
  </si>
  <si>
    <t>605567</t>
  </si>
  <si>
    <t>S 7179 1384,V 3473 9518,U 8691 8250,T 1114 3287,F 8143 4951,D 0645 6231,D 8664 3646,L 9930 4072,B 6163 5338,A 8144 0398</t>
  </si>
  <si>
    <t>1-19-20-44-45</t>
  </si>
  <si>
    <t>53744</t>
  </si>
  <si>
    <t>373</t>
  </si>
  <si>
    <t>605</t>
  </si>
  <si>
    <t>16308</t>
  </si>
  <si>
    <t>35,5</t>
  </si>
  <si>
    <t>255931</t>
  </si>
  <si>
    <t>9 055 977</t>
  </si>
  <si>
    <t>20222045</t>
  </si>
  <si>
    <t>13/04/2022</t>
  </si>
  <si>
    <t>13/06/2022</t>
  </si>
  <si>
    <t>29-35-36-44-46+8</t>
  </si>
  <si>
    <t>19000000</t>
  </si>
  <si>
    <t>108702,1</t>
  </si>
  <si>
    <t>1153,5</t>
  </si>
  <si>
    <t>316</t>
  </si>
  <si>
    <t>605,6</t>
  </si>
  <si>
    <t>1750</t>
  </si>
  <si>
    <t>65,3</t>
  </si>
  <si>
    <t>14866</t>
  </si>
  <si>
    <t>26487</t>
  </si>
  <si>
    <t>220895</t>
  </si>
  <si>
    <t>474773</t>
  </si>
  <si>
    <t>E 6508 4745,V 3054 1558,A 7182 4604,J 6204 0652,U 3226 2645,Q 2117 3649,J 7060 0925,I 3013 2059,B 0154 8244,W 2572 3799</t>
  </si>
  <si>
    <t>2-9-11-12-24</t>
  </si>
  <si>
    <t>24297</t>
  </si>
  <si>
    <t>758</t>
  </si>
  <si>
    <t>130,9</t>
  </si>
  <si>
    <t>22714</t>
  </si>
  <si>
    <t>11,2</t>
  </si>
  <si>
    <t>237535</t>
  </si>
  <si>
    <t>5 756 678</t>
  </si>
  <si>
    <t>20222044</t>
  </si>
  <si>
    <t>11/04/2022</t>
  </si>
  <si>
    <t>11/06/2022</t>
  </si>
  <si>
    <t>3-17-18-22-32+10</t>
  </si>
  <si>
    <t>18000000</t>
  </si>
  <si>
    <t>206893,2</t>
  </si>
  <si>
    <t>1262,4</t>
  </si>
  <si>
    <t>400</t>
  </si>
  <si>
    <t>455,3</t>
  </si>
  <si>
    <t>1672</t>
  </si>
  <si>
    <t>65</t>
  </si>
  <si>
    <t>19698</t>
  </si>
  <si>
    <t>19,8</t>
  </si>
  <si>
    <t>23857</t>
  </si>
  <si>
    <t>12,7</t>
  </si>
  <si>
    <t>282570</t>
  </si>
  <si>
    <t>305535</t>
  </si>
  <si>
    <t>N 2823 3518,C 7214 4472,I 5370 9769,L 2667 0091,M 8161 1681,U 8360 3086,G 9428 5127,P 0288 2900,H 9668 3450,W 2552 8874</t>
  </si>
  <si>
    <t>8-13-15-29-41</t>
  </si>
  <si>
    <t>31882</t>
  </si>
  <si>
    <t>365</t>
  </si>
  <si>
    <t>317,8</t>
  </si>
  <si>
    <t>14064</t>
  </si>
  <si>
    <t>173065</t>
  </si>
  <si>
    <t>2 304 690</t>
  </si>
  <si>
    <t>20222043</t>
  </si>
  <si>
    <t>09/04/2022</t>
  </si>
  <si>
    <t>09/06/2022</t>
  </si>
  <si>
    <t>3-13-15-29-40+10</t>
  </si>
  <si>
    <t>17000000</t>
  </si>
  <si>
    <t>109413,3</t>
  </si>
  <si>
    <t>70</t>
  </si>
  <si>
    <t>1144,5</t>
  </si>
  <si>
    <t>825</t>
  </si>
  <si>
    <t>350,2</t>
  </si>
  <si>
    <t>2810</t>
  </si>
  <si>
    <t>61,4</t>
  </si>
  <si>
    <t>33166</t>
  </si>
  <si>
    <t>18,7</t>
  </si>
  <si>
    <t>39201</t>
  </si>
  <si>
    <t>451312</t>
  </si>
  <si>
    <t>494661</t>
  </si>
  <si>
    <t>T 4634 9386,M 4216 4174,B 6748 8824,M 2492 8330,L 4097 9539,L 1573 0280,F 7194 6196,F 1123 6498,W 2540 4870,O 8525 8993</t>
  </si>
  <si>
    <t>10-18-24-28-38</t>
  </si>
  <si>
    <t>200623</t>
  </si>
  <si>
    <t>502</t>
  </si>
  <si>
    <t>382,2</t>
  </si>
  <si>
    <t>20264</t>
  </si>
  <si>
    <t>24,3</t>
  </si>
  <si>
    <t>261130</t>
  </si>
  <si>
    <t>7 402 236</t>
  </si>
  <si>
    <t>20222042</t>
  </si>
  <si>
    <t>06/04/2022</t>
  </si>
  <si>
    <t>06/06/2022</t>
  </si>
  <si>
    <t>6-12-20-38-48+7</t>
  </si>
  <si>
    <t>63674,3</t>
  </si>
  <si>
    <t>59</t>
  </si>
  <si>
    <t>790,2</t>
  </si>
  <si>
    <t>453</t>
  </si>
  <si>
    <t>371,2</t>
  </si>
  <si>
    <t>3025</t>
  </si>
  <si>
    <t>33,2</t>
  </si>
  <si>
    <t>20723</t>
  </si>
  <si>
    <t>17,4</t>
  </si>
  <si>
    <t>44414</t>
  </si>
  <si>
    <t>291959</t>
  </si>
  <si>
    <t>3,8</t>
  </si>
  <si>
    <t>582945</t>
  </si>
  <si>
    <t>T 1720 5471,M 7092 9475,B 4270 1420,S 2145 7078,K 3756 2222,M 7656 3127,H 3736 8498,A 9777 6745,G 7565 5184,A 1156 7546</t>
  </si>
  <si>
    <t>15-24-36-41-49</t>
  </si>
  <si>
    <t>143144</t>
  </si>
  <si>
    <t>225</t>
  </si>
  <si>
    <t>735,3</t>
  </si>
  <si>
    <t>10022</t>
  </si>
  <si>
    <t>42,4</t>
  </si>
  <si>
    <t>152335</t>
  </si>
  <si>
    <t>3 667 113</t>
  </si>
  <si>
    <t>20222041</t>
  </si>
  <si>
    <t>04/04/2022</t>
  </si>
  <si>
    <t>04/06/2022</t>
  </si>
  <si>
    <t>10-22-23-33-36+6</t>
  </si>
  <si>
    <t>191656,6</t>
  </si>
  <si>
    <t>50</t>
  </si>
  <si>
    <t>4768,7</t>
  </si>
  <si>
    <t>338</t>
  </si>
  <si>
    <t>499,1</t>
  </si>
  <si>
    <t>1779</t>
  </si>
  <si>
    <t>56,6</t>
  </si>
  <si>
    <t>17318</t>
  </si>
  <si>
    <t>20,9</t>
  </si>
  <si>
    <t>26263</t>
  </si>
  <si>
    <t>10,7</t>
  </si>
  <si>
    <t>252832</t>
  </si>
  <si>
    <t>349546</t>
  </si>
  <si>
    <t>U 4970 2648,Q 7193 1118,F 8513 6798,U 9106 1453,O 9490 9874,S 1219 1430,F 6050 9979,A 7192 2095,L 4743 7689,N 1475 6987</t>
  </si>
  <si>
    <t>3-18-27-39-44</t>
  </si>
  <si>
    <t>124495</t>
  </si>
  <si>
    <t>10867</t>
  </si>
  <si>
    <t>30,4</t>
  </si>
  <si>
    <t>150470</t>
  </si>
  <si>
    <t>8 644 608</t>
  </si>
  <si>
    <t>20222040</t>
  </si>
  <si>
    <t>02/04/2022</t>
  </si>
  <si>
    <t>02/06/2022</t>
  </si>
  <si>
    <t>6-11-15-24-28+10</t>
  </si>
  <si>
    <t>20466,1</t>
  </si>
  <si>
    <t>81</t>
  </si>
  <si>
    <t>863,3</t>
  </si>
  <si>
    <t>1133</t>
  </si>
  <si>
    <t>222,6</t>
  </si>
  <si>
    <t>3275</t>
  </si>
  <si>
    <t>39319</t>
  </si>
  <si>
    <t>13,7</t>
  </si>
  <si>
    <t>36083</t>
  </si>
  <si>
    <t>11,6</t>
  </si>
  <si>
    <t>443231</t>
  </si>
  <si>
    <t>409767</t>
  </si>
  <si>
    <t>S 7047 7071,D 6616 9297,E 5206 4071,C 9721 5232,B 4993 3730,R 2409 6941,V 4508 3190,V 3715 4716,S 3601 5007,L 5829 1985</t>
  </si>
  <si>
    <t>1-2-19-25-26</t>
  </si>
  <si>
    <t>58180</t>
  </si>
  <si>
    <t>437</t>
  </si>
  <si>
    <t>360,9</t>
  </si>
  <si>
    <t>18033</t>
  </si>
  <si>
    <t>22,4</t>
  </si>
  <si>
    <t>238139</t>
  </si>
  <si>
    <t>2 977 329</t>
  </si>
  <si>
    <t>20222039</t>
  </si>
  <si>
    <t>30/03/2022</t>
  </si>
  <si>
    <t>30/05/2022</t>
  </si>
  <si>
    <t>34</t>
  </si>
  <si>
    <t>10-12-16-26-34+7</t>
  </si>
  <si>
    <t>147051,3</t>
  </si>
  <si>
    <t>67</t>
  </si>
  <si>
    <t>535,6</t>
  </si>
  <si>
    <t>296,2</t>
  </si>
  <si>
    <t>3113</t>
  </si>
  <si>
    <t>19010</t>
  </si>
  <si>
    <t>14,6</t>
  </si>
  <si>
    <t>40808</t>
  </si>
  <si>
    <t>5,3</t>
  </si>
  <si>
    <t>244710</t>
  </si>
  <si>
    <t>3,5</t>
  </si>
  <si>
    <t>471279</t>
  </si>
  <si>
    <t>F 2780 4437,S 6783 9060,D 9298 8046,S 7401 0131,L 7795 2979,R 9258 0068,W 2459 8563,P 6655 6038,J 8249 0306,U 2414 9109</t>
  </si>
  <si>
    <t>4-5-17-30-37</t>
  </si>
  <si>
    <t>115765</t>
  </si>
  <si>
    <t>256</t>
  </si>
  <si>
    <t>433,7</t>
  </si>
  <si>
    <t>10516</t>
  </si>
  <si>
    <t>27,1</t>
  </si>
  <si>
    <t>150305</t>
  </si>
  <si>
    <t>3 430 199</t>
  </si>
  <si>
    <t>20222038</t>
  </si>
  <si>
    <t>28/03/2022</t>
  </si>
  <si>
    <t>5-16-21-26-48+10</t>
  </si>
  <si>
    <t>148633,8</t>
  </si>
  <si>
    <t>7111,9</t>
  </si>
  <si>
    <t>301</t>
  </si>
  <si>
    <t>434,7</t>
  </si>
  <si>
    <t>1170</t>
  </si>
  <si>
    <t>66,8</t>
  </si>
  <si>
    <t>14210</t>
  </si>
  <si>
    <t>15864</t>
  </si>
  <si>
    <t>193252</t>
  </si>
  <si>
    <t>204791</t>
  </si>
  <si>
    <t>E 0542 5694,L 6984 2302,C 4890 8933,A 2177 9724,U 9836 0181,L 7018 0167,B 9440 3044,C 9140 6253,F 9954 1956,U 6289 4593</t>
  </si>
  <si>
    <t>3-8-24-33-38</t>
  </si>
  <si>
    <t>170</t>
  </si>
  <si>
    <t>580,8</t>
  </si>
  <si>
    <t>7977</t>
  </si>
  <si>
    <t>31,8</t>
  </si>
  <si>
    <t>117832</t>
  </si>
  <si>
    <t>5 844 464</t>
  </si>
  <si>
    <t>20222037</t>
  </si>
  <si>
    <t>26/03/2022</t>
  </si>
  <si>
    <t>26/05/2022</t>
  </si>
  <si>
    <t>10-12-34-37-40+5</t>
  </si>
  <si>
    <t>219866</t>
  </si>
  <si>
    <t>825,6</t>
  </si>
  <si>
    <t>395</t>
  </si>
  <si>
    <t>490</t>
  </si>
  <si>
    <t>2228</t>
  </si>
  <si>
    <t>51,9</t>
  </si>
  <si>
    <t>17827</t>
  </si>
  <si>
    <t>23,3</t>
  </si>
  <si>
    <t>35530</t>
  </si>
  <si>
    <t>282122</t>
  </si>
  <si>
    <t>4,5</t>
  </si>
  <si>
    <t>529649</t>
  </si>
  <si>
    <t>E 8289 0430,I 9592 5960,V 6767 5653,P 7717 7760,H 4521 9970,O 6548 3062,A 1284 9233,D 7477 8425,H 7086 7844,J 1924 7562</t>
  </si>
  <si>
    <t>20-25-33-42-45</t>
  </si>
  <si>
    <t>78926</t>
  </si>
  <si>
    <t>268</t>
  </si>
  <si>
    <t>677,9</t>
  </si>
  <si>
    <t>11372</t>
  </si>
  <si>
    <t>168894</t>
  </si>
  <si>
    <t>9 442 110</t>
  </si>
  <si>
    <t>20222036</t>
  </si>
  <si>
    <t>23/03/2022</t>
  </si>
  <si>
    <t>2-18-20-29-39+10</t>
  </si>
  <si>
    <t>184689,9</t>
  </si>
  <si>
    <t>1325,8</t>
  </si>
  <si>
    <t>300</t>
  </si>
  <si>
    <t>541,9</t>
  </si>
  <si>
    <t>1322</t>
  </si>
  <si>
    <t>73,4</t>
  </si>
  <si>
    <t>15580</t>
  </si>
  <si>
    <t>19899</t>
  </si>
  <si>
    <t>13,6</t>
  </si>
  <si>
    <t>227182</t>
  </si>
  <si>
    <t>270731</t>
  </si>
  <si>
    <t>J 6636 4978,L 8669 4301,V 4103 6682,Q 8996 1862,V 0630 6761,A 5081 3334,I 3014 4554,D 4662 9754,P 8717 4111,H 6430 7235</t>
  </si>
  <si>
    <t>21-22-27-29-32</t>
  </si>
  <si>
    <t>58164</t>
  </si>
  <si>
    <t>274</t>
  </si>
  <si>
    <t>431,3</t>
  </si>
  <si>
    <t>9632</t>
  </si>
  <si>
    <t>31,5</t>
  </si>
  <si>
    <t>143176</t>
  </si>
  <si>
    <t>9 224 620</t>
  </si>
  <si>
    <t>20222035</t>
  </si>
  <si>
    <t>21/03/2022</t>
  </si>
  <si>
    <t>5-10-26-35-46+9</t>
  </si>
  <si>
    <t>70260</t>
  </si>
  <si>
    <t>1270,2</t>
  </si>
  <si>
    <t>252</t>
  </si>
  <si>
    <t>490,8</t>
  </si>
  <si>
    <t>1341</t>
  </si>
  <si>
    <t>55,1</t>
  </si>
  <si>
    <t>12042</t>
  </si>
  <si>
    <t>19855</t>
  </si>
  <si>
    <t>182985</t>
  </si>
  <si>
    <t>282231</t>
  </si>
  <si>
    <t>R 3286 9599,H 6942 6707,T 3414 7413,S 9189 5503,R 0653 6673,R 8937 0082,Q 4985 5208,R 6412 7382,F 3619 6732,H 4514 8302</t>
  </si>
  <si>
    <t>14-30-36-39-40</t>
  </si>
  <si>
    <t>128</t>
  </si>
  <si>
    <t>978,9</t>
  </si>
  <si>
    <t>5813</t>
  </si>
  <si>
    <t>55,4</t>
  </si>
  <si>
    <t>93959</t>
  </si>
  <si>
    <t>0 463 440</t>
  </si>
  <si>
    <t>20222034</t>
  </si>
  <si>
    <t>19/03/2022</t>
  </si>
  <si>
    <t>19/05/2022</t>
  </si>
  <si>
    <t>33-38-41-44-49+7</t>
  </si>
  <si>
    <t>48089</t>
  </si>
  <si>
    <t>724,5</t>
  </si>
  <si>
    <t>492</t>
  </si>
  <si>
    <t>430,2</t>
  </si>
  <si>
    <t>3037</t>
  </si>
  <si>
    <t>41,6</t>
  </si>
  <si>
    <t>20631</t>
  </si>
  <si>
    <t>45674</t>
  </si>
  <si>
    <t>7,7</t>
  </si>
  <si>
    <t>299305</t>
  </si>
  <si>
    <t>787367</t>
  </si>
  <si>
    <t>R 5734 8295,R 1816 9216,W 2423 8993,V 2663 7164,F 4183 8004,K 0980 3337,J 0891 4391,V 2401 0436,Q 6572 0294,F 4648 0318</t>
  </si>
  <si>
    <t>2-8-19-21-30</t>
  </si>
  <si>
    <t>30979</t>
  </si>
  <si>
    <t>630</t>
  </si>
  <si>
    <t>255,9</t>
  </si>
  <si>
    <t>22101</t>
  </si>
  <si>
    <t>261613</t>
  </si>
  <si>
    <t>6 880 798</t>
  </si>
  <si>
    <t>20222033</t>
  </si>
  <si>
    <t>16/03/2022</t>
  </si>
  <si>
    <t>1-12-24-39-49+3</t>
  </si>
  <si>
    <t>34420,2</t>
  </si>
  <si>
    <t>916,4</t>
  </si>
  <si>
    <t>484</t>
  </si>
  <si>
    <t>375,6</t>
  </si>
  <si>
    <t>2363</t>
  </si>
  <si>
    <t>45,9</t>
  </si>
  <si>
    <t>20642</t>
  </si>
  <si>
    <t>18,9</t>
  </si>
  <si>
    <t>32748</t>
  </si>
  <si>
    <t>9,2</t>
  </si>
  <si>
    <t>287092</t>
  </si>
  <si>
    <t>4,1</t>
  </si>
  <si>
    <t>433355</t>
  </si>
  <si>
    <t>A 4951 5744,C 7808 4886,K 3380 7068,D 6446 8495,K 9216 4050,R 0656 9818,B 8414 5367,P 2092 3460,I 4085 4311,J 9694 9260</t>
  </si>
  <si>
    <t>7-24-33-34-36</t>
  </si>
  <si>
    <t>68845</t>
  </si>
  <si>
    <t>203</t>
  </si>
  <si>
    <t>742,3</t>
  </si>
  <si>
    <t>10154</t>
  </si>
  <si>
    <t>38,1</t>
  </si>
  <si>
    <t>156578</t>
  </si>
  <si>
    <t>3 582 643</t>
  </si>
  <si>
    <t>20222032</t>
  </si>
  <si>
    <t>14/03/2022</t>
  </si>
  <si>
    <t>5-9-11-32-49+6</t>
  </si>
  <si>
    <t>13000000</t>
  </si>
  <si>
    <t>94206,6</t>
  </si>
  <si>
    <t>1045,1</t>
  </si>
  <si>
    <t>466</t>
  </si>
  <si>
    <t>355,9</t>
  </si>
  <si>
    <t>1988</t>
  </si>
  <si>
    <t>49,8</t>
  </si>
  <si>
    <t>20949</t>
  </si>
  <si>
    <t>27540</t>
  </si>
  <si>
    <t>275192</t>
  </si>
  <si>
    <t>3,9</t>
  </si>
  <si>
    <t>339151</t>
  </si>
  <si>
    <t>R 1485 2211,F 5653 2307,H 4406 4141,T 1539 1166,S 2370 4298,W 2390 7482,V 3726 1332,A 8210 3766,C 9228 7568,U 5569 6405</t>
  </si>
  <si>
    <t>21-22-27-28-29</t>
  </si>
  <si>
    <t>61557</t>
  </si>
  <si>
    <t>327</t>
  </si>
  <si>
    <t>352,4</t>
  </si>
  <si>
    <t>11109</t>
  </si>
  <si>
    <t>163216</t>
  </si>
  <si>
    <t>2 469 264</t>
  </si>
  <si>
    <t>20222031</t>
  </si>
  <si>
    <t>12/03/2022</t>
  </si>
  <si>
    <t>12/05/2022</t>
  </si>
  <si>
    <t>5-16-21-33-47+5</t>
  </si>
  <si>
    <t>12000000</t>
  </si>
  <si>
    <t>69395,1</t>
  </si>
  <si>
    <t>95</t>
  </si>
  <si>
    <t>713,1</t>
  </si>
  <si>
    <t>648</t>
  </si>
  <si>
    <t>377,1</t>
  </si>
  <si>
    <t>3480</t>
  </si>
  <si>
    <t>41,9</t>
  </si>
  <si>
    <t>26330</t>
  </si>
  <si>
    <t>19,9</t>
  </si>
  <si>
    <t>48901</t>
  </si>
  <si>
    <t>8,3</t>
  </si>
  <si>
    <t>368924</t>
  </si>
  <si>
    <t>4,3</t>
  </si>
  <si>
    <t>642128</t>
  </si>
  <si>
    <t>G 3684 8800,N 6693 9959,O 2529 3306,P 9307 1504,I 7283 0740,G 4637 0274,I 2756 8387,J 1741 2844,J 0914 4803,N 4840 9803</t>
  </si>
  <si>
    <t>5-14-16-22-23</t>
  </si>
  <si>
    <t>95095</t>
  </si>
  <si>
    <t>504</t>
  </si>
  <si>
    <t>318,9</t>
  </si>
  <si>
    <t>21234</t>
  </si>
  <si>
    <t>19,4</t>
  </si>
  <si>
    <t>272745</t>
  </si>
  <si>
    <t>6 478 543</t>
  </si>
  <si>
    <t>20222030</t>
  </si>
  <si>
    <t>09/03/2022</t>
  </si>
  <si>
    <t>8-21-25-32-41+4</t>
  </si>
  <si>
    <t>11000000</t>
  </si>
  <si>
    <t>104873,4</t>
  </si>
  <si>
    <t>1003,8</t>
  </si>
  <si>
    <t>412</t>
  </si>
  <si>
    <t>448,1</t>
  </si>
  <si>
    <t>2005</t>
  </si>
  <si>
    <t>17249</t>
  </si>
  <si>
    <t>28274</t>
  </si>
  <si>
    <t>10,9</t>
  </si>
  <si>
    <t>254475</t>
  </si>
  <si>
    <t>401594</t>
  </si>
  <si>
    <t>G 5481 9231,S 4386 2250,W 2360 0852,R 1688 8287,A 6709 1880,T 5653 3390,C 8302 0988,F 3848 1380,B 1768 8979,O 6622 5946</t>
  </si>
  <si>
    <t>7-12-20-22-37</t>
  </si>
  <si>
    <t>22837</t>
  </si>
  <si>
    <t>372</t>
  </si>
  <si>
    <t>299,7</t>
  </si>
  <si>
    <t>15807</t>
  </si>
  <si>
    <t>18,1</t>
  </si>
  <si>
    <t>201626</t>
  </si>
  <si>
    <t>9 173 441</t>
  </si>
  <si>
    <t>20222029</t>
  </si>
  <si>
    <t>07/03/2022</t>
  </si>
  <si>
    <t>8-15-27-29-41+4</t>
  </si>
  <si>
    <t>10000000</t>
  </si>
  <si>
    <t>60001,2</t>
  </si>
  <si>
    <t>675,9</t>
  </si>
  <si>
    <t>493</t>
  </si>
  <si>
    <t>321,4</t>
  </si>
  <si>
    <t>2113</t>
  </si>
  <si>
    <t>44,8</t>
  </si>
  <si>
    <t>18490</t>
  </si>
  <si>
    <t>18,4</t>
  </si>
  <si>
    <t>28255</t>
  </si>
  <si>
    <t>250464</t>
  </si>
  <si>
    <t>349038</t>
  </si>
  <si>
    <t>Q 9050 5439,W 2346 6637,I 1472 2155,M 4693 1465,B 6338 7424,S 9510 7212,I 2277 4558,W 2343 3921,N 3148 7837,A 3471 9616</t>
  </si>
  <si>
    <t>7-16-27-30-43</t>
  </si>
  <si>
    <t>120933</t>
  </si>
  <si>
    <t>311</t>
  </si>
  <si>
    <t>365,6</t>
  </si>
  <si>
    <t>11838</t>
  </si>
  <si>
    <t>24,6</t>
  </si>
  <si>
    <t>159736</t>
  </si>
  <si>
    <t>3 519 909</t>
  </si>
  <si>
    <t>20222028</t>
  </si>
  <si>
    <t>05/03/2022</t>
  </si>
  <si>
    <t>05/05/2022</t>
  </si>
  <si>
    <t>1-14-26-36-37+3</t>
  </si>
  <si>
    <t>9000000</t>
  </si>
  <si>
    <t>269526</t>
  </si>
  <si>
    <t>1529,8</t>
  </si>
  <si>
    <t>629,3</t>
  </si>
  <si>
    <t>2188</t>
  </si>
  <si>
    <t>64,8</t>
  </si>
  <si>
    <t>19704</t>
  </si>
  <si>
    <t>36771</t>
  </si>
  <si>
    <t>318054</t>
  </si>
  <si>
    <t>4,9</t>
  </si>
  <si>
    <t>582339</t>
  </si>
  <si>
    <t>M 9744 6497,A 4015 2925,V 4086 4671,T 3478 0989,G 6051 6640,R 7493 6009,K 2257 7983,L 1554 2646,E 1939 5516,P 2112 0034</t>
  </si>
  <si>
    <t>13-25-30-33-49</t>
  </si>
  <si>
    <t>183999</t>
  </si>
  <si>
    <t>420</t>
  </si>
  <si>
    <t>429,4</t>
  </si>
  <si>
    <t>17585</t>
  </si>
  <si>
    <t>26,3</t>
  </si>
  <si>
    <t>234290</t>
  </si>
  <si>
    <t>5 966 924</t>
  </si>
  <si>
    <t>20222027</t>
  </si>
  <si>
    <t>02/03/2022</t>
  </si>
  <si>
    <t>3-4-22-43-46+6</t>
  </si>
  <si>
    <t>199764,3</t>
  </si>
  <si>
    <t>3250,5</t>
  </si>
  <si>
    <t>302</t>
  </si>
  <si>
    <t>582,3</t>
  </si>
  <si>
    <t>1505</t>
  </si>
  <si>
    <t>69,8</t>
  </si>
  <si>
    <t>15040</t>
  </si>
  <si>
    <t>25,1</t>
  </si>
  <si>
    <t>25677</t>
  </si>
  <si>
    <t>11,4</t>
  </si>
  <si>
    <t>243764</t>
  </si>
  <si>
    <t>370986</t>
  </si>
  <si>
    <t>M 6487 7880,K 0501 5164,D 9329 1538,J 6844 8804,P 7674 4200,V 6520 1437,H 9232 4073,U 6042 7119,C 1545 1099,L 5883 5991</t>
  </si>
  <si>
    <t>3-25-30-35-47</t>
  </si>
  <si>
    <t>131217</t>
  </si>
  <si>
    <t>191</t>
  </si>
  <si>
    <t>782,8</t>
  </si>
  <si>
    <t>9205</t>
  </si>
  <si>
    <t>142207</t>
  </si>
  <si>
    <t>4 728 936</t>
  </si>
  <si>
    <t>20222026</t>
  </si>
  <si>
    <t>28/02/2022</t>
  </si>
  <si>
    <t>9-21-27-36-43+2</t>
  </si>
  <si>
    <t>167369,9</t>
  </si>
  <si>
    <t>1512,9</t>
  </si>
  <si>
    <t>345</t>
  </si>
  <si>
    <t>427</t>
  </si>
  <si>
    <t>1375</t>
  </si>
  <si>
    <t>64</t>
  </si>
  <si>
    <t>15570</t>
  </si>
  <si>
    <t>20,3</t>
  </si>
  <si>
    <t>19498</t>
  </si>
  <si>
    <t>212626</t>
  </si>
  <si>
    <t>270447</t>
  </si>
  <si>
    <t>M 8359 3896,T 3841 8742,H 1595 1549,K 9743 7188,U 5388 7751,G 3099 3039,D 6396 4573,J 8744 3558,I 7174 8808,A 1301 5210</t>
  </si>
  <si>
    <t>3-4-12-32-36</t>
  </si>
  <si>
    <t>110625</t>
  </si>
  <si>
    <t>154</t>
  </si>
  <si>
    <t>742,7</t>
  </si>
  <si>
    <t>8546</t>
  </si>
  <si>
    <t>34,4</t>
  </si>
  <si>
    <t>133793</t>
  </si>
  <si>
    <t>7 024 739</t>
  </si>
  <si>
    <t>20222025</t>
  </si>
  <si>
    <t>26/02/2022</t>
  </si>
  <si>
    <t>28/04/2022</t>
  </si>
  <si>
    <t>22-28-29-30-39+3</t>
  </si>
  <si>
    <t>50641,2</t>
  </si>
  <si>
    <t>1670,3</t>
  </si>
  <si>
    <t>410</t>
  </si>
  <si>
    <t>543,6</t>
  </si>
  <si>
    <t>2285</t>
  </si>
  <si>
    <t>58,2</t>
  </si>
  <si>
    <t>20458</t>
  </si>
  <si>
    <t>23,4</t>
  </si>
  <si>
    <t>38257</t>
  </si>
  <si>
    <t>9,7</t>
  </si>
  <si>
    <t>325828</t>
  </si>
  <si>
    <t>538198</t>
  </si>
  <si>
    <t>T 6971 2285,B 0418 0551,C 1788 6473,S 2532 2722,E 5229 9443,B 0473 2757,S 0423 2337,N 8008 7030,Q 7606 8789,F 3142 3153</t>
  </si>
  <si>
    <t>27-29-32-42-46</t>
  </si>
  <si>
    <t>86816</t>
  </si>
  <si>
    <t>243</t>
  </si>
  <si>
    <t>845,5</t>
  </si>
  <si>
    <t>11245</t>
  </si>
  <si>
    <t>179123</t>
  </si>
  <si>
    <t>2 484 567</t>
  </si>
  <si>
    <t>20222024</t>
  </si>
  <si>
    <t>23/02/2022</t>
  </si>
  <si>
    <t>6-12-14-15-33+8</t>
  </si>
  <si>
    <t>61532,8</t>
  </si>
  <si>
    <t>1001,2</t>
  </si>
  <si>
    <t>417</t>
  </si>
  <si>
    <t>389,7</t>
  </si>
  <si>
    <t>2306</t>
  </si>
  <si>
    <t>42,1</t>
  </si>
  <si>
    <t>20788</t>
  </si>
  <si>
    <t>16,8</t>
  </si>
  <si>
    <t>32186</t>
  </si>
  <si>
    <t>8,4</t>
  </si>
  <si>
    <t>282311</t>
  </si>
  <si>
    <t>376424</t>
  </si>
  <si>
    <t>T 1720 4502,H 1906 8822,A 3554 5540,N 6384 9284,M 6217 5540,C 1942 9103,G 1563 2599,P 5556 6217,T 9215 4502,Q 7878 8526</t>
  </si>
  <si>
    <t>5-26-29-30-34</t>
  </si>
  <si>
    <t>124824</t>
  </si>
  <si>
    <t>197</t>
  </si>
  <si>
    <t>659,4</t>
  </si>
  <si>
    <t>10234</t>
  </si>
  <si>
    <t>32,6</t>
  </si>
  <si>
    <t>149936</t>
  </si>
  <si>
    <t>5 420 599</t>
  </si>
  <si>
    <t>20222023</t>
  </si>
  <si>
    <t>21/02/2022</t>
  </si>
  <si>
    <t>2-6-10-17-32+5</t>
  </si>
  <si>
    <t>142501,6</t>
  </si>
  <si>
    <t>891,8</t>
  </si>
  <si>
    <t>358</t>
  </si>
  <si>
    <t>350,4</t>
  </si>
  <si>
    <t>2182</t>
  </si>
  <si>
    <t>16741</t>
  </si>
  <si>
    <t>16,1</t>
  </si>
  <si>
    <t>28032</t>
  </si>
  <si>
    <t>7,4</t>
  </si>
  <si>
    <t>217193</t>
  </si>
  <si>
    <t>335835</t>
  </si>
  <si>
    <t>J 8544 2016,A 9702 1480,L 1292 4263,G 0857 9168,V 5100 6247,L 7291 7620,J 9811 4390,Q 5171 3707,A 2133 5252,T 2953 6880</t>
  </si>
  <si>
    <t>4-7-15-18-42</t>
  </si>
  <si>
    <t>105332</t>
  </si>
  <si>
    <t>287</t>
  </si>
  <si>
    <t>322,9</t>
  </si>
  <si>
    <t>11246</t>
  </si>
  <si>
    <t>21,1</t>
  </si>
  <si>
    <t>146710</t>
  </si>
  <si>
    <t>2 767 490</t>
  </si>
  <si>
    <t>20222022</t>
  </si>
  <si>
    <t>19/02/2022</t>
  </si>
  <si>
    <t>21/04/2022</t>
  </si>
  <si>
    <t>24-32-39-40-49+1</t>
  </si>
  <si>
    <t>273226,5</t>
  </si>
  <si>
    <t>2222,9</t>
  </si>
  <si>
    <t>375</t>
  </si>
  <si>
    <t>641,4</t>
  </si>
  <si>
    <t>1613</t>
  </si>
  <si>
    <t>89,1</t>
  </si>
  <si>
    <t>18271</t>
  </si>
  <si>
    <t>28,3</t>
  </si>
  <si>
    <t>22700</t>
  </si>
  <si>
    <t>17,7</t>
  </si>
  <si>
    <t>264379</t>
  </si>
  <si>
    <t>379683</t>
  </si>
  <si>
    <t>I 6804 9032,C 6334 2426,E 6354 6617,F 0132 6281,D 0561 6559,M 1425 7727,O 4589 5747,V 5602 1543,P 7745 8038,V 0467 4088</t>
  </si>
  <si>
    <t>7-17-20-36-44</t>
  </si>
  <si>
    <t>34036</t>
  </si>
  <si>
    <t>387</t>
  </si>
  <si>
    <t>15095</t>
  </si>
  <si>
    <t>28,6</t>
  </si>
  <si>
    <t>215006</t>
  </si>
  <si>
    <t>8 891 938</t>
  </si>
  <si>
    <t>20222021</t>
  </si>
  <si>
    <t>16/02/2022</t>
  </si>
  <si>
    <t>21-22-24-32-41+2</t>
  </si>
  <si>
    <t>62658,7</t>
  </si>
  <si>
    <t>1699,2</t>
  </si>
  <si>
    <t>651,5</t>
  </si>
  <si>
    <t>1177</t>
  </si>
  <si>
    <t>13031</t>
  </si>
  <si>
    <t>27,3</t>
  </si>
  <si>
    <t>20358</t>
  </si>
  <si>
    <t>13,5</t>
  </si>
  <si>
    <t>213689</t>
  </si>
  <si>
    <t>5,1</t>
  </si>
  <si>
    <t>303976</t>
  </si>
  <si>
    <t>K 5341 0255,R 1053 0050,V 6474 4815,T 9754 3070,U 5924 5901,A 9499 6258,L 4899 6190,W 2220 2574,E 9561 5428,D 5930 6448</t>
  </si>
  <si>
    <t>10-17-19-46-48</t>
  </si>
  <si>
    <t>121987</t>
  </si>
  <si>
    <t>207</t>
  </si>
  <si>
    <t>599,1</t>
  </si>
  <si>
    <t>9941</t>
  </si>
  <si>
    <t>150030</t>
  </si>
  <si>
    <t>7 716 497</t>
  </si>
  <si>
    <t>20222020</t>
  </si>
  <si>
    <t>14/02/2022</t>
  </si>
  <si>
    <t>13-15-20-26-29+5</t>
  </si>
  <si>
    <t>3333334</t>
  </si>
  <si>
    <t>53502,9</t>
  </si>
  <si>
    <t>137</t>
  </si>
  <si>
    <t>476,5</t>
  </si>
  <si>
    <t>880</t>
  </si>
  <si>
    <t>267,6</t>
  </si>
  <si>
    <t>4515</t>
  </si>
  <si>
    <t>31,1</t>
  </si>
  <si>
    <t>32190</t>
  </si>
  <si>
    <t>54335</t>
  </si>
  <si>
    <t>7,2</t>
  </si>
  <si>
    <t>409819</t>
  </si>
  <si>
    <t>604325</t>
  </si>
  <si>
    <t>B 6138 6375,J 2777 8766,P 6728 6975,O 9735 9027,B 3410 1722,B 9932 4062,M 3932 6402,P 6702 3974,O 8075 9407,O 5034 4944</t>
  </si>
  <si>
    <t>3-15-45-47-48</t>
  </si>
  <si>
    <t>313059</t>
  </si>
  <si>
    <t>2630,4</t>
  </si>
  <si>
    <t>14689</t>
  </si>
  <si>
    <t>126</t>
  </si>
  <si>
    <t>223260</t>
  </si>
  <si>
    <t>6 392 826</t>
  </si>
  <si>
    <t>20222019</t>
  </si>
  <si>
    <t>12/02/2022</t>
  </si>
  <si>
    <t>14/04/2022</t>
  </si>
  <si>
    <t>22-28-37-40-45+10</t>
  </si>
  <si>
    <t>162529,9</t>
  </si>
  <si>
    <t>1586,7</t>
  </si>
  <si>
    <t>554</t>
  </si>
  <si>
    <t>516,5</t>
  </si>
  <si>
    <t>2315</t>
  </si>
  <si>
    <t>73,8</t>
  </si>
  <si>
    <t>24612</t>
  </si>
  <si>
    <t>32839</t>
  </si>
  <si>
    <t>14,5</t>
  </si>
  <si>
    <t>356119</t>
  </si>
  <si>
    <t>493066</t>
  </si>
  <si>
    <t>M 6061 3645,U 0630 2380,B 9607 0552,O 3826 4651,E 8603 0035,C 0077 2011,M 8973 3746,V 6960 9345,K 4340 5736,O 1900 3537</t>
  </si>
  <si>
    <t>17-22-41-46-49</t>
  </si>
  <si>
    <t>198329</t>
  </si>
  <si>
    <t>278</t>
  </si>
  <si>
    <t>798,8</t>
  </si>
  <si>
    <t>14303</t>
  </si>
  <si>
    <t>39,9</t>
  </si>
  <si>
    <t>219589</t>
  </si>
  <si>
    <t>3 614 628</t>
  </si>
  <si>
    <t>20222018</t>
  </si>
  <si>
    <t>09/02/2022</t>
  </si>
  <si>
    <t>21-31-44-46-48+1</t>
  </si>
  <si>
    <t>229545,6</t>
  </si>
  <si>
    <t>11422,8</t>
  </si>
  <si>
    <t>671,3</t>
  </si>
  <si>
    <t>1352</t>
  </si>
  <si>
    <t>89,3</t>
  </si>
  <si>
    <t>15292</t>
  </si>
  <si>
    <t>28,4</t>
  </si>
  <si>
    <t>20234</t>
  </si>
  <si>
    <t>16,7</t>
  </si>
  <si>
    <t>233486</t>
  </si>
  <si>
    <t>334717</t>
  </si>
  <si>
    <t>B 3721 7064,N 2748 0231,K 5022 9975,M 5378 5279,V 2853 9632,T 1451 7456,T 6106 7675,I 9043 2569,U 9381 3306,L 9141 0785</t>
  </si>
  <si>
    <t>8-16-19-22-32</t>
  </si>
  <si>
    <t>138988</t>
  </si>
  <si>
    <t>319</t>
  </si>
  <si>
    <t>405,9</t>
  </si>
  <si>
    <t>14354</t>
  </si>
  <si>
    <t>184994</t>
  </si>
  <si>
    <t>0 061 451</t>
  </si>
  <si>
    <t>20222017</t>
  </si>
  <si>
    <t>07/02/2022</t>
  </si>
  <si>
    <t>15-18-31-37-46+3</t>
  </si>
  <si>
    <t>177568,6</t>
  </si>
  <si>
    <t>9604,7</t>
  </si>
  <si>
    <t>271</t>
  </si>
  <si>
    <t>576,8</t>
  </si>
  <si>
    <t>1626</t>
  </si>
  <si>
    <t>57,4</t>
  </si>
  <si>
    <t>13346</t>
  </si>
  <si>
    <t>25248</t>
  </si>
  <si>
    <t>10,3</t>
  </si>
  <si>
    <t>208965</t>
  </si>
  <si>
    <t>397377</t>
  </si>
  <si>
    <t>U 5395 9788,T 2706 3790,T 4429 5502,K 3679 7089,H 1854 2293,S 2925 4490,T 8612 7067,W 2206 0519,M 2353 6610,O 7577 1627</t>
  </si>
  <si>
    <t>4-28-35-36-37</t>
  </si>
  <si>
    <t>122001</t>
  </si>
  <si>
    <t>1144,2</t>
  </si>
  <si>
    <t>7746</t>
  </si>
  <si>
    <t>48,6</t>
  </si>
  <si>
    <t>123361</t>
  </si>
  <si>
    <t>4 823 506</t>
  </si>
  <si>
    <t>20222016</t>
  </si>
  <si>
    <t>05/02/2022</t>
  </si>
  <si>
    <t>07/04/2022</t>
  </si>
  <si>
    <t>11-24-31-38-48+9</t>
  </si>
  <si>
    <t>73279,9</t>
  </si>
  <si>
    <t>1067,8</t>
  </si>
  <si>
    <t>637</t>
  </si>
  <si>
    <t>405</t>
  </si>
  <si>
    <t>2931</t>
  </si>
  <si>
    <t>52,6</t>
  </si>
  <si>
    <t>25618</t>
  </si>
  <si>
    <t>21,6</t>
  </si>
  <si>
    <t>41974</t>
  </si>
  <si>
    <t>10,2</t>
  </si>
  <si>
    <t>374153</t>
  </si>
  <si>
    <t>585842</t>
  </si>
  <si>
    <t>U 5846 2710,R 8465 1993,O 9083 7483,W 2184 9191,A 0971 8809,E 6365 3233,R 7219 7421,H 0881 1143,I 9433 6974,I 9076 6019</t>
  </si>
  <si>
    <t>12-19-39-42-48</t>
  </si>
  <si>
    <t>96132</t>
  </si>
  <si>
    <t>418</t>
  </si>
  <si>
    <t>479,7</t>
  </si>
  <si>
    <t>16503</t>
  </si>
  <si>
    <t>31,2</t>
  </si>
  <si>
    <t>230426</t>
  </si>
  <si>
    <t>6 567 379</t>
  </si>
  <si>
    <t>20222015</t>
  </si>
  <si>
    <t>02/02/2022</t>
  </si>
  <si>
    <t>11-28-37-40-49+4</t>
  </si>
  <si>
    <t>68072,8</t>
  </si>
  <si>
    <t>1186,7</t>
  </si>
  <si>
    <t>469</t>
  </si>
  <si>
    <t>383,3</t>
  </si>
  <si>
    <t>60,1</t>
  </si>
  <si>
    <t>17916</t>
  </si>
  <si>
    <t>21,5</t>
  </si>
  <si>
    <t>27071</t>
  </si>
  <si>
    <t>11,1</t>
  </si>
  <si>
    <t>251110</t>
  </si>
  <si>
    <t>398545</t>
  </si>
  <si>
    <t>V 4738 9115,N 1860 2026,B 6319 8735,B 7142 2024,I 5612 9125,H 5544 3870,R 0807 6105,P 5766 9830,V 2060 8796,A 1960 1201</t>
  </si>
  <si>
    <t>5-15-26-29-44</t>
  </si>
  <si>
    <t>134036</t>
  </si>
  <si>
    <t>322</t>
  </si>
  <si>
    <t>398,4</t>
  </si>
  <si>
    <t>12818</t>
  </si>
  <si>
    <t>25,7</t>
  </si>
  <si>
    <t>174335</t>
  </si>
  <si>
    <t>7 279 797</t>
  </si>
  <si>
    <t>20222014</t>
  </si>
  <si>
    <t>31/01/2022</t>
  </si>
  <si>
    <t>10-25-31-32-36+8</t>
  </si>
  <si>
    <t>157710,1</t>
  </si>
  <si>
    <t>1833</t>
  </si>
  <si>
    <t>181</t>
  </si>
  <si>
    <t>767</t>
  </si>
  <si>
    <t>65,5</t>
  </si>
  <si>
    <t>11177</t>
  </si>
  <si>
    <t>26,7</t>
  </si>
  <si>
    <t>21260</t>
  </si>
  <si>
    <t>184604</t>
  </si>
  <si>
    <t>329075</t>
  </si>
  <si>
    <t>G 9754 0955,M 4450 7678,L 0957 6498,P 9618 5399,F 6346 2442,O 8111 9479,K 1058 4030,F 6282 7466,R 8721 1786,H 0920 5949</t>
  </si>
  <si>
    <t>5-32-35-40-44</t>
  </si>
  <si>
    <t>108831</t>
  </si>
  <si>
    <t>134</t>
  </si>
  <si>
    <t>989,2</t>
  </si>
  <si>
    <t>7059</t>
  </si>
  <si>
    <t>48,2</t>
  </si>
  <si>
    <t>107779</t>
  </si>
  <si>
    <t>1 550 768</t>
  </si>
  <si>
    <t>20222013</t>
  </si>
  <si>
    <t>29/01/2022</t>
  </si>
  <si>
    <t>31/03/2022</t>
  </si>
  <si>
    <t>8-25-29-42-46+9</t>
  </si>
  <si>
    <t>264079,6</t>
  </si>
  <si>
    <t>1056,6</t>
  </si>
  <si>
    <t>556,1</t>
  </si>
  <si>
    <t>2321</t>
  </si>
  <si>
    <t>59,8</t>
  </si>
  <si>
    <t>21275</t>
  </si>
  <si>
    <t>23,5</t>
  </si>
  <si>
    <t>35634</t>
  </si>
  <si>
    <t>327138</t>
  </si>
  <si>
    <t>529825</t>
  </si>
  <si>
    <t>V 2612 3791,B 5452 7463,L 3691 3300,P 8175 5719,R 9571 4700,K 6200 6245,B 7558 8738,N 0457 4382,O 0959 4546,G 1923 8342</t>
  </si>
  <si>
    <t>2-13-14-20-41</t>
  </si>
  <si>
    <t>176013</t>
  </si>
  <si>
    <t>334</t>
  </si>
  <si>
    <t>513,1</t>
  </si>
  <si>
    <t>15532</t>
  </si>
  <si>
    <t>225475</t>
  </si>
  <si>
    <t>6 077 699</t>
  </si>
  <si>
    <t>20222012</t>
  </si>
  <si>
    <t>26/01/2022</t>
  </si>
  <si>
    <t>14-16-33-38-45+10</t>
  </si>
  <si>
    <t>198963,6</t>
  </si>
  <si>
    <t>2207,3</t>
  </si>
  <si>
    <t>603,9</t>
  </si>
  <si>
    <t>1185</t>
  </si>
  <si>
    <t>88,3</t>
  </si>
  <si>
    <t>14027</t>
  </si>
  <si>
    <t>26,8</t>
  </si>
  <si>
    <t>18364</t>
  </si>
  <si>
    <t>15,9</t>
  </si>
  <si>
    <t>211644</t>
  </si>
  <si>
    <t>5,4</t>
  </si>
  <si>
    <t>286377</t>
  </si>
  <si>
    <t>H 7915 7684,R 4442 3608,W 2138 8087,S 8379 3007,P 6352 7487,F 4930 9745,S 5234 3301,M 4385 7459,A 4819 7474,T 2326 3018</t>
  </si>
  <si>
    <t>1-6-25-28-45</t>
  </si>
  <si>
    <t>122162</t>
  </si>
  <si>
    <t>10961</t>
  </si>
  <si>
    <t>27,9</t>
  </si>
  <si>
    <t>156270</t>
  </si>
  <si>
    <t>9 417 330</t>
  </si>
  <si>
    <t>20222011</t>
  </si>
  <si>
    <t>24/01/2022</t>
  </si>
  <si>
    <t>4-7-15-38-40+2</t>
  </si>
  <si>
    <t>156243,4</t>
  </si>
  <si>
    <t>1412,4</t>
  </si>
  <si>
    <t>284</t>
  </si>
  <si>
    <t>484,3</t>
  </si>
  <si>
    <t>1318</t>
  </si>
  <si>
    <t>62,3</t>
  </si>
  <si>
    <t>13390</t>
  </si>
  <si>
    <t>19776</t>
  </si>
  <si>
    <t>200861</t>
  </si>
  <si>
    <t>256854</t>
  </si>
  <si>
    <t>R 6369 1329,W 2129 4670,Q 0221 3915,O 7640 7915,P 2044 7558,O 4525 4722,M 4065 1487,R 4137 6646,O 2035 5322,J 2372 1900</t>
  </si>
  <si>
    <t>13-14-24-31-42</t>
  </si>
  <si>
    <t>103001</t>
  </si>
  <si>
    <t>241</t>
  </si>
  <si>
    <t>407,8</t>
  </si>
  <si>
    <t>9658</t>
  </si>
  <si>
    <t>26,1</t>
  </si>
  <si>
    <t>134348</t>
  </si>
  <si>
    <t>3 639 537</t>
  </si>
  <si>
    <t>20222010</t>
  </si>
  <si>
    <t>22/01/2022</t>
  </si>
  <si>
    <t>24/03/2022</t>
  </si>
  <si>
    <t>3-17-26-30-39+8</t>
  </si>
  <si>
    <t>85360</t>
  </si>
  <si>
    <t>726,7</t>
  </si>
  <si>
    <t>595</t>
  </si>
  <si>
    <t>378,8</t>
  </si>
  <si>
    <t>25500</t>
  </si>
  <si>
    <t>40874</t>
  </si>
  <si>
    <t>349830</t>
  </si>
  <si>
    <t>538472</t>
  </si>
  <si>
    <t>W 2119 3326,G 9852 6192,E 3161 9662,P 8466 6616,G 8626 0343,E 8608 9557,L 6318 7194,P 4828 4303,A 6326 8184,U 0181 6391</t>
  </si>
  <si>
    <t>6-7-11-23-37</t>
  </si>
  <si>
    <t>86596</t>
  </si>
  <si>
    <t>440</t>
  </si>
  <si>
    <t>320,4</t>
  </si>
  <si>
    <t>20163</t>
  </si>
  <si>
    <t>254801</t>
  </si>
  <si>
    <t>4 507 518</t>
  </si>
  <si>
    <t>20222009</t>
  </si>
  <si>
    <t>19/01/2022</t>
  </si>
  <si>
    <t>8-27-41-43-44+6</t>
  </si>
  <si>
    <t>89685,7</t>
  </si>
  <si>
    <t>1990</t>
  </si>
  <si>
    <t>292</t>
  </si>
  <si>
    <t>540,7</t>
  </si>
  <si>
    <t>1441</t>
  </si>
  <si>
    <t>65,4</t>
  </si>
  <si>
    <t>13687</t>
  </si>
  <si>
    <t>21441</t>
  </si>
  <si>
    <t>205417</t>
  </si>
  <si>
    <t>330602</t>
  </si>
  <si>
    <t>L 9451 6315,G 8726 1108,P 4777 3352,C 1018 7128,O 2326 8615,D 0640 7417,L 1404 8329,O 0712 6843,R 5262 6237,T 6643 0392</t>
  </si>
  <si>
    <t>11-14-23-32-44</t>
  </si>
  <si>
    <t>29509</t>
  </si>
  <si>
    <t>355,1</t>
  </si>
  <si>
    <t>11403</t>
  </si>
  <si>
    <t>146844</t>
  </si>
  <si>
    <t>5 301 604</t>
  </si>
  <si>
    <t>20222008</t>
  </si>
  <si>
    <t>17/01/2022</t>
  </si>
  <si>
    <t>4-5-15-22-27+9</t>
  </si>
  <si>
    <t>32980,1</t>
  </si>
  <si>
    <t>479,1</t>
  </si>
  <si>
    <t>628</t>
  </si>
  <si>
    <t>231,1</t>
  </si>
  <si>
    <t>2271</t>
  </si>
  <si>
    <t>22631</t>
  </si>
  <si>
    <t>28471</t>
  </si>
  <si>
    <t>8,5</t>
  </si>
  <si>
    <t>270100</t>
  </si>
  <si>
    <t>310073</t>
  </si>
  <si>
    <t>J 2708 9931,M 0443 8269,H 9138 1274,F 1226 3576,I 7006 4122,U 7163 2819,K 6749 8964,O 5761 8808,A 9245 2819,E 1321 7669</t>
  </si>
  <si>
    <t>8-16-29-33-40</t>
  </si>
  <si>
    <t>55181</t>
  </si>
  <si>
    <t>188</t>
  </si>
  <si>
    <t>633,8</t>
  </si>
  <si>
    <t>8891</t>
  </si>
  <si>
    <t>127449</t>
  </si>
  <si>
    <t>9 908 227</t>
  </si>
  <si>
    <t>20222007</t>
  </si>
  <si>
    <t>15/01/2022</t>
  </si>
  <si>
    <t>17/03/2022</t>
  </si>
  <si>
    <t>10-13-19-30-47+8</t>
  </si>
  <si>
    <t>67283,9</t>
  </si>
  <si>
    <t>89</t>
  </si>
  <si>
    <t>738</t>
  </si>
  <si>
    <t>707</t>
  </si>
  <si>
    <t>335,1</t>
  </si>
  <si>
    <t>3496</t>
  </si>
  <si>
    <t>40,4</t>
  </si>
  <si>
    <t>31495</t>
  </si>
  <si>
    <t>46881</t>
  </si>
  <si>
    <t>414719</t>
  </si>
  <si>
    <t>553337</t>
  </si>
  <si>
    <t>Q 5152 6146,Q 6715 3549,F 2105 7211,R 6752 1209,T 4368 9236,O 7391 9604,B 5671 7858,V 5081 4328,E 8876 3448,D 6111 6942</t>
  </si>
  <si>
    <t>2-8-16-22-44</t>
  </si>
  <si>
    <t>29984</t>
  </si>
  <si>
    <t>523</t>
  </si>
  <si>
    <t>320,3</t>
  </si>
  <si>
    <t>18783</t>
  </si>
  <si>
    <t>22,9</t>
  </si>
  <si>
    <t>239574</t>
  </si>
  <si>
    <t>4 736 441</t>
  </si>
  <si>
    <t>20222006</t>
  </si>
  <si>
    <t>12/01/2022</t>
  </si>
  <si>
    <t>1-20-23-26-44+4</t>
  </si>
  <si>
    <t>193590,3</t>
  </si>
  <si>
    <t>1098,8</t>
  </si>
  <si>
    <t>346</t>
  </si>
  <si>
    <t>492,5</t>
  </si>
  <si>
    <t>1879</t>
  </si>
  <si>
    <t>17439</t>
  </si>
  <si>
    <t>28140</t>
  </si>
  <si>
    <t>10,1</t>
  </si>
  <si>
    <t>259826</t>
  </si>
  <si>
    <t>371862</t>
  </si>
  <si>
    <t>E 1169 4201,V 0994 9561,M 4210 1339,F 3923 9302,R 2816 4328,P 3523 6060,D 3424 3479,R 0618 4100,C 7539 4151,V 2868 4918</t>
  </si>
  <si>
    <t>5-16-21-26-43</t>
  </si>
  <si>
    <t>64022</t>
  </si>
  <si>
    <t>247</t>
  </si>
  <si>
    <t>520,4</t>
  </si>
  <si>
    <t>11150</t>
  </si>
  <si>
    <t>29,6</t>
  </si>
  <si>
    <t>159424</t>
  </si>
  <si>
    <t>8 417 354</t>
  </si>
  <si>
    <t>20222005</t>
  </si>
  <si>
    <t>10/01/2022</t>
  </si>
  <si>
    <t>14-34-35-41-43+9</t>
  </si>
  <si>
    <t>155646,2</t>
  </si>
  <si>
    <t>1266,3</t>
  </si>
  <si>
    <t>554,7</t>
  </si>
  <si>
    <t>1139</t>
  </si>
  <si>
    <t>10640</t>
  </si>
  <si>
    <t>17725</t>
  </si>
  <si>
    <t>12,9</t>
  </si>
  <si>
    <t>157555</t>
  </si>
  <si>
    <t>311035</t>
  </si>
  <si>
    <t>Q 9513 4411,B 3451 3072,R 5499 4309,E 2186 9007,S 6727 9210,N 7674 9167,P 1327 3992,W 2077 1662,E 6929 0122,C 1143 0127</t>
  </si>
  <si>
    <t>20-21-28-31-33</t>
  </si>
  <si>
    <t>107951</t>
  </si>
  <si>
    <t>184</t>
  </si>
  <si>
    <t>618,9</t>
  </si>
  <si>
    <t>8475</t>
  </si>
  <si>
    <t>34,5</t>
  </si>
  <si>
    <t>127847</t>
  </si>
  <si>
    <t>0 483 703</t>
  </si>
  <si>
    <t>20222004</t>
  </si>
  <si>
    <t>08/01/2022</t>
  </si>
  <si>
    <t>10/03/2022</t>
  </si>
  <si>
    <t>17-22-25-42-43+10</t>
  </si>
  <si>
    <t>282967,9</t>
  </si>
  <si>
    <t>1918,4</t>
  </si>
  <si>
    <t>411</t>
  </si>
  <si>
    <t>606</t>
  </si>
  <si>
    <t>1918</t>
  </si>
  <si>
    <t>77,6</t>
  </si>
  <si>
    <t>22225</t>
  </si>
  <si>
    <t>24,1</t>
  </si>
  <si>
    <t>29210</t>
  </si>
  <si>
    <t>346628</t>
  </si>
  <si>
    <t>416551</t>
  </si>
  <si>
    <t>C 9780 4266,O 9033 1950,V 6486 6843,O 7455 1097,I 1375 0382,O 4049 4112,A 5046 5605,N 5285 3184,A 9792 4058,R 8636 8664</t>
  </si>
  <si>
    <t>3-18-37-43-45</t>
  </si>
  <si>
    <t>176574</t>
  </si>
  <si>
    <t>306</t>
  </si>
  <si>
    <t>656,4</t>
  </si>
  <si>
    <t>13068</t>
  </si>
  <si>
    <t>39,5</t>
  </si>
  <si>
    <t>191741</t>
  </si>
  <si>
    <t>2 088 520</t>
  </si>
  <si>
    <t>20222003</t>
  </si>
  <si>
    <t>05/01/2022</t>
  </si>
  <si>
    <t>6-17-30-32-45+4</t>
  </si>
  <si>
    <t>92510,9</t>
  </si>
  <si>
    <t>1050,2</t>
  </si>
  <si>
    <t>312</t>
  </si>
  <si>
    <t>522</t>
  </si>
  <si>
    <t>1628</t>
  </si>
  <si>
    <t>59,7</t>
  </si>
  <si>
    <t>15088</t>
  </si>
  <si>
    <t>24616</t>
  </si>
  <si>
    <t>226178</t>
  </si>
  <si>
    <t>360672</t>
  </si>
  <si>
    <t>V 7096 2870,R 2600 3705,U 2539 3955,F 3900 2435,O 5964 5092,U 7900 0416,S 9139 7440,O 5426 6658,P 4360 9948,K 6936 5111</t>
  </si>
  <si>
    <t>7-11-29-41-43</t>
  </si>
  <si>
    <t>124200</t>
  </si>
  <si>
    <t>382,1</t>
  </si>
  <si>
    <t>11853</t>
  </si>
  <si>
    <t>25,3</t>
  </si>
  <si>
    <t>163879</t>
  </si>
  <si>
    <t>7 152 066</t>
  </si>
  <si>
    <t>20222002</t>
  </si>
  <si>
    <t>03/01/2022</t>
  </si>
  <si>
    <t>22-33-34-36-38+5</t>
  </si>
  <si>
    <t>144818,6</t>
  </si>
  <si>
    <t>5004,5</t>
  </si>
  <si>
    <t>233</t>
  </si>
  <si>
    <t>547,1</t>
  </si>
  <si>
    <t>1395</t>
  </si>
  <si>
    <t>54,6</t>
  </si>
  <si>
    <t>11137</t>
  </si>
  <si>
    <t>20099</t>
  </si>
  <si>
    <t>10,6</t>
  </si>
  <si>
    <t>162076</t>
  </si>
  <si>
    <t>5,2</t>
  </si>
  <si>
    <t>353756</t>
  </si>
  <si>
    <t>A 2685 4481,M 5158 8633,S 9077 0773,E 2050 1281,F 0484 7468,O 3658 0352,B 9642 4967,P 7785 7604,G 4885 8485,R 3408 5522</t>
  </si>
  <si>
    <t>7-11-34-39-42</t>
  </si>
  <si>
    <t>107064</t>
  </si>
  <si>
    <t>193</t>
  </si>
  <si>
    <t>573,3</t>
  </si>
  <si>
    <t>8847</t>
  </si>
  <si>
    <t>32,1</t>
  </si>
  <si>
    <t>129537</t>
  </si>
  <si>
    <t>7 981 674</t>
  </si>
  <si>
    <t>20222001</t>
  </si>
  <si>
    <t>01/01/2022</t>
  </si>
  <si>
    <t>03/03/2022</t>
  </si>
  <si>
    <t>6-14-30-36-39+5</t>
  </si>
  <si>
    <t>194628</t>
  </si>
  <si>
    <t>950</t>
  </si>
  <si>
    <t>263</t>
  </si>
  <si>
    <t>651,4</t>
  </si>
  <si>
    <t>1821</t>
  </si>
  <si>
    <t>56,2</t>
  </si>
  <si>
    <t>14578</t>
  </si>
  <si>
    <t>25,2</t>
  </si>
  <si>
    <t>29719</t>
  </si>
  <si>
    <t>233260</t>
  </si>
  <si>
    <t>479863</t>
  </si>
  <si>
    <t>N 8300 7133,A 9410 8744,U 2560 7114,N 3536 7108,J 6852 4974,H 3720 8615,A 6414 6289,J 9586 6075,O 4444 0186,N 5421 8085</t>
  </si>
  <si>
    <t>15-19-30-38-43</t>
  </si>
  <si>
    <t>65681</t>
  </si>
  <si>
    <t>215</t>
  </si>
  <si>
    <t>675,8</t>
  </si>
  <si>
    <t>9524</t>
  </si>
  <si>
    <t>39,2</t>
  </si>
  <si>
    <t>147577</t>
  </si>
  <si>
    <t>1 181 475</t>
  </si>
  <si>
    <t>20211156</t>
  </si>
  <si>
    <t>29/12/2021</t>
  </si>
  <si>
    <t>18-21-33-48-49+7</t>
  </si>
  <si>
    <t>153214,7</t>
  </si>
  <si>
    <t>2978,2</t>
  </si>
  <si>
    <t>422,8</t>
  </si>
  <si>
    <t>2415</t>
  </si>
  <si>
    <t>33,3</t>
  </si>
  <si>
    <t>14702</t>
  </si>
  <si>
    <t>19,7</t>
  </si>
  <si>
    <t>35855</t>
  </si>
  <si>
    <t>6,2</t>
  </si>
  <si>
    <t>210433</t>
  </si>
  <si>
    <t>524633</t>
  </si>
  <si>
    <t>L 1778 6805,I 6286 3368,F 1860 2975,P 8096 4161,S 6160 5858,H 2200 5845,O 4278 2750,S 9930 2858,E 7031 9850,M 9052 1950</t>
  </si>
  <si>
    <t>7-9-13-31-42</t>
  </si>
  <si>
    <t>30591</t>
  </si>
  <si>
    <t>424</t>
  </si>
  <si>
    <t>219,6</t>
  </si>
  <si>
    <t>16049</t>
  </si>
  <si>
    <t>14,9</t>
  </si>
  <si>
    <t>187720</t>
  </si>
  <si>
    <t>3 390 893</t>
  </si>
  <si>
    <t>20211155</t>
  </si>
  <si>
    <t>27/12/2021</t>
  </si>
  <si>
    <t>6-12-14-20-32+8</t>
  </si>
  <si>
    <t>49397,8</t>
  </si>
  <si>
    <t>657,6</t>
  </si>
  <si>
    <t>370</t>
  </si>
  <si>
    <t>352,5</t>
  </si>
  <si>
    <t>1886</t>
  </si>
  <si>
    <t>16965</t>
  </si>
  <si>
    <t>16,5</t>
  </si>
  <si>
    <t>25085</t>
  </si>
  <si>
    <t>222525</t>
  </si>
  <si>
    <t>296451</t>
  </si>
  <si>
    <t>Q 9450 5825,Q 1014 2232,H 2305 7996,A 2450 0393,V 6672 3833,W 1999 0327,R 3779 6128,L 5195 6693,E 7298 1041,G 4304 6123</t>
  </si>
  <si>
    <t>4-20-25-27-37</t>
  </si>
  <si>
    <t>104228</t>
  </si>
  <si>
    <t>185</t>
  </si>
  <si>
    <t>569,2</t>
  </si>
  <si>
    <t>8815</t>
  </si>
  <si>
    <t>30,7</t>
  </si>
  <si>
    <t>128979</t>
  </si>
  <si>
    <t>8 652 688</t>
  </si>
  <si>
    <t>20211154</t>
  </si>
  <si>
    <t>25/12/2021</t>
  </si>
  <si>
    <t>24/02/2022</t>
  </si>
  <si>
    <t>6-21-25-37-48+10</t>
  </si>
  <si>
    <t>230342,9</t>
  </si>
  <si>
    <t>5970</t>
  </si>
  <si>
    <t>1548</t>
  </si>
  <si>
    <t>78,2</t>
  </si>
  <si>
    <t>18311</t>
  </si>
  <si>
    <t>23,8</t>
  </si>
  <si>
    <t>23097</t>
  </si>
  <si>
    <t>267820</t>
  </si>
  <si>
    <t>325137</t>
  </si>
  <si>
    <t>T 7532 8812,N 3312 5105,J 9174 7772,B 9906 2313,Q 5865 6716,E 5732 9889,K 7011 2540,J 3420 1167,W 2011 6434,B 1037 1309</t>
  </si>
  <si>
    <t>1-8-24-31-32</t>
  </si>
  <si>
    <t>135113</t>
  </si>
  <si>
    <t>585,4</t>
  </si>
  <si>
    <t>11381</t>
  </si>
  <si>
    <t>31,3</t>
  </si>
  <si>
    <t>164517</t>
  </si>
  <si>
    <t>2 274 894</t>
  </si>
  <si>
    <t>20211153</t>
  </si>
  <si>
    <t>22/12/2021</t>
  </si>
  <si>
    <t>11-20-24-41-46+1</t>
  </si>
  <si>
    <t>214812,8</t>
  </si>
  <si>
    <t>11135,1</t>
  </si>
  <si>
    <t>562,8</t>
  </si>
  <si>
    <t>1372</t>
  </si>
  <si>
    <t>82,3</t>
  </si>
  <si>
    <t>16401</t>
  </si>
  <si>
    <t>21439</t>
  </si>
  <si>
    <t>14,7</t>
  </si>
  <si>
    <t>252885</t>
  </si>
  <si>
    <t>295766</t>
  </si>
  <si>
    <t>R 6287 2317,K 4047 0348,G 4150 9150,P 8459 2576,W 2005 2274,F 1402 4887,Q 5844 5737,S 0413 6630,S 2202 3498,D 9953 8959</t>
  </si>
  <si>
    <t>22-33-35-36-43</t>
  </si>
  <si>
    <t>43153</t>
  </si>
  <si>
    <t>195</t>
  </si>
  <si>
    <t>794,7</t>
  </si>
  <si>
    <t>9399</t>
  </si>
  <si>
    <t>131400</t>
  </si>
  <si>
    <t>0 464 403</t>
  </si>
  <si>
    <t>20211152</t>
  </si>
  <si>
    <t>20/12/2021</t>
  </si>
  <si>
    <t>12-22-23-25-47+1</t>
  </si>
  <si>
    <t>176681,4</t>
  </si>
  <si>
    <t>1724,9</t>
  </si>
  <si>
    <t>349</t>
  </si>
  <si>
    <t>445,6</t>
  </si>
  <si>
    <t>1332</t>
  </si>
  <si>
    <t>69,7</t>
  </si>
  <si>
    <t>17757</t>
  </si>
  <si>
    <t>18,8</t>
  </si>
  <si>
    <t>19657</t>
  </si>
  <si>
    <t>13,2</t>
  </si>
  <si>
    <t>245581</t>
  </si>
  <si>
    <t>241865</t>
  </si>
  <si>
    <t>N 1079 3437,Q 2513 8083,N 2122 5529,M 7436 2373,T 8886 2800,G 4236 2939,S 2683 8380,D 9747 8542,U 2797 6065,S 4121 7683</t>
  </si>
  <si>
    <t>13-20-30-41-45</t>
  </si>
  <si>
    <t>110459</t>
  </si>
  <si>
    <t>205</t>
  </si>
  <si>
    <t>561,2</t>
  </si>
  <si>
    <t>8826</t>
  </si>
  <si>
    <t>33,5</t>
  </si>
  <si>
    <t>132580</t>
  </si>
  <si>
    <t>1 210 652</t>
  </si>
  <si>
    <t>20211151</t>
  </si>
  <si>
    <t>18/12/2021</t>
  </si>
  <si>
    <t>17/02/2022</t>
  </si>
  <si>
    <t>2-10-31-38-46+8</t>
  </si>
  <si>
    <t>132566,5</t>
  </si>
  <si>
    <t>1659,2</t>
  </si>
  <si>
    <t>414</t>
  </si>
  <si>
    <t>563,7</t>
  </si>
  <si>
    <t>2439</t>
  </si>
  <si>
    <t>57,1</t>
  </si>
  <si>
    <t>20632</t>
  </si>
  <si>
    <t>36948</t>
  </si>
  <si>
    <t>10,5</t>
  </si>
  <si>
    <t>319572</t>
  </si>
  <si>
    <t>550247</t>
  </si>
  <si>
    <t>W 1985 5396,H 8070 7149,Q 2292 5202,F 7349 6158,U 6441 0147,I 6453 1037,F 5533 6575,U 3871 8237,P 3952 5741,J 4550 9315</t>
  </si>
  <si>
    <t>4-6-30-32-45</t>
  </si>
  <si>
    <t>178957</t>
  </si>
  <si>
    <t>775,4</t>
  </si>
  <si>
    <t>12631</t>
  </si>
  <si>
    <t>200383</t>
  </si>
  <si>
    <t>0 614 584</t>
  </si>
  <si>
    <t>20211150</t>
  </si>
  <si>
    <t>15/12/2021</t>
  </si>
  <si>
    <t>11-34-37-38-47+8</t>
  </si>
  <si>
    <t>188506,9</t>
  </si>
  <si>
    <t>1353,2</t>
  </si>
  <si>
    <t>217</t>
  </si>
  <si>
    <t>764,7</t>
  </si>
  <si>
    <t>1568</t>
  </si>
  <si>
    <t>63,2</t>
  </si>
  <si>
    <t>12990</t>
  </si>
  <si>
    <t>27,4</t>
  </si>
  <si>
    <t>23597</t>
  </si>
  <si>
    <t>11,7</t>
  </si>
  <si>
    <t>203758</t>
  </si>
  <si>
    <t>391860</t>
  </si>
  <si>
    <t>Q 8151 8462,I 3837 5765,R 2628 4787,H 2041 2831,K 1547 8819,H 1816 2832,B 5849 4154,B 8026 7986,J 0099 3835,F 6467 9997</t>
  </si>
  <si>
    <t>15-27-30-31-46</t>
  </si>
  <si>
    <t>127774</t>
  </si>
  <si>
    <t>204</t>
  </si>
  <si>
    <t>686,7</t>
  </si>
  <si>
    <t>9742</t>
  </si>
  <si>
    <t>36,9</t>
  </si>
  <si>
    <t>145011</t>
  </si>
  <si>
    <t>3 225 949</t>
  </si>
  <si>
    <t>20211149</t>
  </si>
  <si>
    <t>13/12/2021</t>
  </si>
  <si>
    <t>18-19-23-36-38+1</t>
  </si>
  <si>
    <t>170703,2</t>
  </si>
  <si>
    <t>12492,2</t>
  </si>
  <si>
    <t>288</t>
  </si>
  <si>
    <t>521,7</t>
  </si>
  <si>
    <t>1128</t>
  </si>
  <si>
    <t>79,6</t>
  </si>
  <si>
    <t>12944</t>
  </si>
  <si>
    <t>24,9</t>
  </si>
  <si>
    <t>16714</t>
  </si>
  <si>
    <t>206408</t>
  </si>
  <si>
    <t>243410</t>
  </si>
  <si>
    <t>M 8810 9367,B 1920 2202,S 4263 8772,F 0166 8115,E 1243 7191,A 4584 6015,J 4493 8692,F 3054 5793,C 0748 0425,E 9638 7011</t>
  </si>
  <si>
    <t>6-12-15-23-35</t>
  </si>
  <si>
    <t>109693</t>
  </si>
  <si>
    <t>293</t>
  </si>
  <si>
    <t>325</t>
  </si>
  <si>
    <t>12113</t>
  </si>
  <si>
    <t>154293</t>
  </si>
  <si>
    <t>1 327 733</t>
  </si>
  <si>
    <t>20211148</t>
  </si>
  <si>
    <t>11/12/2021</t>
  </si>
  <si>
    <t>10/02/2022</t>
  </si>
  <si>
    <t>16-26-34-42-45+9</t>
  </si>
  <si>
    <t>65299,5</t>
  </si>
  <si>
    <t>1250</t>
  </si>
  <si>
    <t>526,1</t>
  </si>
  <si>
    <t>2259</t>
  </si>
  <si>
    <t>60,8</t>
  </si>
  <si>
    <t>20434</t>
  </si>
  <si>
    <t>24,2</t>
  </si>
  <si>
    <t>32706</t>
  </si>
  <si>
    <t>291506</t>
  </si>
  <si>
    <t>528738</t>
  </si>
  <si>
    <t>L 6008 2524,R 1207 7164,H 0602 9785,A 6551 1276,T 1857 2715,R 0213 8814,K 2142 9645,I 6333 9164,H 9123 5646,V 6104 7647</t>
  </si>
  <si>
    <t>2-14-25-26-41</t>
  </si>
  <si>
    <t>176291</t>
  </si>
  <si>
    <t>607,4</t>
  </si>
  <si>
    <t>14023</t>
  </si>
  <si>
    <t>34,7</t>
  </si>
  <si>
    <t>204552</t>
  </si>
  <si>
    <t>5 643 189</t>
  </si>
  <si>
    <t>20211147</t>
  </si>
  <si>
    <t>08/12/2021</t>
  </si>
  <si>
    <t>1-16-26-28-30+4</t>
  </si>
  <si>
    <t>63103,6</t>
  </si>
  <si>
    <t>58</t>
  </si>
  <si>
    <t>796,6</t>
  </si>
  <si>
    <t>517</t>
  </si>
  <si>
    <t>322,3</t>
  </si>
  <si>
    <t>2195</t>
  </si>
  <si>
    <t>45,3</t>
  </si>
  <si>
    <t>19784</t>
  </si>
  <si>
    <t>28269</t>
  </si>
  <si>
    <t>9,8</t>
  </si>
  <si>
    <t>260361</t>
  </si>
  <si>
    <t>358435</t>
  </si>
  <si>
    <t>G 8029 7756,O 5443 7436,P 4124 0061,P 9542 4955,V 5664 3744,Q 7524 1541,Q 7372 7811,U 9957 0423,L 1876 2725,E 0074 0774</t>
  </si>
  <si>
    <t>8-15-17-27-36</t>
  </si>
  <si>
    <t>25199</t>
  </si>
  <si>
    <t>283</t>
  </si>
  <si>
    <t>416,3</t>
  </si>
  <si>
    <t>12490</t>
  </si>
  <si>
    <t>167172</t>
  </si>
  <si>
    <t>9 070 868</t>
  </si>
  <si>
    <t>20211146</t>
  </si>
  <si>
    <t>06/12/2021</t>
  </si>
  <si>
    <t>7-15-16-29-36+6</t>
  </si>
  <si>
    <t>153470,6</t>
  </si>
  <si>
    <t>871,1</t>
  </si>
  <si>
    <t>423,5</t>
  </si>
  <si>
    <t>1431</t>
  </si>
  <si>
    <t>56,4</t>
  </si>
  <si>
    <t>14940</t>
  </si>
  <si>
    <t>21475</t>
  </si>
  <si>
    <t>212925</t>
  </si>
  <si>
    <t>277644</t>
  </si>
  <si>
    <t>J 1426 4538,M 3953 4380,L 9976 9823,E 6591 5918,J 2931 6258,C 1929 0906,G 7213 8906,D 6202 5729,B 3399 7265,I 6427 6880</t>
  </si>
  <si>
    <t>3-20-24-29-49</t>
  </si>
  <si>
    <t>52514</t>
  </si>
  <si>
    <t>180</t>
  </si>
  <si>
    <t>573,4</t>
  </si>
  <si>
    <t>9379</t>
  </si>
  <si>
    <t>28,2</t>
  </si>
  <si>
    <t>133421</t>
  </si>
  <si>
    <t>1 055 717</t>
  </si>
  <si>
    <t>20211145</t>
  </si>
  <si>
    <t>04/12/2021</t>
  </si>
  <si>
    <t>03/02/2022</t>
  </si>
  <si>
    <t>5-18-23-34-44+5</t>
  </si>
  <si>
    <t>30000000</t>
  </si>
  <si>
    <t>115651,9</t>
  </si>
  <si>
    <t>122</t>
  </si>
  <si>
    <t>694,1</t>
  </si>
  <si>
    <t>725</t>
  </si>
  <si>
    <t>421,2</t>
  </si>
  <si>
    <t>4248</t>
  </si>
  <si>
    <t>42,9</t>
  </si>
  <si>
    <t>32646</t>
  </si>
  <si>
    <t>20,1</t>
  </si>
  <si>
    <t>62453</t>
  </si>
  <si>
    <t>8,1</t>
  </si>
  <si>
    <t>473103</t>
  </si>
  <si>
    <t>788493</t>
  </si>
  <si>
    <t>D 7589 9953,H 2360 3020,F 4603 8507,H 9746 3830,R 8133 9083,S 7139 2368,N 6295 8076,K 9945 3981,K 2459 5133,I 1171 7183</t>
  </si>
  <si>
    <t>1-7-14-33-39</t>
  </si>
  <si>
    <t>232239</t>
  </si>
  <si>
    <t>461</t>
  </si>
  <si>
    <t>501,6</t>
  </si>
  <si>
    <t>20803</t>
  </si>
  <si>
    <t>28,5</t>
  </si>
  <si>
    <t>291393</t>
  </si>
  <si>
    <t>9 455 137</t>
  </si>
  <si>
    <t>20211144</t>
  </si>
  <si>
    <t>01/12/2021</t>
  </si>
  <si>
    <t>3-18-26-46-49+6</t>
  </si>
  <si>
    <t>29000000</t>
  </si>
  <si>
    <t>131822,4</t>
  </si>
  <si>
    <t>52</t>
  </si>
  <si>
    <t>1237,4</t>
  </si>
  <si>
    <t>495</t>
  </si>
  <si>
    <t>468,8</t>
  </si>
  <si>
    <t>2313</t>
  </si>
  <si>
    <t>59,9</t>
  </si>
  <si>
    <t>22003</t>
  </si>
  <si>
    <t>22,6</t>
  </si>
  <si>
    <t>34540</t>
  </si>
  <si>
    <t>326699</t>
  </si>
  <si>
    <t>480985</t>
  </si>
  <si>
    <t>K 8849 6301,A 1323 9276,G 8661 1952,C 0044 6582,U 5853 7315,H 4515 6713,B 6498 3223,C 8975 8894,H 0816 9378,S 9548 0947</t>
  </si>
  <si>
    <t>3-15-17-41-49</t>
  </si>
  <si>
    <t>82623</t>
  </si>
  <si>
    <t>333</t>
  </si>
  <si>
    <t>505,7</t>
  </si>
  <si>
    <t>13504</t>
  </si>
  <si>
    <t>202715</t>
  </si>
  <si>
    <t>8 387 175</t>
  </si>
  <si>
    <t>20211143</t>
  </si>
  <si>
    <t>29/11/2021</t>
  </si>
  <si>
    <t>26-30-31-35-44+4</t>
  </si>
  <si>
    <t>28000000</t>
  </si>
  <si>
    <t>216912,8</t>
  </si>
  <si>
    <t>9994,6</t>
  </si>
  <si>
    <t>600,4</t>
  </si>
  <si>
    <t>1663</t>
  </si>
  <si>
    <t>68,6</t>
  </si>
  <si>
    <t>15756</t>
  </si>
  <si>
    <t>27087</t>
  </si>
  <si>
    <t>248871</t>
  </si>
  <si>
    <t>416241</t>
  </si>
  <si>
    <t>G 1689 5017,A 5215 8195,N 9160 9207,H 9532 8798,P 3512 4672,V 1725 3976,Q 2044 1139,I 9874 3188,S 2455 9484,M 9653 0814</t>
  </si>
  <si>
    <t>21-32-33-39-48</t>
  </si>
  <si>
    <t>139821</t>
  </si>
  <si>
    <t>192</t>
  </si>
  <si>
    <t>880,6</t>
  </si>
  <si>
    <t>9371</t>
  </si>
  <si>
    <t>46,3</t>
  </si>
  <si>
    <t>139905</t>
  </si>
  <si>
    <t>4 321 076</t>
  </si>
  <si>
    <t>20211142</t>
  </si>
  <si>
    <t>27/11/2021</t>
  </si>
  <si>
    <t>27/01/2022</t>
  </si>
  <si>
    <t>12-25-27-28-46+4</t>
  </si>
  <si>
    <t>27000000</t>
  </si>
  <si>
    <t>171119,6</t>
  </si>
  <si>
    <t>83</t>
  </si>
  <si>
    <t>1006,4</t>
  </si>
  <si>
    <t>415,5</t>
  </si>
  <si>
    <t>3833</t>
  </si>
  <si>
    <t>34233</t>
  </si>
  <si>
    <t>54250</t>
  </si>
  <si>
    <t>490462</t>
  </si>
  <si>
    <t>659337</t>
  </si>
  <si>
    <t>E 4248 3153,F 7659 6672,J 5545 9281,L 0584 2898,G 3898 1590,M 6957 3985,R 4104 6051,F 3639 0964,C 3762 1338,G 2021 9038</t>
  </si>
  <si>
    <t>3-22-30-34-37</t>
  </si>
  <si>
    <t>54500</t>
  </si>
  <si>
    <t>340</t>
  </si>
  <si>
    <t>708</t>
  </si>
  <si>
    <t>16749</t>
  </si>
  <si>
    <t>245382</t>
  </si>
  <si>
    <t>0 977 296</t>
  </si>
  <si>
    <t>20211141</t>
  </si>
  <si>
    <t>24/11/2021</t>
  </si>
  <si>
    <t>14-24-34-39-47+8</t>
  </si>
  <si>
    <t>26000000</t>
  </si>
  <si>
    <t>236821,6</t>
  </si>
  <si>
    <t>7185,9</t>
  </si>
  <si>
    <t>423</t>
  </si>
  <si>
    <t>492,8</t>
  </si>
  <si>
    <t>2084</t>
  </si>
  <si>
    <t>18376</t>
  </si>
  <si>
    <t>24,4</t>
  </si>
  <si>
    <t>30168</t>
  </si>
  <si>
    <t>11,5</t>
  </si>
  <si>
    <t>268537</t>
  </si>
  <si>
    <t>482141</t>
  </si>
  <si>
    <t>V 7045 6556,G 0312 0173,P 3915 7931,Q 1195 4099,H 8504 4815,V 3686 0730,P 1938 3713,N 3540 7368,G 5367 9900,T 5158 1846</t>
  </si>
  <si>
    <t>11-14-42-43-46</t>
  </si>
  <si>
    <t>152920</t>
  </si>
  <si>
    <t>239</t>
  </si>
  <si>
    <t>719,5</t>
  </si>
  <si>
    <t>10224</t>
  </si>
  <si>
    <t>43,2</t>
  </si>
  <si>
    <t>168405</t>
  </si>
  <si>
    <t>3 351 986</t>
  </si>
  <si>
    <t>20211140</t>
  </si>
  <si>
    <t>22/11/2021</t>
  </si>
  <si>
    <t>8-12-16-19-41+5</t>
  </si>
  <si>
    <t>25000000</t>
  </si>
  <si>
    <t>65488,2</t>
  </si>
  <si>
    <t>71</t>
  </si>
  <si>
    <t>675,3</t>
  </si>
  <si>
    <t>625</t>
  </si>
  <si>
    <t>276,7</t>
  </si>
  <si>
    <t>3137</t>
  </si>
  <si>
    <t>32,9</t>
  </si>
  <si>
    <t>24451</t>
  </si>
  <si>
    <t>15,2</t>
  </si>
  <si>
    <t>41270</t>
  </si>
  <si>
    <t>314483</t>
  </si>
  <si>
    <t>474096</t>
  </si>
  <si>
    <t>V 4149 5281,T 2155 1227,N 2039 3668,C 9136 3960,U 9246 6028,O 5130 8496,D 8016 3783,V 8122 4093,R 2223 7810,F 5918 1397</t>
  </si>
  <si>
    <t>15-20-30-31-42</t>
  </si>
  <si>
    <t>135541</t>
  </si>
  <si>
    <t>208</t>
  </si>
  <si>
    <t>706,4</t>
  </si>
  <si>
    <t>10504</t>
  </si>
  <si>
    <t>35,9</t>
  </si>
  <si>
    <t>155819</t>
  </si>
  <si>
    <t>4 964 608</t>
  </si>
  <si>
    <t>20211139</t>
  </si>
  <si>
    <t>20/11/2021</t>
  </si>
  <si>
    <t>20/01/2022</t>
  </si>
  <si>
    <t>9-17-18-42-44+8</t>
  </si>
  <si>
    <t>24000000</t>
  </si>
  <si>
    <t>318675,7</t>
  </si>
  <si>
    <t>85</t>
  </si>
  <si>
    <t>4664,1</t>
  </si>
  <si>
    <t>662</t>
  </si>
  <si>
    <t>423,7</t>
  </si>
  <si>
    <t>3530</t>
  </si>
  <si>
    <t>47,4</t>
  </si>
  <si>
    <t>30764</t>
  </si>
  <si>
    <t>19,6</t>
  </si>
  <si>
    <t>51633</t>
  </si>
  <si>
    <t>448636</t>
  </si>
  <si>
    <t>643751</t>
  </si>
  <si>
    <t>N 1626 3631,I 1741 7989,J 5644 2565,B 8100 3963,S 9267 3108,B 7655 6627,U 9517 8121,R 5393 0563,J 9871 5111,M 6835 4957</t>
  </si>
  <si>
    <t>10-35-38-39-41</t>
  </si>
  <si>
    <t>103995</t>
  </si>
  <si>
    <t>872,6</t>
  </si>
  <si>
    <t>13478</t>
  </si>
  <si>
    <t>48,7</t>
  </si>
  <si>
    <t>203165</t>
  </si>
  <si>
    <t>4 508 841</t>
  </si>
  <si>
    <t>20211138</t>
  </si>
  <si>
    <t>17/11/2021</t>
  </si>
  <si>
    <t>4-36-37-40-43+6</t>
  </si>
  <si>
    <t>23000000</t>
  </si>
  <si>
    <t>122394,3</t>
  </si>
  <si>
    <t>1927,3</t>
  </si>
  <si>
    <t>310</t>
  </si>
  <si>
    <t>695,1</t>
  </si>
  <si>
    <t>1436</t>
  </si>
  <si>
    <t>89,6</t>
  </si>
  <si>
    <t>14707</t>
  </si>
  <si>
    <t>24724</t>
  </si>
  <si>
    <t>240073</t>
  </si>
  <si>
    <t>5,9</t>
  </si>
  <si>
    <t>445369</t>
  </si>
  <si>
    <t>F 7031 4799,B 6830 3306,A 6004 0218,N 3949 7617,L 3131 1317,C 7747 1524,K 3248 6859,F 3611 0531,H 2666 1890,T 3508 8890</t>
  </si>
  <si>
    <t>9-19-32-36-38</t>
  </si>
  <si>
    <t>38594</t>
  </si>
  <si>
    <t>346,6</t>
  </si>
  <si>
    <t>11708</t>
  </si>
  <si>
    <t>37,3</t>
  </si>
  <si>
    <t>174476</t>
  </si>
  <si>
    <t>8 176 862</t>
  </si>
  <si>
    <t>20211137</t>
  </si>
  <si>
    <t>15/11/2021</t>
  </si>
  <si>
    <t>7-8-34-41-42+8</t>
  </si>
  <si>
    <t>22000000</t>
  </si>
  <si>
    <t>203055,5</t>
  </si>
  <si>
    <t>6161,3</t>
  </si>
  <si>
    <t>272</t>
  </si>
  <si>
    <t>657,1</t>
  </si>
  <si>
    <t>1857</t>
  </si>
  <si>
    <t>57,5</t>
  </si>
  <si>
    <t>15490</t>
  </si>
  <si>
    <t>30610</t>
  </si>
  <si>
    <t>251146</t>
  </si>
  <si>
    <t>428583</t>
  </si>
  <si>
    <t>V 6547 9626,S 6851 7416,F 9558 7526,S 9139 4900,I 6321 2687,E 6315 0617,W 1724 2245,E 7878 3448,L 7372 1686,P 3464 1383</t>
  </si>
  <si>
    <t>1-10-19-21-23</t>
  </si>
  <si>
    <t>135748</t>
  </si>
  <si>
    <t>481</t>
  </si>
  <si>
    <t>229,1</t>
  </si>
  <si>
    <t>17268</t>
  </si>
  <si>
    <t>16,4</t>
  </si>
  <si>
    <t>200022</t>
  </si>
  <si>
    <t>4 851 871</t>
  </si>
  <si>
    <t>20211136</t>
  </si>
  <si>
    <t>13/11/2021</t>
  </si>
  <si>
    <t>13/01/2022</t>
  </si>
  <si>
    <t>12-13-26-31-39+6</t>
  </si>
  <si>
    <t>21000000</t>
  </si>
  <si>
    <t>109621,3</t>
  </si>
  <si>
    <t>73</t>
  </si>
  <si>
    <t>1099,5</t>
  </si>
  <si>
    <t>721</t>
  </si>
  <si>
    <t>401,5</t>
  </si>
  <si>
    <t>3414</t>
  </si>
  <si>
    <t>50,6</t>
  </si>
  <si>
    <t>32542</t>
  </si>
  <si>
    <t>47962</t>
  </si>
  <si>
    <t>461156</t>
  </si>
  <si>
    <t>581694</t>
  </si>
  <si>
    <t>F 7002 8351,B 7433 2928,O 2724 8856,L 6483 2203,L 9193 4194,N 5350 2203,K 8256 2891,Q 5679 5600,N 3439 4783,M 7121 5870</t>
  </si>
  <si>
    <t>4-5-13-33-38</t>
  </si>
  <si>
    <t>207487</t>
  </si>
  <si>
    <t>570,5</t>
  </si>
  <si>
    <t>19354</t>
  </si>
  <si>
    <t>279444</t>
  </si>
  <si>
    <t>8 444 329</t>
  </si>
  <si>
    <t>20211135</t>
  </si>
  <si>
    <t>10/11/2021</t>
  </si>
  <si>
    <t>9-12-31-40-41+2</t>
  </si>
  <si>
    <t>250362,4</t>
  </si>
  <si>
    <t>8899,1</t>
  </si>
  <si>
    <t>516,1</t>
  </si>
  <si>
    <t>1982</t>
  </si>
  <si>
    <t>66,4</t>
  </si>
  <si>
    <t>20998</t>
  </si>
  <si>
    <t>30154</t>
  </si>
  <si>
    <t>12,2</t>
  </si>
  <si>
    <t>318548</t>
  </si>
  <si>
    <t>408704</t>
  </si>
  <si>
    <t>L 9602 5137,F 8618 0868,I 6292 9574,J 5658 1693,B 1845 5916,C 3067 7189,H 8482 9707,P 0427 8733,S 2136 5941,N 2330 1102</t>
  </si>
  <si>
    <t>12-19-25-40-42</t>
  </si>
  <si>
    <t>156511</t>
  </si>
  <si>
    <t>513,8</t>
  </si>
  <si>
    <t>14041</t>
  </si>
  <si>
    <t>198374</t>
  </si>
  <si>
    <t>8 991 036</t>
  </si>
  <si>
    <t>20211134</t>
  </si>
  <si>
    <t>08/11/2021</t>
  </si>
  <si>
    <t>7-11-32-44-48+3</t>
  </si>
  <si>
    <t>48578,3</t>
  </si>
  <si>
    <t>803,8</t>
  </si>
  <si>
    <t>421</t>
  </si>
  <si>
    <t>406,3</t>
  </si>
  <si>
    <t>46,8</t>
  </si>
  <si>
    <t>18815</t>
  </si>
  <si>
    <t>19,5</t>
  </si>
  <si>
    <t>30605</t>
  </si>
  <si>
    <t>267603</t>
  </si>
  <si>
    <t>402498</t>
  </si>
  <si>
    <t>E 0377 5753,P 4175 0031,R 6627 6614,K 5744 0823,O 2436 6364,M 1124 3228,D 0836 4731,N 7486 4396,B 6096 5920,T 5554 1122</t>
  </si>
  <si>
    <t>11-13-26-30-43</t>
  </si>
  <si>
    <t>131344</t>
  </si>
  <si>
    <t>335</t>
  </si>
  <si>
    <t>354,9</t>
  </si>
  <si>
    <t>13821</t>
  </si>
  <si>
    <t>22,1</t>
  </si>
  <si>
    <t>178959</t>
  </si>
  <si>
    <t>3 289 282</t>
  </si>
  <si>
    <t>20211133</t>
  </si>
  <si>
    <t>06/11/2021</t>
  </si>
  <si>
    <t>06/01/2022</t>
  </si>
  <si>
    <t>2-4-18-19-22+3</t>
  </si>
  <si>
    <t>52439,5</t>
  </si>
  <si>
    <t>115</t>
  </si>
  <si>
    <t>667,7</t>
  </si>
  <si>
    <t>1069</t>
  </si>
  <si>
    <t>259,1</t>
  </si>
  <si>
    <t>4332</t>
  </si>
  <si>
    <t>38,2</t>
  </si>
  <si>
    <t>40238</t>
  </si>
  <si>
    <t>14,8</t>
  </si>
  <si>
    <t>56226</t>
  </si>
  <si>
    <t>8,2</t>
  </si>
  <si>
    <t>500029</t>
  </si>
  <si>
    <t>657165</t>
  </si>
  <si>
    <t>H 9163 5969,H 5042 1908,G 4822 9114,S 1079 9402,Q 8574 0423,B 8694 4312,F 9833 7544,B 2749 1796,M 2228 5355,C 4678 0542</t>
  </si>
  <si>
    <t>3-23-24-39-40</t>
  </si>
  <si>
    <t>210967</t>
  </si>
  <si>
    <t>265</t>
  </si>
  <si>
    <t>881,9</t>
  </si>
  <si>
    <t>14510</t>
  </si>
  <si>
    <t>41,4</t>
  </si>
  <si>
    <t>236567</t>
  </si>
  <si>
    <t>2 132 573</t>
  </si>
  <si>
    <t>20211132</t>
  </si>
  <si>
    <t>03/11/2021</t>
  </si>
  <si>
    <t>7-31-38-39-42+10</t>
  </si>
  <si>
    <t>256863,3</t>
  </si>
  <si>
    <t>9130,2</t>
  </si>
  <si>
    <t>378</t>
  </si>
  <si>
    <t>598,2</t>
  </si>
  <si>
    <t>1605</t>
  </si>
  <si>
    <t>84,1</t>
  </si>
  <si>
    <t>19289</t>
  </si>
  <si>
    <t>24939</t>
  </si>
  <si>
    <t>15,1</t>
  </si>
  <si>
    <t>286600</t>
  </si>
  <si>
    <t>378996</t>
  </si>
  <si>
    <t>W 1603 3515,O 9463 4472,O 3750 3397,P 5115 0886,E 6791 9996,R 1278 5981,J 6143 0009,B 3436 8103,B 3315 7901,L 0240 1759</t>
  </si>
  <si>
    <t>9-24-27-28-49</t>
  </si>
  <si>
    <t>156348</t>
  </si>
  <si>
    <t>337</t>
  </si>
  <si>
    <t>418,4</t>
  </si>
  <si>
    <t>15350</t>
  </si>
  <si>
    <t>23,6</t>
  </si>
  <si>
    <t>213631</t>
  </si>
  <si>
    <t>6 402 106</t>
  </si>
  <si>
    <t>20211131</t>
  </si>
  <si>
    <t>01/11/2021</t>
  </si>
  <si>
    <t>1-26-27-43-47+6</t>
  </si>
  <si>
    <t>181518,8</t>
  </si>
  <si>
    <t>1772,1</t>
  </si>
  <si>
    <t>267</t>
  </si>
  <si>
    <t>598,4</t>
  </si>
  <si>
    <t>1331</t>
  </si>
  <si>
    <t>71,7</t>
  </si>
  <si>
    <t>12828</t>
  </si>
  <si>
    <t>22393</t>
  </si>
  <si>
    <t>11,9</t>
  </si>
  <si>
    <t>213203</t>
  </si>
  <si>
    <t>333647</t>
  </si>
  <si>
    <t>D 9461 9810,M 3784 0548,A 2005 7162,M 6639 9627,F 2739 3617,D 8039 2418,K 1941 0568,P 4463 6660,C 4274 6479,V 8188 3135</t>
  </si>
  <si>
    <t>17-33-34-45-48</t>
  </si>
  <si>
    <t>119257</t>
  </si>
  <si>
    <t>830,7</t>
  </si>
  <si>
    <t>8276</t>
  </si>
  <si>
    <t>43,8</t>
  </si>
  <si>
    <t>122878</t>
  </si>
  <si>
    <t>8 610 948</t>
  </si>
  <si>
    <t>20211130</t>
  </si>
  <si>
    <t>30/10/2021</t>
  </si>
  <si>
    <t>30/12/2021</t>
  </si>
  <si>
    <t>11-12-30-43-46+9</t>
  </si>
  <si>
    <t>108230</t>
  </si>
  <si>
    <t>1187,2</t>
  </si>
  <si>
    <t>805</t>
  </si>
  <si>
    <t>473,4</t>
  </si>
  <si>
    <t>4090</t>
  </si>
  <si>
    <t>55,6</t>
  </si>
  <si>
    <t>37076</t>
  </si>
  <si>
    <t>62960</t>
  </si>
  <si>
    <t>568126</t>
  </si>
  <si>
    <t>855716</t>
  </si>
  <si>
    <t>M 9145 5545,V 4564 4984,J 4261 2985,S 7524 9976,V 4113 5975,I 7488 7099,N 9378 5413,N 8391 1514,S 6571 0988,F 1199 9615</t>
  </si>
  <si>
    <t>1-16-23-41-46</t>
  </si>
  <si>
    <t>978930</t>
  </si>
  <si>
    <t>520</t>
  </si>
  <si>
    <t>2106,6</t>
  </si>
  <si>
    <t>24584</t>
  </si>
  <si>
    <t>114,3</t>
  </si>
  <si>
    <t>361546</t>
  </si>
  <si>
    <t>3 498 561</t>
  </si>
  <si>
    <t>20211129</t>
  </si>
  <si>
    <t>27/10/2021</t>
  </si>
  <si>
    <t>15-16-27-41-44+9</t>
  </si>
  <si>
    <t>217229,8</t>
  </si>
  <si>
    <t>1205</t>
  </si>
  <si>
    <t>363</t>
  </si>
  <si>
    <t>526,8</t>
  </si>
  <si>
    <t>1991</t>
  </si>
  <si>
    <t>57,3</t>
  </si>
  <si>
    <t>18047</t>
  </si>
  <si>
    <t>22,7</t>
  </si>
  <si>
    <t>29436</t>
  </si>
  <si>
    <t>270048</t>
  </si>
  <si>
    <t>420685</t>
  </si>
  <si>
    <t>K 5946 5367,I 6597 9483,C 1886 9164,K 7842 4600,J 8256 0144,H 4996 1493,P 9553 7737,N 4340 2607,I 2760 8967,T 9230 7676</t>
  </si>
  <si>
    <t>19-25-39-44-47</t>
  </si>
  <si>
    <t>138205</t>
  </si>
  <si>
    <t>646,7</t>
  </si>
  <si>
    <t>10358</t>
  </si>
  <si>
    <t>38,3</t>
  </si>
  <si>
    <t>153237</t>
  </si>
  <si>
    <t>7 868 134</t>
  </si>
  <si>
    <t>20211128</t>
  </si>
  <si>
    <t>25/10/2021</t>
  </si>
  <si>
    <t>3-31-37-43-48+10</t>
  </si>
  <si>
    <t>189006,6</t>
  </si>
  <si>
    <t>9405,5</t>
  </si>
  <si>
    <t>250</t>
  </si>
  <si>
    <t>665,5</t>
  </si>
  <si>
    <t>1124</t>
  </si>
  <si>
    <t>88,4</t>
  </si>
  <si>
    <t>11770</t>
  </si>
  <si>
    <t>17345</t>
  </si>
  <si>
    <t>193989</t>
  </si>
  <si>
    <t>5,6</t>
  </si>
  <si>
    <t>278263</t>
  </si>
  <si>
    <t>K 8358 9681,Q 8512 3558,G 8129 0258,Q 6241 8555,A 5522 5767,O 5615 4563,L 7999 2156,W 1531 4903,O 9567 5878,O 5759 0434</t>
  </si>
  <si>
    <t>8-10-13-33-45</t>
  </si>
  <si>
    <t>114739</t>
  </si>
  <si>
    <t>242</t>
  </si>
  <si>
    <t>424,5</t>
  </si>
  <si>
    <t>11507</t>
  </si>
  <si>
    <t>157675</t>
  </si>
  <si>
    <t>3 933 577</t>
  </si>
  <si>
    <t>20211127</t>
  </si>
  <si>
    <t>23/10/2021</t>
  </si>
  <si>
    <t>23/12/2021</t>
  </si>
  <si>
    <t>6-10-35-36-48+9</t>
  </si>
  <si>
    <t>140519,5</t>
  </si>
  <si>
    <t>1491,1</t>
  </si>
  <si>
    <t>398</t>
  </si>
  <si>
    <t>621,6</t>
  </si>
  <si>
    <t>2260</t>
  </si>
  <si>
    <t>20282</t>
  </si>
  <si>
    <t>26,2</t>
  </si>
  <si>
    <t>37166</t>
  </si>
  <si>
    <t>328659</t>
  </si>
  <si>
    <t>563046</t>
  </si>
  <si>
    <t>J 5812 7293,S 8375 4738,L 1194 1849,A 5849 6283,A 8783 9028,A 9120 6436,D 4554 1666,D 9497 3584,F 7240 3144,P 5027 6665</t>
  </si>
  <si>
    <t>16-27-33-41-47</t>
  </si>
  <si>
    <t>178387</t>
  </si>
  <si>
    <t>677,3</t>
  </si>
  <si>
    <t>12853</t>
  </si>
  <si>
    <t>190969</t>
  </si>
  <si>
    <t>9 835 483</t>
  </si>
  <si>
    <t>20211126</t>
  </si>
  <si>
    <t>20/10/2021</t>
  </si>
  <si>
    <t>16-22-26-35-42+4</t>
  </si>
  <si>
    <t>70519,7</t>
  </si>
  <si>
    <t>1012,4</t>
  </si>
  <si>
    <t>397</t>
  </si>
  <si>
    <t>469,1</t>
  </si>
  <si>
    <t>2011</t>
  </si>
  <si>
    <t>55,3</t>
  </si>
  <si>
    <t>17470</t>
  </si>
  <si>
    <t>28769</t>
  </si>
  <si>
    <t>256600</t>
  </si>
  <si>
    <t>414910</t>
  </si>
  <si>
    <t>A 2868 9529,T 5363 1752,W 1488 7030,V 0531 0166,P 4880 4407,B 3548 0631,P 9548 6858,C 1074 3482,F 1195 8011,P 8526 9913</t>
  </si>
  <si>
    <t>3-13-23-24-47</t>
  </si>
  <si>
    <t>33381</t>
  </si>
  <si>
    <t>356</t>
  </si>
  <si>
    <t>330,8</t>
  </si>
  <si>
    <t>14590</t>
  </si>
  <si>
    <t>185574</t>
  </si>
  <si>
    <t>5 291 573</t>
  </si>
  <si>
    <t>20211125</t>
  </si>
  <si>
    <t>18/10/2021</t>
  </si>
  <si>
    <t>9-27-35-36-41+6</t>
  </si>
  <si>
    <t>179778,3</t>
  </si>
  <si>
    <t>6578,1</t>
  </si>
  <si>
    <t>575,5</t>
  </si>
  <si>
    <t>1390</t>
  </si>
  <si>
    <t>68</t>
  </si>
  <si>
    <t>13911</t>
  </si>
  <si>
    <t>22111</t>
  </si>
  <si>
    <t>205745</t>
  </si>
  <si>
    <t>345347</t>
  </si>
  <si>
    <t>K 6872 5581,F 1419 4854,D 2541 3061,O 8503 5035,A 0645 1972,T 5730 3169,P 3141 6182,N 0163 0649,N 3202 1931,T 5579 7269</t>
  </si>
  <si>
    <t>5-6-11-20-29</t>
  </si>
  <si>
    <t>29087</t>
  </si>
  <si>
    <t>529</t>
  </si>
  <si>
    <t>166,5</t>
  </si>
  <si>
    <t>16517</t>
  </si>
  <si>
    <t>179055</t>
  </si>
  <si>
    <t>6 856 155</t>
  </si>
  <si>
    <t>20211124</t>
  </si>
  <si>
    <t>16/10/2021</t>
  </si>
  <si>
    <t>16/12/2021</t>
  </si>
  <si>
    <t>5-15-23-37-46+10</t>
  </si>
  <si>
    <t>75534,5</t>
  </si>
  <si>
    <t>1714,9</t>
  </si>
  <si>
    <t>599</t>
  </si>
  <si>
    <t>444</t>
  </si>
  <si>
    <t>2236</t>
  </si>
  <si>
    <t>26444</t>
  </si>
  <si>
    <t>32078</t>
  </si>
  <si>
    <t>370038</t>
  </si>
  <si>
    <t>441977</t>
  </si>
  <si>
    <t>T 0583 1719,N 3473 4093,N 3408 8084,V 7564 6393,E 2417 2548,P 6551 4970,W 1462 8430,R 9251 0418,K 4241 6367,J 3114 4363</t>
  </si>
  <si>
    <t>9-12-24-27-43</t>
  </si>
  <si>
    <t>89348</t>
  </si>
  <si>
    <t>640</t>
  </si>
  <si>
    <t>231,2</t>
  </si>
  <si>
    <t>21477</t>
  </si>
  <si>
    <t>259812</t>
  </si>
  <si>
    <t>2 591 690</t>
  </si>
  <si>
    <t>20211123</t>
  </si>
  <si>
    <t>13/10/2021</t>
  </si>
  <si>
    <t>19-20-21-43-49+10</t>
  </si>
  <si>
    <t>106944,9</t>
  </si>
  <si>
    <t>2088,2</t>
  </si>
  <si>
    <t>553,8</t>
  </si>
  <si>
    <t>1530</t>
  </si>
  <si>
    <t>73,5</t>
  </si>
  <si>
    <t>15652</t>
  </si>
  <si>
    <t>23590</t>
  </si>
  <si>
    <t>258590</t>
  </si>
  <si>
    <t>307895</t>
  </si>
  <si>
    <t>K 2194 4062,I 7857 0315,D 3605 8637,O 6030 8303,T 9524 9038,K 6916 4530,D 8469 4044,Q 0892 6145,U 1455 7468,I 6909 0141</t>
  </si>
  <si>
    <t>14-29-35-40-41</t>
  </si>
  <si>
    <t>128775</t>
  </si>
  <si>
    <t>187</t>
  </si>
  <si>
    <t>847</t>
  </si>
  <si>
    <t>8139</t>
  </si>
  <si>
    <t>125673</t>
  </si>
  <si>
    <t>3 481 087</t>
  </si>
  <si>
    <t>20211122</t>
  </si>
  <si>
    <t>11/10/2021</t>
  </si>
  <si>
    <t>1-7-9-26-28+3</t>
  </si>
  <si>
    <t>79254,9</t>
  </si>
  <si>
    <t>624</t>
  </si>
  <si>
    <t>686</t>
  </si>
  <si>
    <t>203,4</t>
  </si>
  <si>
    <t>2817</t>
  </si>
  <si>
    <t>23790</t>
  </si>
  <si>
    <t>32008</t>
  </si>
  <si>
    <t>273114</t>
  </si>
  <si>
    <t>317915</t>
  </si>
  <si>
    <t>B 2217 3446,A 3579 1106,D 1141 5322,D 1420 7123,W 1363 5137,O 4359 7762,H 2478 2119,I 2178 3264,F 4725 0915,F 7602 9338</t>
  </si>
  <si>
    <t>3-13-39-42-44</t>
  </si>
  <si>
    <t>53469</t>
  </si>
  <si>
    <t>611,6</t>
  </si>
  <si>
    <t>8853</t>
  </si>
  <si>
    <t>129154</t>
  </si>
  <si>
    <t>4 830 288</t>
  </si>
  <si>
    <t>20211121</t>
  </si>
  <si>
    <t>09/10/2021</t>
  </si>
  <si>
    <t>09/12/2021</t>
  </si>
  <si>
    <t>15-19-22-29-34+3</t>
  </si>
  <si>
    <t>83426,9</t>
  </si>
  <si>
    <t>836,8</t>
  </si>
  <si>
    <t>600</t>
  </si>
  <si>
    <t>367,2</t>
  </si>
  <si>
    <t>3070</t>
  </si>
  <si>
    <t>42,8</t>
  </si>
  <si>
    <t>26035</t>
  </si>
  <si>
    <t>18,2</t>
  </si>
  <si>
    <t>41442</t>
  </si>
  <si>
    <t>8,8</t>
  </si>
  <si>
    <t>353870</t>
  </si>
  <si>
    <t>531459</t>
  </si>
  <si>
    <t>N 2031 6156,A 0222 2053,L 6287 8961,F 3650 2048,B 5988 8810,T 2229 2667,I 7552 0795,P 5614 9896,Q 3090 9279,A 0298 6455</t>
  </si>
  <si>
    <t>9-12-14-28-41</t>
  </si>
  <si>
    <t>82875</t>
  </si>
  <si>
    <t>457</t>
  </si>
  <si>
    <t>313,3</t>
  </si>
  <si>
    <t>18263</t>
  </si>
  <si>
    <t>233958</t>
  </si>
  <si>
    <t>2 403 368</t>
  </si>
  <si>
    <t>20211120</t>
  </si>
  <si>
    <t>06/10/2021</t>
  </si>
  <si>
    <t>8-20-34-41-44+2</t>
  </si>
  <si>
    <t>192657,6</t>
  </si>
  <si>
    <t>7989,3</t>
  </si>
  <si>
    <t>623,5</t>
  </si>
  <si>
    <t>1282</t>
  </si>
  <si>
    <t>13103</t>
  </si>
  <si>
    <t>27,8</t>
  </si>
  <si>
    <t>19927</t>
  </si>
  <si>
    <t>206854</t>
  </si>
  <si>
    <t>308214</t>
  </si>
  <si>
    <t>U 6182 6833,F 3618 8208,R 0591 2285,D 5494 5922,P 8846 7844,R 7831 3619,J 8052 9624,E 7652 1422,D 2488 9683,E 8974 2171</t>
  </si>
  <si>
    <t>1-12-13-44-48</t>
  </si>
  <si>
    <t>119614</t>
  </si>
  <si>
    <t>434,5</t>
  </si>
  <si>
    <t>10931</t>
  </si>
  <si>
    <t>164103</t>
  </si>
  <si>
    <t>9 961 111</t>
  </si>
  <si>
    <t>20211119</t>
  </si>
  <si>
    <t>04/10/2021</t>
  </si>
  <si>
    <t>5-7-15-19-44+1</t>
  </si>
  <si>
    <t>156281,4</t>
  </si>
  <si>
    <t>829,2</t>
  </si>
  <si>
    <t>536</t>
  </si>
  <si>
    <t>256,6</t>
  </si>
  <si>
    <t>1631</t>
  </si>
  <si>
    <t>50,4</t>
  </si>
  <si>
    <t>21362</t>
  </si>
  <si>
    <t>20137</t>
  </si>
  <si>
    <t>251751</t>
  </si>
  <si>
    <t>207811</t>
  </si>
  <si>
    <t>S 1845 1882,O 6903 4539,U 2659 7589,W 1406 1672,I 0876 6722,G 3134 5577,R 3888 5552,D 9774 0484,E 6262 8834,N 1759 5581</t>
  </si>
  <si>
    <t>7-23-26-34-42</t>
  </si>
  <si>
    <t>277</t>
  </si>
  <si>
    <t>358,2</t>
  </si>
  <si>
    <t>8945</t>
  </si>
  <si>
    <t>119429</t>
  </si>
  <si>
    <t>2 811 239</t>
  </si>
  <si>
    <t>20211118</t>
  </si>
  <si>
    <t>02/10/2021</t>
  </si>
  <si>
    <t>02/12/2021</t>
  </si>
  <si>
    <t>6-8-20-35-46+9</t>
  </si>
  <si>
    <t>239642,3</t>
  </si>
  <si>
    <t>1827,8</t>
  </si>
  <si>
    <t>454</t>
  </si>
  <si>
    <t>464,6</t>
  </si>
  <si>
    <t>2067</t>
  </si>
  <si>
    <t>60,9</t>
  </si>
  <si>
    <t>19524</t>
  </si>
  <si>
    <t>32988</t>
  </si>
  <si>
    <t>302662</t>
  </si>
  <si>
    <t>482004</t>
  </si>
  <si>
    <t>H 8871 2865,B 7273 1184,I 8545 9774,A 6683 7374,O 0764 8816,F 4652 5046,K 2345 6617,W 1392 0280,R 0535 1276,C 9040 5164</t>
  </si>
  <si>
    <t>22-34-35-36-43</t>
  </si>
  <si>
    <t>78605</t>
  </si>
  <si>
    <t>228</t>
  </si>
  <si>
    <t>861,4</t>
  </si>
  <si>
    <t>10691</t>
  </si>
  <si>
    <t>47,2</t>
  </si>
  <si>
    <t>149811</t>
  </si>
  <si>
    <t>6 051 727</t>
  </si>
  <si>
    <t>20211117</t>
  </si>
  <si>
    <t>29/09/2021</t>
  </si>
  <si>
    <t>6-13-28-33-39+10</t>
  </si>
  <si>
    <t>181263,6</t>
  </si>
  <si>
    <t>1264</t>
  </si>
  <si>
    <t>422,1</t>
  </si>
  <si>
    <t>1354</t>
  </si>
  <si>
    <t>70,4</t>
  </si>
  <si>
    <t>16886</t>
  </si>
  <si>
    <t>20211</t>
  </si>
  <si>
    <t>241081</t>
  </si>
  <si>
    <t>256988</t>
  </si>
  <si>
    <t>S 5968 0823,P 5685 0950,H 0635 2453,U 6684 1486,U 8219 0356,J 0574 6150,I 6744 3243,B 0376 3182,F 9112 6632,W 1389 7135</t>
  </si>
  <si>
    <t>11-22-24-25-38</t>
  </si>
  <si>
    <t>110034</t>
  </si>
  <si>
    <t>214</t>
  </si>
  <si>
    <t>481,1</t>
  </si>
  <si>
    <t>10489</t>
  </si>
  <si>
    <t>145927</t>
  </si>
  <si>
    <t>9 888 459</t>
  </si>
  <si>
    <t>20211116</t>
  </si>
  <si>
    <t>27/09/2021</t>
  </si>
  <si>
    <t>12-26-31-37-40+3</t>
  </si>
  <si>
    <t>131964,2</t>
  </si>
  <si>
    <t>5661,1</t>
  </si>
  <si>
    <t>219</t>
  </si>
  <si>
    <t>530,4</t>
  </si>
  <si>
    <t>1240</t>
  </si>
  <si>
    <t>55,9</t>
  </si>
  <si>
    <t>10466</t>
  </si>
  <si>
    <t>19094</t>
  </si>
  <si>
    <t>160610</t>
  </si>
  <si>
    <t>283103</t>
  </si>
  <si>
    <t>K 4208 3746,N 8060 5900,R 9274 8647,W 1380 6550,P 8980 6985,S 0482 6015,Q 8392 7740,W 1383 4618,H 9581 9777,N 1687 8984</t>
  </si>
  <si>
    <t>17-23-27-46-49</t>
  </si>
  <si>
    <t>516,2</t>
  </si>
  <si>
    <t>8085</t>
  </si>
  <si>
    <t>29,8</t>
  </si>
  <si>
    <t>113613</t>
  </si>
  <si>
    <t>0 484 501</t>
  </si>
  <si>
    <t>20211115</t>
  </si>
  <si>
    <t>25/09/2021</t>
  </si>
  <si>
    <t>16-18-20-35-49+1</t>
  </si>
  <si>
    <t>86692,2</t>
  </si>
  <si>
    <t>1923,5</t>
  </si>
  <si>
    <t>366</t>
  </si>
  <si>
    <t>625,5</t>
  </si>
  <si>
    <t>1681</t>
  </si>
  <si>
    <t>81,3</t>
  </si>
  <si>
    <t>19534</t>
  </si>
  <si>
    <t>25288</t>
  </si>
  <si>
    <t>297696</t>
  </si>
  <si>
    <t>358238</t>
  </si>
  <si>
    <t>B 7239 0034,P 9910 3507,I 0400 4365,E 2530 5339,E 6543 8923,A 1795 2924,R 3721 2017,H 8138 7284,I 7787 0689,S 4761 1428</t>
  </si>
  <si>
    <t>3-11-13-21-41</t>
  </si>
  <si>
    <t>154851</t>
  </si>
  <si>
    <t>489</t>
  </si>
  <si>
    <t>253,9</t>
  </si>
  <si>
    <t>19129</t>
  </si>
  <si>
    <t>16,6</t>
  </si>
  <si>
    <t>230048</t>
  </si>
  <si>
    <t>9 693 141</t>
  </si>
  <si>
    <t>20211114</t>
  </si>
  <si>
    <t>22/09/2021</t>
  </si>
  <si>
    <t>5-9-13-14-40+1</t>
  </si>
  <si>
    <t>91253,8</t>
  </si>
  <si>
    <t>909</t>
  </si>
  <si>
    <t>308,9</t>
  </si>
  <si>
    <t>1906</t>
  </si>
  <si>
    <t>50,3</t>
  </si>
  <si>
    <t>22389</t>
  </si>
  <si>
    <t>15,4</t>
  </si>
  <si>
    <t>23803</t>
  </si>
  <si>
    <t>281487</t>
  </si>
  <si>
    <t>252420</t>
  </si>
  <si>
    <t>W 1367 0771,O 8063 0193,R 7533 7237,J 0745 0879,Q 1316 1608,K 4148 9109,B 7856 4440,F 0819 5401,V 3614 3961,C 3534 7023</t>
  </si>
  <si>
    <t>15-16-32-44-48</t>
  </si>
  <si>
    <t>109865</t>
  </si>
  <si>
    <t>144</t>
  </si>
  <si>
    <t>917,3</t>
  </si>
  <si>
    <t>7087</t>
  </si>
  <si>
    <t>47,9</t>
  </si>
  <si>
    <t>110853</t>
  </si>
  <si>
    <t>8 990 065</t>
  </si>
  <si>
    <t>20211113</t>
  </si>
  <si>
    <t>20/09/2021</t>
  </si>
  <si>
    <t>10-12-15-31-45+5</t>
  </si>
  <si>
    <t>133540,7</t>
  </si>
  <si>
    <t>60</t>
  </si>
  <si>
    <t>2768,9</t>
  </si>
  <si>
    <t>2168</t>
  </si>
  <si>
    <t>32,4</t>
  </si>
  <si>
    <t>15110</t>
  </si>
  <si>
    <t>28960</t>
  </si>
  <si>
    <t>6,7</t>
  </si>
  <si>
    <t>203404</t>
  </si>
  <si>
    <t>335013</t>
  </si>
  <si>
    <t>J 7850 5316,P 3326 8223,D 6165 2252,K 2352 2163,G 2520 7975,Q 4853 1888,I 9328 5060,U 9332 4150,O 6294 7584,W 1358 4502</t>
  </si>
  <si>
    <t>18-25-28-40-43</t>
  </si>
  <si>
    <t>149</t>
  </si>
  <si>
    <t>726,1</t>
  </si>
  <si>
    <t>7003</t>
  </si>
  <si>
    <t>39,7</t>
  </si>
  <si>
    <t>108272</t>
  </si>
  <si>
    <t>6 456 246</t>
  </si>
  <si>
    <t>20211112</t>
  </si>
  <si>
    <t>18/09/2021</t>
  </si>
  <si>
    <t>2-9-21-38-39+2</t>
  </si>
  <si>
    <t>258274,9</t>
  </si>
  <si>
    <t>1466</t>
  </si>
  <si>
    <t>432</t>
  </si>
  <si>
    <t>526,3</t>
  </si>
  <si>
    <t>2158</t>
  </si>
  <si>
    <t>62,9</t>
  </si>
  <si>
    <t>20674</t>
  </si>
  <si>
    <t>32289</t>
  </si>
  <si>
    <t>318438</t>
  </si>
  <si>
    <t>409854</t>
  </si>
  <si>
    <t>C 0706 9143,R 1635 8132,P 0773 5010,C 2988 4311,C 4872 8504,K 7801 1963,G 5957 1971,D 1171 5766,V 5366 8778,D 0816 2976</t>
  </si>
  <si>
    <t>15-17-40-45-48</t>
  </si>
  <si>
    <t>158373</t>
  </si>
  <si>
    <t>196</t>
  </si>
  <si>
    <t>950,4</t>
  </si>
  <si>
    <t>10388</t>
  </si>
  <si>
    <t>46,1</t>
  </si>
  <si>
    <t>164699</t>
  </si>
  <si>
    <t>2 000 395</t>
  </si>
  <si>
    <t>20211111</t>
  </si>
  <si>
    <t>15/09/2021</t>
  </si>
  <si>
    <t>4-22-27-30-48+7</t>
  </si>
  <si>
    <t>74165</t>
  </si>
  <si>
    <t>593,5</t>
  </si>
  <si>
    <t>353</t>
  </si>
  <si>
    <t>369,9</t>
  </si>
  <si>
    <t>2749</t>
  </si>
  <si>
    <t>15791</t>
  </si>
  <si>
    <t>37963</t>
  </si>
  <si>
    <t>226250</t>
  </si>
  <si>
    <t>489732</t>
  </si>
  <si>
    <t>T 4031 6346,B 9648 4639,T 1030 6802,D 5932 9315,S 3541 5669,R 6372 4289,E 1193 2502,A 2792 2195,U 6302 4761,K 4584 1914</t>
  </si>
  <si>
    <t>5-11-22-28-33</t>
  </si>
  <si>
    <t>114316</t>
  </si>
  <si>
    <t>416</t>
  </si>
  <si>
    <t>222,8</t>
  </si>
  <si>
    <t>14346</t>
  </si>
  <si>
    <t>168611</t>
  </si>
  <si>
    <t>9 530 983</t>
  </si>
  <si>
    <t>20211110</t>
  </si>
  <si>
    <t>13/09/2021</t>
  </si>
  <si>
    <t>4-21-24-30-40+4</t>
  </si>
  <si>
    <t>147849,8</t>
  </si>
  <si>
    <t>5933,4</t>
  </si>
  <si>
    <t>255</t>
  </si>
  <si>
    <t>510,4</t>
  </si>
  <si>
    <t>1576</t>
  </si>
  <si>
    <t>49,3</t>
  </si>
  <si>
    <t>12460</t>
  </si>
  <si>
    <t>22800</t>
  </si>
  <si>
    <t>9,5</t>
  </si>
  <si>
    <t>185092</t>
  </si>
  <si>
    <t>278841</t>
  </si>
  <si>
    <t>H 0467 3053,S 5396 0974,M 6134 7183,C 7942 8890,T 3789 5022,I 0361 0639,E 1898 0040,Q 8816 0309,L 2110 5903,C 0027 6743</t>
  </si>
  <si>
    <t>7-21-28-36-44</t>
  </si>
  <si>
    <t>220</t>
  </si>
  <si>
    <t>448,5</t>
  </si>
  <si>
    <t>9388</t>
  </si>
  <si>
    <t>124303</t>
  </si>
  <si>
    <t>2 677 663</t>
  </si>
  <si>
    <t>20211109</t>
  </si>
  <si>
    <t>11/09/2021</t>
  </si>
  <si>
    <t>3-5-15-33-49+8</t>
  </si>
  <si>
    <t>176167,1</t>
  </si>
  <si>
    <t>966,2</t>
  </si>
  <si>
    <t>856</t>
  </si>
  <si>
    <t>362,3</t>
  </si>
  <si>
    <t>3949</t>
  </si>
  <si>
    <t>35546</t>
  </si>
  <si>
    <t>55409</t>
  </si>
  <si>
    <t>493656</t>
  </si>
  <si>
    <t>720042</t>
  </si>
  <si>
    <t>A 4583 0630,T 8160 8416,T 7347 0801,L 9860 9274,P 6880 2880,P 4787 6726,W 1329 0521,R 2072 9937,A 1229 9175,I 8999 8792</t>
  </si>
  <si>
    <t>15-25-27-40-49</t>
  </si>
  <si>
    <t>216084</t>
  </si>
  <si>
    <t>616,1</t>
  </si>
  <si>
    <t>16497</t>
  </si>
  <si>
    <t>36,3</t>
  </si>
  <si>
    <t>250032</t>
  </si>
  <si>
    <t>2 499 557</t>
  </si>
  <si>
    <t>20211108</t>
  </si>
  <si>
    <t>08/09/2021</t>
  </si>
  <si>
    <t>7-12-15-27-34+4</t>
  </si>
  <si>
    <t>43471,8</t>
  </si>
  <si>
    <t>109</t>
  </si>
  <si>
    <t>584</t>
  </si>
  <si>
    <t>861</t>
  </si>
  <si>
    <t>266,6</t>
  </si>
  <si>
    <t>3811</t>
  </si>
  <si>
    <t>33361</t>
  </si>
  <si>
    <t>45711</t>
  </si>
  <si>
    <t>410916</t>
  </si>
  <si>
    <t>493493</t>
  </si>
  <si>
    <t>U 9372 7833,V 4558 3578,L 2818 6336,H 6752 4615,U 7660 6614,J 5543 1198,A 3713 3804,T 2080 4260,J 7860 8622,L 2239 7375</t>
  </si>
  <si>
    <t>1-4-9-12-42</t>
  </si>
  <si>
    <t>158096</t>
  </si>
  <si>
    <t>262,1</t>
  </si>
  <si>
    <t>19603</t>
  </si>
  <si>
    <t>16,9</t>
  </si>
  <si>
    <t>231925</t>
  </si>
  <si>
    <t>8 118 243</t>
  </si>
  <si>
    <t>20211107</t>
  </si>
  <si>
    <t>06/09/2021</t>
  </si>
  <si>
    <t>3-13-31-36-40+9</t>
  </si>
  <si>
    <t>216046,2</t>
  </si>
  <si>
    <t>6250,6</t>
  </si>
  <si>
    <t>511,2</t>
  </si>
  <si>
    <t>1942</t>
  </si>
  <si>
    <t>58,5</t>
  </si>
  <si>
    <t>18579</t>
  </si>
  <si>
    <t>29490</t>
  </si>
  <si>
    <t>272824</t>
  </si>
  <si>
    <t>415327</t>
  </si>
  <si>
    <t>V 4163 6261,P 7866 2279,H 5402 0398,K 7436 2240,G 0152 9677,S 0484 9918,A 4913 3993,U 8481 6522,I 6361 7636,K 0024 7710</t>
  </si>
  <si>
    <t>12-19-20-39-44</t>
  </si>
  <si>
    <t>66956</t>
  </si>
  <si>
    <t>11780</t>
  </si>
  <si>
    <t>171983</t>
  </si>
  <si>
    <t>7 632 585</t>
  </si>
  <si>
    <t>20211106</t>
  </si>
  <si>
    <t>04/09/2021</t>
  </si>
  <si>
    <t>30-35-41-45-49+3</t>
  </si>
  <si>
    <t>301553,3</t>
  </si>
  <si>
    <t>1206,5</t>
  </si>
  <si>
    <t>474</t>
  </si>
  <si>
    <t>560</t>
  </si>
  <si>
    <t>2423</t>
  </si>
  <si>
    <t>21026</t>
  </si>
  <si>
    <t>36188</t>
  </si>
  <si>
    <t>317291</t>
  </si>
  <si>
    <t>5,5</t>
  </si>
  <si>
    <t>658245</t>
  </si>
  <si>
    <t>I 4513 5899,T 9870 2890,V 6635 7832,F 7760 9470,J 2780 0633,C 0416 1182,W 1206 2435,K 4686 3039,E 6931 9538,M 9030 3865</t>
  </si>
  <si>
    <t>9-22-25-46-48</t>
  </si>
  <si>
    <t>191810</t>
  </si>
  <si>
    <t>328</t>
  </si>
  <si>
    <t>618,4</t>
  </si>
  <si>
    <t>15199</t>
  </si>
  <si>
    <t>226578</t>
  </si>
  <si>
    <t>1 385 199</t>
  </si>
  <si>
    <t>20211105</t>
  </si>
  <si>
    <t>01/09/2021</t>
  </si>
  <si>
    <t>17-24-27-32-49+7</t>
  </si>
  <si>
    <t>101403,6</t>
  </si>
  <si>
    <t>93</t>
  </si>
  <si>
    <t>532,2</t>
  </si>
  <si>
    <t>472</t>
  </si>
  <si>
    <t>378,2</t>
  </si>
  <si>
    <t>3501</t>
  </si>
  <si>
    <t>20997</t>
  </si>
  <si>
    <t>48275</t>
  </si>
  <si>
    <t>6,1</t>
  </si>
  <si>
    <t>294793</t>
  </si>
  <si>
    <t>621477</t>
  </si>
  <si>
    <t>I 1242 3635,D 4496 1598,R 7991 8979,E 4018 2476,B 2173 8708,D 7428 2944,K 1783 4824,N 6929 6636,S 5774 4319,N 7191 1742</t>
  </si>
  <si>
    <t>17-18-23-25-34</t>
  </si>
  <si>
    <t>48031</t>
  </si>
  <si>
    <t>499,3</t>
  </si>
  <si>
    <t>12303</t>
  </si>
  <si>
    <t>180410</t>
  </si>
  <si>
    <t>5 976 790</t>
  </si>
  <si>
    <t>20211104</t>
  </si>
  <si>
    <t>30/08/2021</t>
  </si>
  <si>
    <t>3-18-32-34-44+9</t>
  </si>
  <si>
    <t>97726,4</t>
  </si>
  <si>
    <t>1289,3</t>
  </si>
  <si>
    <t>382</t>
  </si>
  <si>
    <t>450,4</t>
  </si>
  <si>
    <t>1699</t>
  </si>
  <si>
    <t>60,5</t>
  </si>
  <si>
    <t>15975</t>
  </si>
  <si>
    <t>24429</t>
  </si>
  <si>
    <t>228122</t>
  </si>
  <si>
    <t>374108</t>
  </si>
  <si>
    <t>M 9431 4636,F 8518 9133,T 8726 4991,D 6791 9313,M 7287 9497,F 9165 4705,E 0430 0904,W 1160 2364,C 7798 2380,R 6636 1598</t>
  </si>
  <si>
    <t>10-12-15-33-39</t>
  </si>
  <si>
    <t>61040</t>
  </si>
  <si>
    <t>582,9</t>
  </si>
  <si>
    <t>10439</t>
  </si>
  <si>
    <t>29,4</t>
  </si>
  <si>
    <t>155635</t>
  </si>
  <si>
    <t>4 598 682</t>
  </si>
  <si>
    <t>20211103</t>
  </si>
  <si>
    <t>28/08/2021</t>
  </si>
  <si>
    <t>8-11-43-46-48+9</t>
  </si>
  <si>
    <t>292246,5</t>
  </si>
  <si>
    <t>8455,2</t>
  </si>
  <si>
    <t>499</t>
  </si>
  <si>
    <t>515,5</t>
  </si>
  <si>
    <t>2581</t>
  </si>
  <si>
    <t>59,5</t>
  </si>
  <si>
    <t>23297</t>
  </si>
  <si>
    <t>23,7</t>
  </si>
  <si>
    <t>39071</t>
  </si>
  <si>
    <t>362077</t>
  </si>
  <si>
    <t>586458</t>
  </si>
  <si>
    <t>O 4891 3685,R 9357 7554,L 9653 3065,D 2177 5893,N 8589 7150,N 5020 9719,H 7193 3064,M 3870 8950,T 3854 7840,G 1626 7343</t>
  </si>
  <si>
    <t>3-28-32-38-43</t>
  </si>
  <si>
    <t>180255</t>
  </si>
  <si>
    <t>281</t>
  </si>
  <si>
    <t>740,2</t>
  </si>
  <si>
    <t>12711</t>
  </si>
  <si>
    <t>192240</t>
  </si>
  <si>
    <t>9 651 744</t>
  </si>
  <si>
    <t>20211102</t>
  </si>
  <si>
    <t>25/08/2021</t>
  </si>
  <si>
    <t>3-9-19-26-29+8</t>
  </si>
  <si>
    <t>41901,4</t>
  </si>
  <si>
    <t>373,2</t>
  </si>
  <si>
    <t>1006</t>
  </si>
  <si>
    <t>183,3</t>
  </si>
  <si>
    <t>3492</t>
  </si>
  <si>
    <t>32797</t>
  </si>
  <si>
    <t>41275</t>
  </si>
  <si>
    <t>350659</t>
  </si>
  <si>
    <t>3,4</t>
  </si>
  <si>
    <t>438036</t>
  </si>
  <si>
    <t>N 1261 1321,V 0130 8646,U 7643 0081,W 1121 4625,J 7700 7926,I 8187 4547,H 7845 0938,J 7040 0439,I 3747 8309,P 0880 6215</t>
  </si>
  <si>
    <t>24-29-33-45-49</t>
  </si>
  <si>
    <t>43705</t>
  </si>
  <si>
    <t>683,4</t>
  </si>
  <si>
    <t>9106</t>
  </si>
  <si>
    <t>143388</t>
  </si>
  <si>
    <t>4 968 468</t>
  </si>
  <si>
    <t>20211101</t>
  </si>
  <si>
    <t>23/08/2021</t>
  </si>
  <si>
    <t>11-13-21-22-31+6</t>
  </si>
  <si>
    <t>36443,2</t>
  </si>
  <si>
    <t>635,3</t>
  </si>
  <si>
    <t>697</t>
  </si>
  <si>
    <t>230,1</t>
  </si>
  <si>
    <t>2592</t>
  </si>
  <si>
    <t>25163</t>
  </si>
  <si>
    <t>30634</t>
  </si>
  <si>
    <t>299377</t>
  </si>
  <si>
    <t>322948</t>
  </si>
  <si>
    <t>O 6294 5579,L 8414 7650,V 4837 1016,Q 2238 7609,N 1395 3277,E 6483 8443,A 0556 3159,L 3765 2500,P 3445 2795,S 5909 9959</t>
  </si>
  <si>
    <t>1-11-13-20-21</t>
  </si>
  <si>
    <t>37316</t>
  </si>
  <si>
    <t>511</t>
  </si>
  <si>
    <t>159,3</t>
  </si>
  <si>
    <t>15773</t>
  </si>
  <si>
    <t>176224</t>
  </si>
  <si>
    <t>5 529 800</t>
  </si>
  <si>
    <t>20211100</t>
  </si>
  <si>
    <t>21/08/2021</t>
  </si>
  <si>
    <t>2-8-19-29-46+2</t>
  </si>
  <si>
    <t>72432,5</t>
  </si>
  <si>
    <t>1087,9</t>
  </si>
  <si>
    <t>360,7</t>
  </si>
  <si>
    <t>3150</t>
  </si>
  <si>
    <t>48,3</t>
  </si>
  <si>
    <t>29612</t>
  </si>
  <si>
    <t>39992</t>
  </si>
  <si>
    <t>394634</t>
  </si>
  <si>
    <t>455057</t>
  </si>
  <si>
    <t>C 8891 7608,Q 1837 3099,O 2139 2455,O 7499 3631,P 2253 1161,O 8493 8213,M 3972 9761,G 3044 8126,C 2639 4308,C 3766 0548</t>
  </si>
  <si>
    <t>4-9-20-23-38</t>
  </si>
  <si>
    <t>83767</t>
  </si>
  <si>
    <t>339</t>
  </si>
  <si>
    <t>16376</t>
  </si>
  <si>
    <t>224374</t>
  </si>
  <si>
    <t>2 463 938</t>
  </si>
  <si>
    <t>20211099</t>
  </si>
  <si>
    <t>18/08/2021</t>
  </si>
  <si>
    <t>4-7-12-24-25+2</t>
  </si>
  <si>
    <t>219478,4</t>
  </si>
  <si>
    <t>637,7</t>
  </si>
  <si>
    <t>1086</t>
  </si>
  <si>
    <t>177,9</t>
  </si>
  <si>
    <t>3160</t>
  </si>
  <si>
    <t>36,5</t>
  </si>
  <si>
    <t>35162</t>
  </si>
  <si>
    <t>11,8</t>
  </si>
  <si>
    <t>33753</t>
  </si>
  <si>
    <t>373743</t>
  </si>
  <si>
    <t>336497</t>
  </si>
  <si>
    <t>T 5614 2552,M 3218 6268,L 8111 9093,R 0041 6869,S 1885 2806,H 8905 6384,H 8504 7648,H 4327 1376,U 9195 6618,O 2112 1255</t>
  </si>
  <si>
    <t>10-34-37-42-49</t>
  </si>
  <si>
    <t>64131</t>
  </si>
  <si>
    <t>885,5</t>
  </si>
  <si>
    <t>8747</t>
  </si>
  <si>
    <t>44,7</t>
  </si>
  <si>
    <t>131663</t>
  </si>
  <si>
    <t>4 268 593</t>
  </si>
  <si>
    <t>20211098</t>
  </si>
  <si>
    <t>16/08/2021</t>
  </si>
  <si>
    <t>10-13-22-27-49+4</t>
  </si>
  <si>
    <t>35093,9</t>
  </si>
  <si>
    <t>725,8</t>
  </si>
  <si>
    <t>267,7</t>
  </si>
  <si>
    <t>2513</t>
  </si>
  <si>
    <t>36,7</t>
  </si>
  <si>
    <t>23843</t>
  </si>
  <si>
    <t>13,9</t>
  </si>
  <si>
    <t>30507</t>
  </si>
  <si>
    <t>281048</t>
  </si>
  <si>
    <t>329942</t>
  </si>
  <si>
    <t>A 6403 9186,G 3459 5093,J 5293 7459,T 9424 0056,K 6743 9931,I 2938 1074,L 8996 0834,W 1031 8799,M 9580 8198,C 6304 8570</t>
  </si>
  <si>
    <t>7-9-11-32-44</t>
  </si>
  <si>
    <t>110820</t>
  </si>
  <si>
    <t>314</t>
  </si>
  <si>
    <t>293,5</t>
  </si>
  <si>
    <t>12801</t>
  </si>
  <si>
    <t>160695</t>
  </si>
  <si>
    <t>5 717 685</t>
  </si>
  <si>
    <t>20211097</t>
  </si>
  <si>
    <t>14/08/2021</t>
  </si>
  <si>
    <t>4-28-35-42-49+7</t>
  </si>
  <si>
    <t>208298,8</t>
  </si>
  <si>
    <t>403,1</t>
  </si>
  <si>
    <t>447</t>
  </si>
  <si>
    <t>3163</t>
  </si>
  <si>
    <t>34,6</t>
  </si>
  <si>
    <t>18754</t>
  </si>
  <si>
    <t>43780</t>
  </si>
  <si>
    <t>274397</t>
  </si>
  <si>
    <t>692759</t>
  </si>
  <si>
    <t>U 6831 5584,O 2255 9456,M 9531 2727,O 7110 6098,D 9911 3099,B 7398 9862,T 0907 2001,C 0298 9547,I 6139 2396,L 2820 7423</t>
  </si>
  <si>
    <t>7-11-22-30-39</t>
  </si>
  <si>
    <t>30723</t>
  </si>
  <si>
    <t>449</t>
  </si>
  <si>
    <t>290,5</t>
  </si>
  <si>
    <t>17293</t>
  </si>
  <si>
    <t>219515</t>
  </si>
  <si>
    <t>6 997 418</t>
  </si>
  <si>
    <t>20211096</t>
  </si>
  <si>
    <t>11/08/2021</t>
  </si>
  <si>
    <t>5-6-13-21-43+4</t>
  </si>
  <si>
    <t>77575,5</t>
  </si>
  <si>
    <t>1305,8</t>
  </si>
  <si>
    <t>462</t>
  </si>
  <si>
    <t>295,6</t>
  </si>
  <si>
    <t>1962</t>
  </si>
  <si>
    <t>20165</t>
  </si>
  <si>
    <t>25747</t>
  </si>
  <si>
    <t>250185</t>
  </si>
  <si>
    <t>300183</t>
  </si>
  <si>
    <t>E 4101 3437,B 2232 9126,R 5970 6482,R 7812 1833,B 1782 1394,U 6690 0215,S 4399 2053,U 3308 6434,A 4234 7815,M 1937 5219</t>
  </si>
  <si>
    <t>2-4-23-34-39</t>
  </si>
  <si>
    <t>100627</t>
  </si>
  <si>
    <t>150</t>
  </si>
  <si>
    <t>762,8</t>
  </si>
  <si>
    <t>6513</t>
  </si>
  <si>
    <t>45,1</t>
  </si>
  <si>
    <t>109333</t>
  </si>
  <si>
    <t>6 625 621</t>
  </si>
  <si>
    <t>20211095</t>
  </si>
  <si>
    <t>09/08/2021</t>
  </si>
  <si>
    <t>28-37-38-43-45+3</t>
  </si>
  <si>
    <t>135374,1</t>
  </si>
  <si>
    <t>1376,7</t>
  </si>
  <si>
    <t>227</t>
  </si>
  <si>
    <t>524,9</t>
  </si>
  <si>
    <t>1110</t>
  </si>
  <si>
    <t>64,1</t>
  </si>
  <si>
    <t>10132</t>
  </si>
  <si>
    <t>16245</t>
  </si>
  <si>
    <t>141831</t>
  </si>
  <si>
    <t>288051</t>
  </si>
  <si>
    <t>J 2155 8834,R 8777 9499,I 2392 1443,T 9839 3650,V 4804 2594,I 5703 3875,L 7207 8727,K 2998 0165,P 6903 3356,B 3415 7002</t>
  </si>
  <si>
    <t>3-4-14-21-36</t>
  </si>
  <si>
    <t>166</t>
  </si>
  <si>
    <t>560,1</t>
  </si>
  <si>
    <t>8058</t>
  </si>
  <si>
    <t>117175</t>
  </si>
  <si>
    <t>9 671 052</t>
  </si>
  <si>
    <t>20211094</t>
  </si>
  <si>
    <t>07/08/2021</t>
  </si>
  <si>
    <t>6-7-24-36-47+10</t>
  </si>
  <si>
    <t>248296,5</t>
  </si>
  <si>
    <t>7354,7</t>
  </si>
  <si>
    <t>441</t>
  </si>
  <si>
    <t>495,6</t>
  </si>
  <si>
    <t>1747</t>
  </si>
  <si>
    <t>74,7</t>
  </si>
  <si>
    <t>20760</t>
  </si>
  <si>
    <t>26123</t>
  </si>
  <si>
    <t>315564</t>
  </si>
  <si>
    <t>348502</t>
  </si>
  <si>
    <t>T 3206 2048,S 2078 2283,G 2610 3022,U 6644 1821,F 7022 5204,K 7028 6317,K 7580 1982,J 3031 0197,S 9919 5977,N 0545 1864</t>
  </si>
  <si>
    <t>13-15-20-26-30</t>
  </si>
  <si>
    <t>29522</t>
  </si>
  <si>
    <t>486</t>
  </si>
  <si>
    <t>270,9</t>
  </si>
  <si>
    <t>16693</t>
  </si>
  <si>
    <t>203459</t>
  </si>
  <si>
    <t>5 843 582</t>
  </si>
  <si>
    <t>20211093</t>
  </si>
  <si>
    <t>04/08/2021</t>
  </si>
  <si>
    <t>20-21-22-36-44+10</t>
  </si>
  <si>
    <t>180843,5</t>
  </si>
  <si>
    <t>11249,1</t>
  </si>
  <si>
    <t>257</t>
  </si>
  <si>
    <t>619,4</t>
  </si>
  <si>
    <t>1060</t>
  </si>
  <si>
    <t>89,7</t>
  </si>
  <si>
    <t>12170</t>
  </si>
  <si>
    <t>28,1</t>
  </si>
  <si>
    <t>16547</t>
  </si>
  <si>
    <t>199394</t>
  </si>
  <si>
    <t>247746</t>
  </si>
  <si>
    <t>C 6651 0588,S 3347 4637,F 0182 5950,O 6114 4235,W 0985 4273,K 9528 4713,I 3152 4875,K 1725 1491,L 7439 2552,I 2047 9611</t>
  </si>
  <si>
    <t>7-13-21-42-47</t>
  </si>
  <si>
    <t>53965</t>
  </si>
  <si>
    <t>352</t>
  </si>
  <si>
    <t>272,8</t>
  </si>
  <si>
    <t>12120</t>
  </si>
  <si>
    <t>149031</t>
  </si>
  <si>
    <t>4 051 622</t>
  </si>
  <si>
    <t>20211092</t>
  </si>
  <si>
    <t>02/08/2021</t>
  </si>
  <si>
    <t>7-24-42-44-46+2</t>
  </si>
  <si>
    <t>139081,4</t>
  </si>
  <si>
    <t>1305,6</t>
  </si>
  <si>
    <t>230</t>
  </si>
  <si>
    <t>532,3</t>
  </si>
  <si>
    <t>1057</t>
  </si>
  <si>
    <t>69,2</t>
  </si>
  <si>
    <t>11134</t>
  </si>
  <si>
    <t>15341</t>
  </si>
  <si>
    <t>164140</t>
  </si>
  <si>
    <t>220955</t>
  </si>
  <si>
    <t>K 0028 3575,C 2978 0179,A 9487 6695,U 8696 0159,U 5535 9943,D 5401 6884,R 8677 0933,R 7694 3961,D 1279 7314,S 4176 1428</t>
  </si>
  <si>
    <t>14-16-26-27-32</t>
  </si>
  <si>
    <t>155</t>
  </si>
  <si>
    <t>608,4</t>
  </si>
  <si>
    <t>7206</t>
  </si>
  <si>
    <t>33,6</t>
  </si>
  <si>
    <t>107062</t>
  </si>
  <si>
    <t>6 100 671</t>
  </si>
  <si>
    <t>20211091</t>
  </si>
  <si>
    <t>31/07/2021</t>
  </si>
  <si>
    <t>6-7-17-22-46+3</t>
  </si>
  <si>
    <t>214275,1</t>
  </si>
  <si>
    <t>4370</t>
  </si>
  <si>
    <t>356,5</t>
  </si>
  <si>
    <t>2765</t>
  </si>
  <si>
    <t>40,7</t>
  </si>
  <si>
    <t>23910</t>
  </si>
  <si>
    <t>39251</t>
  </si>
  <si>
    <t>332645</t>
  </si>
  <si>
    <t>452576</t>
  </si>
  <si>
    <t>N 3652 0978,P 8928 2983,F 1552 1643,C 3633 0744,H 8264 9489,A 4284 5590,O 9356 0259,S 4586 1308,E 8990 1313,L 3519 5263</t>
  </si>
  <si>
    <t>2-30-31-41-42</t>
  </si>
  <si>
    <t>70692</t>
  </si>
  <si>
    <t>145</t>
  </si>
  <si>
    <t>1186,4</t>
  </si>
  <si>
    <t>8000</t>
  </si>
  <si>
    <t>55,2</t>
  </si>
  <si>
    <t>140223</t>
  </si>
  <si>
    <t>1 315 380</t>
  </si>
  <si>
    <t>20211090</t>
  </si>
  <si>
    <t>28/07/2021</t>
  </si>
  <si>
    <t>1-3-8-28-29+6</t>
  </si>
  <si>
    <t>1500000</t>
  </si>
  <si>
    <t>166502,7</t>
  </si>
  <si>
    <t>4227,3</t>
  </si>
  <si>
    <t>565</t>
  </si>
  <si>
    <t>259,4</t>
  </si>
  <si>
    <t>2059</t>
  </si>
  <si>
    <t>42,5</t>
  </si>
  <si>
    <t>21322</t>
  </si>
  <si>
    <t>25991</t>
  </si>
  <si>
    <t>9,4</t>
  </si>
  <si>
    <t>262332</t>
  </si>
  <si>
    <t>294126</t>
  </si>
  <si>
    <t>V 4739 8127,M 2827 1122,L 8643 8767,L 0732 0993,B 9516 8536,W 0965 1868,H 5500 9111,J 5810 9127,D 6256 6642,M 1378 1028</t>
  </si>
  <si>
    <t>16-17-18-45-48</t>
  </si>
  <si>
    <t>105002</t>
  </si>
  <si>
    <t>119</t>
  </si>
  <si>
    <t>984</t>
  </si>
  <si>
    <t>7034</t>
  </si>
  <si>
    <t>116828</t>
  </si>
  <si>
    <t>5 697 008</t>
  </si>
  <si>
    <t>20211089</t>
  </si>
  <si>
    <t>26/07/2021</t>
  </si>
  <si>
    <t>5-21-34-37-42+10</t>
  </si>
  <si>
    <t>139605</t>
  </si>
  <si>
    <t>2621</t>
  </si>
  <si>
    <t>793</t>
  </si>
  <si>
    <t>92,6</t>
  </si>
  <si>
    <t>9869</t>
  </si>
  <si>
    <t>12378</t>
  </si>
  <si>
    <t>149545</t>
  </si>
  <si>
    <t>190484</t>
  </si>
  <si>
    <t>K 8965 0987,K 6053 3887,A 2732 2743,I 1040 2384,S 4310 4228,J 3217 9243,C 3589 4025,M 2106 1016,C 0439 2102,O 8973 3234</t>
  </si>
  <si>
    <t>5-24-39-44-45</t>
  </si>
  <si>
    <t>121</t>
  </si>
  <si>
    <t>818,5</t>
  </si>
  <si>
    <t>6056</t>
  </si>
  <si>
    <t>94863</t>
  </si>
  <si>
    <t>6 491 821</t>
  </si>
  <si>
    <t>20211088</t>
  </si>
  <si>
    <t>24/07/2021</t>
  </si>
  <si>
    <t>5-22-24-31-40+9</t>
  </si>
  <si>
    <t>221413,6</t>
  </si>
  <si>
    <t>1422,1</t>
  </si>
  <si>
    <t>2140</t>
  </si>
  <si>
    <t>54,4</t>
  </si>
  <si>
    <t>20341</t>
  </si>
  <si>
    <t>20,6</t>
  </si>
  <si>
    <t>31806</t>
  </si>
  <si>
    <t>296652</t>
  </si>
  <si>
    <t>429013</t>
  </si>
  <si>
    <t>M 3609 7135,C 8072 4845,K 6999 5181,P 0027 0779,D 9370 7037,U 8317 5099,Q 4308 7087,R 2636 0744,E 1903 6724,P 7501 6465</t>
  </si>
  <si>
    <t>10-13-25-37-49</t>
  </si>
  <si>
    <t>141776</t>
  </si>
  <si>
    <t>365,1</t>
  </si>
  <si>
    <t>13709</t>
  </si>
  <si>
    <t>187287</t>
  </si>
  <si>
    <t>3 607 157</t>
  </si>
  <si>
    <t>20211087</t>
  </si>
  <si>
    <t>21/07/2021</t>
  </si>
  <si>
    <t>6-25-27-32-37+9</t>
  </si>
  <si>
    <t>159069,8</t>
  </si>
  <si>
    <t>1437,9</t>
  </si>
  <si>
    <t>206</t>
  </si>
  <si>
    <t>679,7</t>
  </si>
  <si>
    <t>1340</t>
  </si>
  <si>
    <t>62,4</t>
  </si>
  <si>
    <t>11960</t>
  </si>
  <si>
    <t>20888</t>
  </si>
  <si>
    <t>191184</t>
  </si>
  <si>
    <t>308972</t>
  </si>
  <si>
    <t>F 6509 6097,T 8999 4375,P 7978 9142,P 4116 6592,F 2685 9117,G 8902 0182,B 7934 0093,V 1841 2967,T 0856 8662,D 7674 7197</t>
  </si>
  <si>
    <t>3-30-44-48-49</t>
  </si>
  <si>
    <t>103201</t>
  </si>
  <si>
    <t>127</t>
  </si>
  <si>
    <t>913,9</t>
  </si>
  <si>
    <t>7269</t>
  </si>
  <si>
    <t>113659</t>
  </si>
  <si>
    <t>9 144 636</t>
  </si>
  <si>
    <t>20211086</t>
  </si>
  <si>
    <t>19/07/2021</t>
  </si>
  <si>
    <t>2-3-4-15-28+5</t>
  </si>
  <si>
    <t>121445,7</t>
  </si>
  <si>
    <t>673,6</t>
  </si>
  <si>
    <t>359</t>
  </si>
  <si>
    <t>297,8</t>
  </si>
  <si>
    <t>2063</t>
  </si>
  <si>
    <t>30,9</t>
  </si>
  <si>
    <t>15522</t>
  </si>
  <si>
    <t>26037</t>
  </si>
  <si>
    <t>192483</t>
  </si>
  <si>
    <t>314197</t>
  </si>
  <si>
    <t>P 8310 6980,I 5362 5637,A 8309 9631,P 3454 3638,S 4775 1563,D 5072 0983,F 4562 4691,V 3483 5058,J 2617 6443,J 8598 2156</t>
  </si>
  <si>
    <t>9-15-21-23-25</t>
  </si>
  <si>
    <t>294</t>
  </si>
  <si>
    <t>255,1</t>
  </si>
  <si>
    <t>10743</t>
  </si>
  <si>
    <t>128947</t>
  </si>
  <si>
    <t>1 741 323</t>
  </si>
  <si>
    <t>20211085</t>
  </si>
  <si>
    <t>17/07/2021</t>
  </si>
  <si>
    <t>8-11-17-31-47+6</t>
  </si>
  <si>
    <t>228366,3</t>
  </si>
  <si>
    <t>870,9</t>
  </si>
  <si>
    <t>579</t>
  </si>
  <si>
    <t>347,2</t>
  </si>
  <si>
    <t>2604</t>
  </si>
  <si>
    <t>24792</t>
  </si>
  <si>
    <t>33687</t>
  </si>
  <si>
    <t>9,9</t>
  </si>
  <si>
    <t>334036</t>
  </si>
  <si>
    <t>401578</t>
  </si>
  <si>
    <t>R 5436 5930,O 7273 1317,R 1275 8011,I 9694 4186,J 6112 5694,F 7668 6591,C 9753 3915,B 3597 2071,G 9134 8161,M 9287 0615</t>
  </si>
  <si>
    <t>6-12-22-32-48</t>
  </si>
  <si>
    <t>143524</t>
  </si>
  <si>
    <t>457,2</t>
  </si>
  <si>
    <t>13338</t>
  </si>
  <si>
    <t>183135</t>
  </si>
  <si>
    <t>6 776 742</t>
  </si>
  <si>
    <t>20211084</t>
  </si>
  <si>
    <t>14/07/2021</t>
  </si>
  <si>
    <t>18-29-31-36-38+10</t>
  </si>
  <si>
    <t>177865</t>
  </si>
  <si>
    <t>11063,8</t>
  </si>
  <si>
    <t>258</t>
  </si>
  <si>
    <t>606,9</t>
  </si>
  <si>
    <t>1033</t>
  </si>
  <si>
    <t>90,5</t>
  </si>
  <si>
    <t>12292</t>
  </si>
  <si>
    <t>15828</t>
  </si>
  <si>
    <t>188093</t>
  </si>
  <si>
    <t>243391</t>
  </si>
  <si>
    <t>C 9610 3497,G 6051 0168,P 2683 1637,J 7446 3674,T 3203 1989,S 3435 0374,D 2091 5473,Q 1394 3170,G 7299 5158,G 4953 6632</t>
  </si>
  <si>
    <t>3-10-20-36-37</t>
  </si>
  <si>
    <t>104604</t>
  </si>
  <si>
    <t>147</t>
  </si>
  <si>
    <t>766,8</t>
  </si>
  <si>
    <t>7620</t>
  </si>
  <si>
    <t>121061</t>
  </si>
  <si>
    <t>8 922 387</t>
  </si>
  <si>
    <t>20211083</t>
  </si>
  <si>
    <t>12/07/2021</t>
  </si>
  <si>
    <t>8-30-31-37-38+1</t>
  </si>
  <si>
    <t>151570,6</t>
  </si>
  <si>
    <t>8571,1</t>
  </si>
  <si>
    <t>165</t>
  </si>
  <si>
    <t>808,6</t>
  </si>
  <si>
    <t>832</t>
  </si>
  <si>
    <t>95,8</t>
  </si>
  <si>
    <t>9255</t>
  </si>
  <si>
    <t>13350</t>
  </si>
  <si>
    <t>159763</t>
  </si>
  <si>
    <t>210676</t>
  </si>
  <si>
    <t>F 0076 6956,R 3537 3468,E 2900 9476,I 7428 7997,O 4989 7294,A 6850 3546,B 2288 1870,D 2953 0969,I 2969 8844,S 9626 6354</t>
  </si>
  <si>
    <t>1-2-7-8-17</t>
  </si>
  <si>
    <t>13107</t>
  </si>
  <si>
    <t>151083</t>
  </si>
  <si>
    <t>9 673 735</t>
  </si>
  <si>
    <t>20211082</t>
  </si>
  <si>
    <t>10/07/2021</t>
  </si>
  <si>
    <t>3-38-42-43-46+1</t>
  </si>
  <si>
    <t>251076,7</t>
  </si>
  <si>
    <t>12494,3</t>
  </si>
  <si>
    <t>806,6</t>
  </si>
  <si>
    <t>94,2</t>
  </si>
  <si>
    <t>15115</t>
  </si>
  <si>
    <t>31,4</t>
  </si>
  <si>
    <t>20527</t>
  </si>
  <si>
    <t>240939</t>
  </si>
  <si>
    <t>348652</t>
  </si>
  <si>
    <t>E 0578 9446,M 9922 8339,E 2210 4658,S 5727 3412,E 2012 6470,G 2543 3798,I 5018 3710,V 8152 5949,V 4401 4715,N 6221 2750</t>
  </si>
  <si>
    <t>1-23-30-34-49</t>
  </si>
  <si>
    <t>150092</t>
  </si>
  <si>
    <t>682,8</t>
  </si>
  <si>
    <t>11562</t>
  </si>
  <si>
    <t>36,6</t>
  </si>
  <si>
    <t>170340</t>
  </si>
  <si>
    <t>3 575 255</t>
  </si>
  <si>
    <t>20211081</t>
  </si>
  <si>
    <t>07/07/2021</t>
  </si>
  <si>
    <t>8-18-37-44-46+2</t>
  </si>
  <si>
    <t>104830,5</t>
  </si>
  <si>
    <t>1421,4</t>
  </si>
  <si>
    <t>355</t>
  </si>
  <si>
    <t>519,9</t>
  </si>
  <si>
    <t>1480</t>
  </si>
  <si>
    <t>74,5</t>
  </si>
  <si>
    <t>15847</t>
  </si>
  <si>
    <t>22033</t>
  </si>
  <si>
    <t>234536</t>
  </si>
  <si>
    <t>329058</t>
  </si>
  <si>
    <t>N 8012 9547,W 0902 9680,N 0875 2377,Q 6130 5884,D 1510 9088,H 4521 7619,Q 5598 3869,W 0895 8110,B 7505 9399,N 2965 7290</t>
  </si>
  <si>
    <t>5-18-39-40-44</t>
  </si>
  <si>
    <t>125940</t>
  </si>
  <si>
    <t>178</t>
  </si>
  <si>
    <t>806,1</t>
  </si>
  <si>
    <t>8885</t>
  </si>
  <si>
    <t>41,5</t>
  </si>
  <si>
    <t>136494</t>
  </si>
  <si>
    <t>6 807 282</t>
  </si>
  <si>
    <t>20211080</t>
  </si>
  <si>
    <t>05/07/2021</t>
  </si>
  <si>
    <t>3-32-36-43-45+2</t>
  </si>
  <si>
    <t>57792,7</t>
  </si>
  <si>
    <t>1567,3</t>
  </si>
  <si>
    <t>782,7</t>
  </si>
  <si>
    <t>1115</t>
  </si>
  <si>
    <t>81,8</t>
  </si>
  <si>
    <t>10759</t>
  </si>
  <si>
    <t>30,5</t>
  </si>
  <si>
    <t>16098</t>
  </si>
  <si>
    <t>15,8</t>
  </si>
  <si>
    <t>173580</t>
  </si>
  <si>
    <t>5,8</t>
  </si>
  <si>
    <t>281888</t>
  </si>
  <si>
    <t>B 4812 6745,G 9129 2952,W 0888 0984,Q 6591 7579,K 6609 7874,D 9924 0258,V 2321 0324,H 3812 6161,G 1968 5658,H 4638 6772</t>
  </si>
  <si>
    <t>1-6-28-34-46</t>
  </si>
  <si>
    <t>108821</t>
  </si>
  <si>
    <t>143</t>
  </si>
  <si>
    <t>846,2</t>
  </si>
  <si>
    <t>7654</t>
  </si>
  <si>
    <t>40,6</t>
  </si>
  <si>
    <t>121485</t>
  </si>
  <si>
    <t>9 712 326</t>
  </si>
  <si>
    <t>20211079</t>
  </si>
  <si>
    <t>03/07/2021</t>
  </si>
  <si>
    <t>2-13-19-33-48+2</t>
  </si>
  <si>
    <t>94537,7</t>
  </si>
  <si>
    <t>876,2</t>
  </si>
  <si>
    <t>353,1</t>
  </si>
  <si>
    <t>2975</t>
  </si>
  <si>
    <t>50,1</t>
  </si>
  <si>
    <t>39119</t>
  </si>
  <si>
    <t>389706</t>
  </si>
  <si>
    <t>464085</t>
  </si>
  <si>
    <t>I 8683 6375,N 5548 4996,I 7290 1118,Q 1906 5099,Q 5927 9760,K 7150 9127,P 8944 1133,T 3409 1137,D 7905 5629,L 4394 1939</t>
  </si>
  <si>
    <t>8-10-21-25-43</t>
  </si>
  <si>
    <t>264006</t>
  </si>
  <si>
    <t>367</t>
  </si>
  <si>
    <t>16573</t>
  </si>
  <si>
    <t>78,3</t>
  </si>
  <si>
    <t>228947</t>
  </si>
  <si>
    <t>2 497 053</t>
  </si>
  <si>
    <t>20211078</t>
  </si>
  <si>
    <t>30/06/2021</t>
  </si>
  <si>
    <t>6-8-31-44-48+9</t>
  </si>
  <si>
    <t>169039,9</t>
  </si>
  <si>
    <t>7251,6</t>
  </si>
  <si>
    <t>497,6</t>
  </si>
  <si>
    <t>1442</t>
  </si>
  <si>
    <t>61,6</t>
  </si>
  <si>
    <t>13794</t>
  </si>
  <si>
    <t>22810</t>
  </si>
  <si>
    <t>215363</t>
  </si>
  <si>
    <t>324602</t>
  </si>
  <si>
    <t>B 3211 2524,J 6547 3417,S 7772 9152,O 1269 9443,H 5075 6216,E 5554 1792,S 3195 9440,S 8051 8724,K 7221 7843,S 6641 2760</t>
  </si>
  <si>
    <t>5-9-17-38-49</t>
  </si>
  <si>
    <t>108757</t>
  </si>
  <si>
    <t>259</t>
  </si>
  <si>
    <t>368,5</t>
  </si>
  <si>
    <t>11549</t>
  </si>
  <si>
    <t>151749</t>
  </si>
  <si>
    <t>9 395 751</t>
  </si>
  <si>
    <t>20211077</t>
  </si>
  <si>
    <t>28/06/2021</t>
  </si>
  <si>
    <t>4-8-15-28-48+1</t>
  </si>
  <si>
    <t>18165,1</t>
  </si>
  <si>
    <t>1266,7</t>
  </si>
  <si>
    <t>260</t>
  </si>
  <si>
    <t>1214</t>
  </si>
  <si>
    <t>16591</t>
  </si>
  <si>
    <t>15789</t>
  </si>
  <si>
    <t>200478</t>
  </si>
  <si>
    <t>194362</t>
  </si>
  <si>
    <t>E 8168 9153,L 0079 5729,J 6469 9680,H 7551 5562,H 2927 1095,K 0291 1289,A 7681 3370,S 4988 1159,G 1824 9822,P 0652 8009</t>
  </si>
  <si>
    <t>8-9-29-39-44</t>
  </si>
  <si>
    <t>610,4</t>
  </si>
  <si>
    <t>7482</t>
  </si>
  <si>
    <t>111113</t>
  </si>
  <si>
    <t>2 717 950</t>
  </si>
  <si>
    <t>20211076</t>
  </si>
  <si>
    <t>26/06/2021</t>
  </si>
  <si>
    <t>13-24-37-38-45+6</t>
  </si>
  <si>
    <t>113048,4</t>
  </si>
  <si>
    <t>1283,3</t>
  </si>
  <si>
    <t>467</t>
  </si>
  <si>
    <t>426,2</t>
  </si>
  <si>
    <t>2007</t>
  </si>
  <si>
    <t>59,2</t>
  </si>
  <si>
    <t>19027</t>
  </si>
  <si>
    <t>27895</t>
  </si>
  <si>
    <t>273369</t>
  </si>
  <si>
    <t>410305</t>
  </si>
  <si>
    <t>U 2634 1138,O 6073 9660,Q 7103 0904,F 6076 4516,Q 7659 8248,G 7440 8832,M 0411 1239,T 8392 6834,E 3575 6243,O 4666 8936</t>
  </si>
  <si>
    <t>9-25-36-37-49</t>
  </si>
  <si>
    <t>141934</t>
  </si>
  <si>
    <t>253</t>
  </si>
  <si>
    <t>630,9</t>
  </si>
  <si>
    <t>10219</t>
  </si>
  <si>
    <t>40,1</t>
  </si>
  <si>
    <t>156321</t>
  </si>
  <si>
    <t>2 628 953</t>
  </si>
  <si>
    <t>20211075</t>
  </si>
  <si>
    <t>23/06/2021</t>
  </si>
  <si>
    <t>1-3-6-16-40+1</t>
  </si>
  <si>
    <t>192973,4</t>
  </si>
  <si>
    <t>6317,7</t>
  </si>
  <si>
    <t>483</t>
  </si>
  <si>
    <t>351,7</t>
  </si>
  <si>
    <t>1865</t>
  </si>
  <si>
    <t>19053</t>
  </si>
  <si>
    <t>23071</t>
  </si>
  <si>
    <t>252893</t>
  </si>
  <si>
    <t>257171</t>
  </si>
  <si>
    <t>E 1418 8326,P 2883 3442,I 2682 3497,W 0835 5611,T 5086 4673,F 5812 5461,H 0126 6550,H 6086 8094,M 7542 9524,G 4935 0887</t>
  </si>
  <si>
    <t>4-26-28-44-45</t>
  </si>
  <si>
    <t>112046</t>
  </si>
  <si>
    <t>153</t>
  </si>
  <si>
    <t>801,9</t>
  </si>
  <si>
    <t>8068</t>
  </si>
  <si>
    <t>39,1</t>
  </si>
  <si>
    <t>127349</t>
  </si>
  <si>
    <t>8 863 477</t>
  </si>
  <si>
    <t>20211074</t>
  </si>
  <si>
    <t>21/06/2021</t>
  </si>
  <si>
    <t>18-21-25-44-47+10</t>
  </si>
  <si>
    <t>39181,7</t>
  </si>
  <si>
    <t>1593,8</t>
  </si>
  <si>
    <t>530,6</t>
  </si>
  <si>
    <t>1092</t>
  </si>
  <si>
    <t>75,5</t>
  </si>
  <si>
    <t>12615</t>
  </si>
  <si>
    <t>15259</t>
  </si>
  <si>
    <t>185293</t>
  </si>
  <si>
    <t>219563</t>
  </si>
  <si>
    <t>B 5665 2300,M 1421 9558,S 6427 5502,D 8426 1007,L 1651 1482,D 3620 5732,U 2414 8172,M 7632 5520,I 9805 9110,K 7826 2669</t>
  </si>
  <si>
    <t>1-7-8-31-47</t>
  </si>
  <si>
    <t>176</t>
  </si>
  <si>
    <t>509,8</t>
  </si>
  <si>
    <t>8952</t>
  </si>
  <si>
    <t>126905</t>
  </si>
  <si>
    <t>0 977 451</t>
  </si>
  <si>
    <t>20211073</t>
  </si>
  <si>
    <t>19/06/2021</t>
  </si>
  <si>
    <t>3-14-27-44-46+6</t>
  </si>
  <si>
    <t>120650,5</t>
  </si>
  <si>
    <t>1132,6</t>
  </si>
  <si>
    <t>508</t>
  </si>
  <si>
    <t>418,1</t>
  </si>
  <si>
    <t>2226</t>
  </si>
  <si>
    <t>57</t>
  </si>
  <si>
    <t>20594</t>
  </si>
  <si>
    <t>30793</t>
  </si>
  <si>
    <t>302146</t>
  </si>
  <si>
    <t>436305</t>
  </si>
  <si>
    <t>R 8388 2894,E 4032 8784,L 1537 0295,I 9390 6722,F 8128 2932,C 3135 1832,P 6657 3205,T 5071 6203,F 3286 1411,M 0091 9491</t>
  </si>
  <si>
    <t>3-11-19-28-48</t>
  </si>
  <si>
    <t>74933</t>
  </si>
  <si>
    <t>255,7</t>
  </si>
  <si>
    <t>17313</t>
  </si>
  <si>
    <t>215025</t>
  </si>
  <si>
    <t>0 396 179</t>
  </si>
  <si>
    <t>20211072</t>
  </si>
  <si>
    <t>16/06/2021</t>
  </si>
  <si>
    <t>3-22-23-35-46+9</t>
  </si>
  <si>
    <t>170640,8</t>
  </si>
  <si>
    <t>9230</t>
  </si>
  <si>
    <t>552,2</t>
  </si>
  <si>
    <t>1446</t>
  </si>
  <si>
    <t>12893</t>
  </si>
  <si>
    <t>22180</t>
  </si>
  <si>
    <t>11,3</t>
  </si>
  <si>
    <t>206943</t>
  </si>
  <si>
    <t>327950</t>
  </si>
  <si>
    <t>U 0164 0726,P 6618 1765,T 8281 6141,F 1327 9825,B 9102 6027,J 4137 5721,B 2304 2177,S 6852 8984,D 2683 4973,G 7031 8789</t>
  </si>
  <si>
    <t>1-11-27-32-49</t>
  </si>
  <si>
    <t>109381</t>
  </si>
  <si>
    <t>222</t>
  </si>
  <si>
    <t>482,3</t>
  </si>
  <si>
    <t>10115</t>
  </si>
  <si>
    <t>27,2</t>
  </si>
  <si>
    <t>139428</t>
  </si>
  <si>
    <t>7 435 421</t>
  </si>
  <si>
    <t>20211071</t>
  </si>
  <si>
    <t>14/06/2021</t>
  </si>
  <si>
    <t>12-19-21-40-47+7</t>
  </si>
  <si>
    <t>115280,2</t>
  </si>
  <si>
    <t>598,6</t>
  </si>
  <si>
    <t>361,1</t>
  </si>
  <si>
    <t>2207</t>
  </si>
  <si>
    <t>12484</t>
  </si>
  <si>
    <t>30429</t>
  </si>
  <si>
    <t>177766</t>
  </si>
  <si>
    <t>384521</t>
  </si>
  <si>
    <t>G 6080 7086,V 0640 1907,P 6423 4794,U 9475 9994,W 0797 4725,M 6828 4372,E 9195 3720,K 4905 9285,J 6534 5547,J 1411 3002</t>
  </si>
  <si>
    <t>14-27-30-31-43</t>
  </si>
  <si>
    <t>146</t>
  </si>
  <si>
    <t>682,9</t>
  </si>
  <si>
    <t>7471</t>
  </si>
  <si>
    <t>106840</t>
  </si>
  <si>
    <t>1 307 617</t>
  </si>
  <si>
    <t>20211070</t>
  </si>
  <si>
    <t>12/06/2021</t>
  </si>
  <si>
    <t>2-5-9-10-29+1</t>
  </si>
  <si>
    <t>42309,7</t>
  </si>
  <si>
    <t>103</t>
  </si>
  <si>
    <t>601,5</t>
  </si>
  <si>
    <t>1403</t>
  </si>
  <si>
    <t>159,2</t>
  </si>
  <si>
    <t>3189</t>
  </si>
  <si>
    <t>40426</t>
  </si>
  <si>
    <t>33237</t>
  </si>
  <si>
    <t>418457</t>
  </si>
  <si>
    <t>333134</t>
  </si>
  <si>
    <t>R 8072 3427,E 4086 1437,W 0788 1240,M 7925 2264,I 8916 9840,M 9226 4228,E 6723 3621,V 8119 6924,T 2461 4276,E 4285 0306</t>
  </si>
  <si>
    <t>5-12-23-34-44</t>
  </si>
  <si>
    <t>74560</t>
  </si>
  <si>
    <t>364</t>
  </si>
  <si>
    <t>379,8</t>
  </si>
  <si>
    <t>15157</t>
  </si>
  <si>
    <t>199281</t>
  </si>
  <si>
    <t>0 343 779</t>
  </si>
  <si>
    <t>20211069</t>
  </si>
  <si>
    <t>09/06/2021</t>
  </si>
  <si>
    <t>2-16-24-33-41+8</t>
  </si>
  <si>
    <t>42836,8</t>
  </si>
  <si>
    <t>972,5</t>
  </si>
  <si>
    <t>361</t>
  </si>
  <si>
    <t>417,8</t>
  </si>
  <si>
    <t>1598</t>
  </si>
  <si>
    <t>14420</t>
  </si>
  <si>
    <t>23540</t>
  </si>
  <si>
    <t>208101</t>
  </si>
  <si>
    <t>348015</t>
  </si>
  <si>
    <t>G 2887 4886,I 3441 9318,M 9543 9477,L 8048 7730,N 5632 5239,R 0937 5200,C 7265 2922,M 6598 8174,J 7990 2326,B 4407 9102</t>
  </si>
  <si>
    <t>10-16-24-30-46</t>
  </si>
  <si>
    <t>112476</t>
  </si>
  <si>
    <t>9732</t>
  </si>
  <si>
    <t>30,1</t>
  </si>
  <si>
    <t>138660</t>
  </si>
  <si>
    <t>7 878 618</t>
  </si>
  <si>
    <t>20211068</t>
  </si>
  <si>
    <t>07/06/2021</t>
  </si>
  <si>
    <t>6-7-11-28-34+8</t>
  </si>
  <si>
    <t>138279,5</t>
  </si>
  <si>
    <t>4300,7</t>
  </si>
  <si>
    <t>390</t>
  </si>
  <si>
    <t>312,1</t>
  </si>
  <si>
    <t>1834</t>
  </si>
  <si>
    <t>39,6</t>
  </si>
  <si>
    <t>17281</t>
  </si>
  <si>
    <t>25359</t>
  </si>
  <si>
    <t>226661</t>
  </si>
  <si>
    <t>276908</t>
  </si>
  <si>
    <t>G 7844 3698,L 0778 1948,A 4517 2514,I 9187 2103,M 6498 7582,J 8316 2033,F 3428 5564,B 9238 0345,S 3278 4355,E 3599 1920</t>
  </si>
  <si>
    <t>7-15-18-23-30</t>
  </si>
  <si>
    <t>25000</t>
  </si>
  <si>
    <t>236,7</t>
  </si>
  <si>
    <t>11894</t>
  </si>
  <si>
    <t>16,3</t>
  </si>
  <si>
    <t>141486</t>
  </si>
  <si>
    <t>3 958 719</t>
  </si>
  <si>
    <t>20211067</t>
  </si>
  <si>
    <t>05/06/2021</t>
  </si>
  <si>
    <t>6-16-25-37-45+9</t>
  </si>
  <si>
    <t>122368,9</t>
  </si>
  <si>
    <t>1171,2</t>
  </si>
  <si>
    <t>458</t>
  </si>
  <si>
    <t>470,4</t>
  </si>
  <si>
    <t>2238</t>
  </si>
  <si>
    <t>20136</t>
  </si>
  <si>
    <t>32406</t>
  </si>
  <si>
    <t>298673</t>
  </si>
  <si>
    <t>476220</t>
  </si>
  <si>
    <t>S 9755 4080,M 9519 0744,R 1529 7264,R 3036 6913,L 9248 6453,M 8636 5111,T 7841 4718,C 5410 6502,G 6684 3735,U 6149 0293</t>
  </si>
  <si>
    <t>4-25-31-36-44</t>
  </si>
  <si>
    <t>52671</t>
  </si>
  <si>
    <t>755,3</t>
  </si>
  <si>
    <t>11276</t>
  </si>
  <si>
    <t>40,8</t>
  </si>
  <si>
    <t>172470</t>
  </si>
  <si>
    <t>2 460 128</t>
  </si>
  <si>
    <t>20211066</t>
  </si>
  <si>
    <t>02/06/2021</t>
  </si>
  <si>
    <t>3-25-26-33-34+6</t>
  </si>
  <si>
    <t>88470,8</t>
  </si>
  <si>
    <t>1489,2</t>
  </si>
  <si>
    <t>235</t>
  </si>
  <si>
    <t>662,8</t>
  </si>
  <si>
    <t>73,6</t>
  </si>
  <si>
    <t>12343</t>
  </si>
  <si>
    <t>21832</t>
  </si>
  <si>
    <t>210762</t>
  </si>
  <si>
    <t>322406</t>
  </si>
  <si>
    <t>D 9450 1990,P 3874 0682,E 8248 6851,A 8904 8980,R 2916 3660,A 3023 4840,T 3467 4996,P 2301 6506,E 4240 7884,K 8050 7689</t>
  </si>
  <si>
    <t>6-9-22-39-48</t>
  </si>
  <si>
    <t>113391</t>
  </si>
  <si>
    <t>521,9</t>
  </si>
  <si>
    <t>9440</t>
  </si>
  <si>
    <t>30,8</t>
  </si>
  <si>
    <t>141860</t>
  </si>
  <si>
    <t>2 495 304</t>
  </si>
  <si>
    <t>20211065</t>
  </si>
  <si>
    <t>31/05/2021</t>
  </si>
  <si>
    <t>3-13-25-32-47+9</t>
  </si>
  <si>
    <t>69046,9</t>
  </si>
  <si>
    <t>963</t>
  </si>
  <si>
    <t>397,2</t>
  </si>
  <si>
    <t>1343</t>
  </si>
  <si>
    <t>54</t>
  </si>
  <si>
    <t>12670</t>
  </si>
  <si>
    <t>19507</t>
  </si>
  <si>
    <t>180970</t>
  </si>
  <si>
    <t>261841</t>
  </si>
  <si>
    <t>T 0432 1122,J 2544 4740,F 6116 2082,Q 8767 7693,M 1680 9739,R 4543 9097,P 6312 4511,S 1002 8920,U 2502 4242,L 8190 7416</t>
  </si>
  <si>
    <t>12-27-31-35-37</t>
  </si>
  <si>
    <t>585,1</t>
  </si>
  <si>
    <t>7241</t>
  </si>
  <si>
    <t>35,3</t>
  </si>
  <si>
    <t>108859</t>
  </si>
  <si>
    <t>1 251 390</t>
  </si>
  <si>
    <t>20211064</t>
  </si>
  <si>
    <t>29/05/2021</t>
  </si>
  <si>
    <t>4-9-32-36-44+3</t>
  </si>
  <si>
    <t>8500000</t>
  </si>
  <si>
    <t>91529,5</t>
  </si>
  <si>
    <t>1456,9</t>
  </si>
  <si>
    <t>2466</t>
  </si>
  <si>
    <t>21556</t>
  </si>
  <si>
    <t>38606</t>
  </si>
  <si>
    <t>337923</t>
  </si>
  <si>
    <t>588171</t>
  </si>
  <si>
    <t>K 7135 4795,N 0509 7887,C 2459 0023,B 3284 6459,T 2633 2526,O 3353 5371,I 9309 0658,Q 0268 1235,C 5202 0174,T 6210 2444</t>
  </si>
  <si>
    <t>7-22-30-32-42</t>
  </si>
  <si>
    <t>88169</t>
  </si>
  <si>
    <t>583,9</t>
  </si>
  <si>
    <t>14785</t>
  </si>
  <si>
    <t>212017</t>
  </si>
  <si>
    <t>2 506 645</t>
  </si>
  <si>
    <t>20211063</t>
  </si>
  <si>
    <t>26/05/2021</t>
  </si>
  <si>
    <t>1-5-20-22-42+6</t>
  </si>
  <si>
    <t>42112</t>
  </si>
  <si>
    <t>1048,8</t>
  </si>
  <si>
    <t>491</t>
  </si>
  <si>
    <t>377,5</t>
  </si>
  <si>
    <t>2121</t>
  </si>
  <si>
    <t>52,2</t>
  </si>
  <si>
    <t>22060</t>
  </si>
  <si>
    <t>30294</t>
  </si>
  <si>
    <t>304914</t>
  </si>
  <si>
    <t>375492</t>
  </si>
  <si>
    <t>Q 5035 4354,W 0722 2789,G 7789 3539,M 3961 9072,L 2867 5845,K 5555 3668,A 8636 3598,U 8272 8067,O 5993 9415,A 4029 7470</t>
  </si>
  <si>
    <t>12-35-36-45-47</t>
  </si>
  <si>
    <t>64561</t>
  </si>
  <si>
    <t>164</t>
  </si>
  <si>
    <t>949</t>
  </si>
  <si>
    <t>8357</t>
  </si>
  <si>
    <t>47,8</t>
  </si>
  <si>
    <t>129798</t>
  </si>
  <si>
    <t>1 256 764</t>
  </si>
  <si>
    <t>20211062</t>
  </si>
  <si>
    <t>24/05/2021</t>
  </si>
  <si>
    <t>7-11-29-44-47+9</t>
  </si>
  <si>
    <t>77725,1</t>
  </si>
  <si>
    <t>643</t>
  </si>
  <si>
    <t>464</t>
  </si>
  <si>
    <t>294,9</t>
  </si>
  <si>
    <t>1965</t>
  </si>
  <si>
    <t>18178</t>
  </si>
  <si>
    <t>26029</t>
  </si>
  <si>
    <t>231697</t>
  </si>
  <si>
    <t>309170</t>
  </si>
  <si>
    <t>N 3311 8116,A 4802 1120,V 1322 8837,Q 0291 0640,F 4788 9648,I 8516 2007,M 5333 0020,F 0252 9158,J 7228 9544,Q 3118 4713</t>
  </si>
  <si>
    <t>12-23-35-37-42</t>
  </si>
  <si>
    <t>517,8</t>
  </si>
  <si>
    <t>7870</t>
  </si>
  <si>
    <t>36,2</t>
  </si>
  <si>
    <t>111213</t>
  </si>
  <si>
    <t>4 248 522</t>
  </si>
  <si>
    <t>20211061</t>
  </si>
  <si>
    <t>22/05/2021</t>
  </si>
  <si>
    <t>2-7-9-19-45+10</t>
  </si>
  <si>
    <t>28047,3</t>
  </si>
  <si>
    <t>76</t>
  </si>
  <si>
    <t>900,7</t>
  </si>
  <si>
    <t>1040</t>
  </si>
  <si>
    <t>237,4</t>
  </si>
  <si>
    <t>3075</t>
  </si>
  <si>
    <t>38573</t>
  </si>
  <si>
    <t>35710</t>
  </si>
  <si>
    <t>442051</t>
  </si>
  <si>
    <t>389727</t>
  </si>
  <si>
    <t>N 4732 2392,D 1337 5638,B 8975 0274,L 7980 4931,I 8878 9221,K 0143 6115,E 7027 2494,F 4434 1588,O 9117 4637,D 2672 6846</t>
  </si>
  <si>
    <t>10-32-34-37-44</t>
  </si>
  <si>
    <t>162457</t>
  </si>
  <si>
    <t>231</t>
  </si>
  <si>
    <t>852,9</t>
  </si>
  <si>
    <t>11093</t>
  </si>
  <si>
    <t>45,6</t>
  </si>
  <si>
    <t>161884</t>
  </si>
  <si>
    <t>9 749 350</t>
  </si>
  <si>
    <t>20211060</t>
  </si>
  <si>
    <t>19/05/2021</t>
  </si>
  <si>
    <t>3-17-23-28-41+3</t>
  </si>
  <si>
    <t>88458,3</t>
  </si>
  <si>
    <t>56</t>
  </si>
  <si>
    <t>771</t>
  </si>
  <si>
    <t>2467</t>
  </si>
  <si>
    <t>37,7</t>
  </si>
  <si>
    <t>18525</t>
  </si>
  <si>
    <t>32198</t>
  </si>
  <si>
    <t>250135</t>
  </si>
  <si>
    <t>361776</t>
  </si>
  <si>
    <t>E 7745 0623,W 0682 7391,L 3949 0776,J 2424 0058,K 6995 1083,D 9525 8053,G 0778 6082,N 5783 8920,T 9535 4632,I 3725 4285</t>
  </si>
  <si>
    <t>4-38-45-46-48</t>
  </si>
  <si>
    <t>115075</t>
  </si>
  <si>
    <t>1012,7</t>
  </si>
  <si>
    <t>7098</t>
  </si>
  <si>
    <t>52,4</t>
  </si>
  <si>
    <t>108418</t>
  </si>
  <si>
    <t>8 801 486</t>
  </si>
  <si>
    <t>20211059</t>
  </si>
  <si>
    <t>17/05/2021</t>
  </si>
  <si>
    <t>3-17-23-42-47+4</t>
  </si>
  <si>
    <t>48670,9</t>
  </si>
  <si>
    <t>1697</t>
  </si>
  <si>
    <t>424,2</t>
  </si>
  <si>
    <t>53,4</t>
  </si>
  <si>
    <t>13642</t>
  </si>
  <si>
    <t>20584</t>
  </si>
  <si>
    <t>194969</t>
  </si>
  <si>
    <t>283072</t>
  </si>
  <si>
    <t>S 0891 3787,L 6926 6780,I 4957 4021,G 6518 4938,M 2356 1489,K 1686 5928,O 2370 3048,P 4995 2234,G 9046 8592,D 0430 6933</t>
  </si>
  <si>
    <t>9-11-17-21-29</t>
  </si>
  <si>
    <t>156,8</t>
  </si>
  <si>
    <t>14647</t>
  </si>
  <si>
    <t>157416</t>
  </si>
  <si>
    <t>9 380 098</t>
  </si>
  <si>
    <t>20211058</t>
  </si>
  <si>
    <t>15/05/2021</t>
  </si>
  <si>
    <t>7-24-29-31-47+3</t>
  </si>
  <si>
    <t>232139,5</t>
  </si>
  <si>
    <t>928,8</t>
  </si>
  <si>
    <t>519</t>
  </si>
  <si>
    <t>393,7</t>
  </si>
  <si>
    <t>2769</t>
  </si>
  <si>
    <t>44,1</t>
  </si>
  <si>
    <t>22672</t>
  </si>
  <si>
    <t>19,3</t>
  </si>
  <si>
    <t>38460</t>
  </si>
  <si>
    <t>324465</t>
  </si>
  <si>
    <t>493098</t>
  </si>
  <si>
    <t>V 2316 7754,F 7766 0132,A 1191 5685,A 5109 6655,M 1065 3656,O 5937 1833,U 8761 6556,D 3443 7053,H 7840 9809,J 3313 4908</t>
  </si>
  <si>
    <t>3-8-12-20-28</t>
  </si>
  <si>
    <t>21815</t>
  </si>
  <si>
    <t>821</t>
  </si>
  <si>
    <t>137,4</t>
  </si>
  <si>
    <t>22678</t>
  </si>
  <si>
    <t>238321</t>
  </si>
  <si>
    <t>0 771 849</t>
  </si>
  <si>
    <t>20211057</t>
  </si>
  <si>
    <t>12/05/2021</t>
  </si>
  <si>
    <t>9-11-19-22-36+1</t>
  </si>
  <si>
    <t>97435,1</t>
  </si>
  <si>
    <t>1011,9</t>
  </si>
  <si>
    <t>269,3</t>
  </si>
  <si>
    <t>1960</t>
  </si>
  <si>
    <t>52,3</t>
  </si>
  <si>
    <t>25189</t>
  </si>
  <si>
    <t>24263</t>
  </si>
  <si>
    <t>301514</t>
  </si>
  <si>
    <t>259625</t>
  </si>
  <si>
    <t>B 4235 4800,C 3683 1841,G 9451 3304,G 6128 0962,M 5830 3587,V 1155 7246,T 6648 3105,M 2724 0603,D 7817 3290,I 7888 2512</t>
  </si>
  <si>
    <t>1-12-22-31-36</t>
  </si>
  <si>
    <t>58436</t>
  </si>
  <si>
    <t>226</t>
  </si>
  <si>
    <t>503,4</t>
  </si>
  <si>
    <t>10380</t>
  </si>
  <si>
    <t>149743</t>
  </si>
  <si>
    <t>5 066 748</t>
  </si>
  <si>
    <t>20211056</t>
  </si>
  <si>
    <t>10/05/2021</t>
  </si>
  <si>
    <t>12-13-17-27-44+10</t>
  </si>
  <si>
    <t>37905,7</t>
  </si>
  <si>
    <t>1121,4</t>
  </si>
  <si>
    <t>282,7</t>
  </si>
  <si>
    <t>1508</t>
  </si>
  <si>
    <t>52,8</t>
  </si>
  <si>
    <t>19062</t>
  </si>
  <si>
    <t>18763</t>
  </si>
  <si>
    <t>242955</t>
  </si>
  <si>
    <t>209623</t>
  </si>
  <si>
    <t>B 9838 2867,K 7041 5218,M 6868 1476,B 3426 5937,T 8906 6008,Q 3029 9854,L 2918 0145,G 5567 7688,E 0122 9308,M 7572 9991</t>
  </si>
  <si>
    <t>11-34-36-39-47</t>
  </si>
  <si>
    <t>123</t>
  </si>
  <si>
    <t>985,7</t>
  </si>
  <si>
    <t>5821</t>
  </si>
  <si>
    <t>53,5</t>
  </si>
  <si>
    <t>89492</t>
  </si>
  <si>
    <t>8 277 120</t>
  </si>
  <si>
    <t>20211055</t>
  </si>
  <si>
    <t>08/05/2021</t>
  </si>
  <si>
    <t>6-24-35-40-41+6</t>
  </si>
  <si>
    <t>251864,3</t>
  </si>
  <si>
    <t>8703,8</t>
  </si>
  <si>
    <t>628,1</t>
  </si>
  <si>
    <t>1799</t>
  </si>
  <si>
    <t>16243</t>
  </si>
  <si>
    <t>29,3</t>
  </si>
  <si>
    <t>28449</t>
  </si>
  <si>
    <t>263083</t>
  </si>
  <si>
    <t>438055</t>
  </si>
  <si>
    <t>B 1349 9222,W 0642 8520,K 5434 6736,Q 0885 7018,N 2690 3739,I 4038 3746,P 7563 8526,V 5251 5701,U 0445 5464,D 8960 6209</t>
  </si>
  <si>
    <t>2-8-31-33-46</t>
  </si>
  <si>
    <t>155059</t>
  </si>
  <si>
    <t>183</t>
  </si>
  <si>
    <t>954,6</t>
  </si>
  <si>
    <t>10823</t>
  </si>
  <si>
    <t>170406</t>
  </si>
  <si>
    <t>5 156 046</t>
  </si>
  <si>
    <t>20211054</t>
  </si>
  <si>
    <t>05/05/2021</t>
  </si>
  <si>
    <t>8-36-41-46-48+6</t>
  </si>
  <si>
    <t>189526,4</t>
  </si>
  <si>
    <t>10717,5</t>
  </si>
  <si>
    <t>218</t>
  </si>
  <si>
    <t>765,3</t>
  </si>
  <si>
    <t>1258</t>
  </si>
  <si>
    <t>79,2</t>
  </si>
  <si>
    <t>11007</t>
  </si>
  <si>
    <t>19514</t>
  </si>
  <si>
    <t>180857</t>
  </si>
  <si>
    <t>336538</t>
  </si>
  <si>
    <t>U 3220 9926,N 5449 6494,T 5994 0305,T 4602 8482,C 0831 3257,R 9056 0623,R 5822 4340,Q 5020 4015,D 7757 3292,D 4242 3708</t>
  </si>
  <si>
    <t>2-4-39-45-47</t>
  </si>
  <si>
    <t>59658</t>
  </si>
  <si>
    <t>130</t>
  </si>
  <si>
    <t>1104,8</t>
  </si>
  <si>
    <t>7097</t>
  </si>
  <si>
    <t>120176</t>
  </si>
  <si>
    <t>4 748 018</t>
  </si>
  <si>
    <t>20211053</t>
  </si>
  <si>
    <t>03/05/2021</t>
  </si>
  <si>
    <t>8-11-37-44-48+6</t>
  </si>
  <si>
    <t>154481</t>
  </si>
  <si>
    <t>1450,1</t>
  </si>
  <si>
    <t>531,2</t>
  </si>
  <si>
    <t>1255</t>
  </si>
  <si>
    <t>64,7</t>
  </si>
  <si>
    <t>12897</t>
  </si>
  <si>
    <t>18993</t>
  </si>
  <si>
    <t>191830</t>
  </si>
  <si>
    <t>270506</t>
  </si>
  <si>
    <t>C 7520 4229,J 6738 8657,I 8089 2936,E 0562 2983,F 9864 2889,C 6258 9809,N 9067 8002,J 9086 2944,K 6392 8925,T 1068 3515</t>
  </si>
  <si>
    <t>10-13-14-23-47</t>
  </si>
  <si>
    <t>100744</t>
  </si>
  <si>
    <t>415,1</t>
  </si>
  <si>
    <t>10005</t>
  </si>
  <si>
    <t>22,8</t>
  </si>
  <si>
    <t>140091</t>
  </si>
  <si>
    <t>9 958 640</t>
  </si>
  <si>
    <t>20211052</t>
  </si>
  <si>
    <t>01/05/2021</t>
  </si>
  <si>
    <t>5-25-27-34-38+7</t>
  </si>
  <si>
    <t>189430,2</t>
  </si>
  <si>
    <t>4713,3</t>
  </si>
  <si>
    <t>368</t>
  </si>
  <si>
    <t>453,1</t>
  </si>
  <si>
    <t>2984</t>
  </si>
  <si>
    <t>18237</t>
  </si>
  <si>
    <t>44825</t>
  </si>
  <si>
    <t>275644</t>
  </si>
  <si>
    <t>621628</t>
  </si>
  <si>
    <t>M 5012 0345,F 0870 3480,E 1157 4826,R 3241 6461,N 6054 4328,A 2746 9907,Q 9275 0707,G 6217 5485,T 7020 1118,S 0111 5587</t>
  </si>
  <si>
    <t>3-9-12-19-45</t>
  </si>
  <si>
    <t>47428</t>
  </si>
  <si>
    <t>613</t>
  </si>
  <si>
    <t>20096</t>
  </si>
  <si>
    <t>223098</t>
  </si>
  <si>
    <t>2 679 885</t>
  </si>
  <si>
    <t>20211051</t>
  </si>
  <si>
    <t>28/04/2021</t>
  </si>
  <si>
    <t>4-10-12-15-49+6</t>
  </si>
  <si>
    <t>59753,7</t>
  </si>
  <si>
    <t>795,5</t>
  </si>
  <si>
    <t>251,2</t>
  </si>
  <si>
    <t>2398</t>
  </si>
  <si>
    <t>39,3</t>
  </si>
  <si>
    <t>23838</t>
  </si>
  <si>
    <t>28125</t>
  </si>
  <si>
    <t>286384</t>
  </si>
  <si>
    <t>301957</t>
  </si>
  <si>
    <t>K 9102 7079,F 5440 4976,U 3886 3887,F 8512 4705,B 0293 0135,H 6211 5063,E 1205 1389,H 8855 7581,N 7072 5513,B 1540 9296</t>
  </si>
  <si>
    <t>1-4-5-9-35</t>
  </si>
  <si>
    <t>55969</t>
  </si>
  <si>
    <t>13793</t>
  </si>
  <si>
    <t>159852</t>
  </si>
  <si>
    <t>3 068 561</t>
  </si>
  <si>
    <t>20211050</t>
  </si>
  <si>
    <t>26/04/2021</t>
  </si>
  <si>
    <t>2-8-32-34-41+6</t>
  </si>
  <si>
    <t>139555,7</t>
  </si>
  <si>
    <t>2003,6</t>
  </si>
  <si>
    <t>179</t>
  </si>
  <si>
    <t>686,3</t>
  </si>
  <si>
    <t>882</t>
  </si>
  <si>
    <t>83,2</t>
  </si>
  <si>
    <t>8681</t>
  </si>
  <si>
    <t>14883</t>
  </si>
  <si>
    <t>147181</t>
  </si>
  <si>
    <t>250887</t>
  </si>
  <si>
    <t>S 2155 4978,G 0482 3161,N 4553 6432,L 8810 9996,D 7479 8603,T 9318 9077,I 4594 7768,U 3790 3751,O 4660 8286,R 6936 3252</t>
  </si>
  <si>
    <t>1-13-33-35-37</t>
  </si>
  <si>
    <t>163</t>
  </si>
  <si>
    <t>613,1</t>
  </si>
  <si>
    <t>7470</t>
  </si>
  <si>
    <t>106868</t>
  </si>
  <si>
    <t>2 323 171</t>
  </si>
  <si>
    <t>20211049</t>
  </si>
  <si>
    <t>24/04/2021</t>
  </si>
  <si>
    <t>12-26-36-41-42+7</t>
  </si>
  <si>
    <t>206594,7</t>
  </si>
  <si>
    <t>5977,1</t>
  </si>
  <si>
    <t>2655</t>
  </si>
  <si>
    <t>40,9</t>
  </si>
  <si>
    <t>17265</t>
  </si>
  <si>
    <t>41713</t>
  </si>
  <si>
    <t>267176</t>
  </si>
  <si>
    <t>670980</t>
  </si>
  <si>
    <t>Q 0643 4348,C 0519 7739,M 9948 1572,B 6510 4404,I 1672 6198,B 3408 5298,I 5447 1331,T 0345 1886,H 6128 7177,W 0596 6059</t>
  </si>
  <si>
    <t>4-21-33-34-48</t>
  </si>
  <si>
    <t>155832</t>
  </si>
  <si>
    <t>877,3</t>
  </si>
  <si>
    <t>10501</t>
  </si>
  <si>
    <t>166152</t>
  </si>
  <si>
    <t>9 437 065</t>
  </si>
  <si>
    <t>20211048</t>
  </si>
  <si>
    <t>21/04/2021</t>
  </si>
  <si>
    <t>6-31-39-45-49+4</t>
  </si>
  <si>
    <t>173921,6</t>
  </si>
  <si>
    <t>2021,4</t>
  </si>
  <si>
    <t>236</t>
  </si>
  <si>
    <t>648,7</t>
  </si>
  <si>
    <t>1237</t>
  </si>
  <si>
    <t>73,9</t>
  </si>
  <si>
    <t>11933</t>
  </si>
  <si>
    <t>27,5</t>
  </si>
  <si>
    <t>19878</t>
  </si>
  <si>
    <t>12,8</t>
  </si>
  <si>
    <t>189634</t>
  </si>
  <si>
    <t>344343</t>
  </si>
  <si>
    <t>D 7076 7420,M 8954 3537,W 0577 2764,P 2282 9546,P 1420 5630,J 5814 9703,I 1566 2594,K 7385 1699,W 0586 8534,V 3688 2052</t>
  </si>
  <si>
    <t>3-11-17-27-49</t>
  </si>
  <si>
    <t>37651</t>
  </si>
  <si>
    <t>391</t>
  </si>
  <si>
    <t>234,6</t>
  </si>
  <si>
    <t>14212</t>
  </si>
  <si>
    <t>166421</t>
  </si>
  <si>
    <t>9 222 246</t>
  </si>
  <si>
    <t>20211047</t>
  </si>
  <si>
    <t>19/04/2021</t>
  </si>
  <si>
    <t>17-27-36-44-49+1</t>
  </si>
  <si>
    <t>75984</t>
  </si>
  <si>
    <t>1685,9</t>
  </si>
  <si>
    <t>246</t>
  </si>
  <si>
    <t>543,8</t>
  </si>
  <si>
    <t>84,2</t>
  </si>
  <si>
    <t>11872</t>
  </si>
  <si>
    <t>13833</t>
  </si>
  <si>
    <t>174546</t>
  </si>
  <si>
    <t>204954</t>
  </si>
  <si>
    <t>M 1017 0260,C 7173 8614,D 3549 0481,J 3546 5387,U 9428 9615,J 1886 1794,S 5004 3020,P 5554 3318,J 7295 9407,S 6528 4281</t>
  </si>
  <si>
    <t>4-11-25-33-35</t>
  </si>
  <si>
    <t>177</t>
  </si>
  <si>
    <t>541,4</t>
  </si>
  <si>
    <t>7994</t>
  </si>
  <si>
    <t>117454</t>
  </si>
  <si>
    <t>1 315 448</t>
  </si>
  <si>
    <t>20211046</t>
  </si>
  <si>
    <t>17/04/2021</t>
  </si>
  <si>
    <t>17-30-34-37-38+1</t>
  </si>
  <si>
    <t>137324,4</t>
  </si>
  <si>
    <t>2578,2</t>
  </si>
  <si>
    <t>354</t>
  </si>
  <si>
    <t>683</t>
  </si>
  <si>
    <t>1604</t>
  </si>
  <si>
    <t>90</t>
  </si>
  <si>
    <t>18748</t>
  </si>
  <si>
    <t>27,7</t>
  </si>
  <si>
    <t>23108</t>
  </si>
  <si>
    <t>17,5</t>
  </si>
  <si>
    <t>290061</t>
  </si>
  <si>
    <t>379999</t>
  </si>
  <si>
    <t>U 6852 4343,L 7861 3240,U 4598 2781,A 0258 7344,M 4011 6051,M 8975 6456,I 3109 7861,N 4194 0758,L 4339 2940,T 6918 4425</t>
  </si>
  <si>
    <t>20-28-29-36-46</t>
  </si>
  <si>
    <t>162850</t>
  </si>
  <si>
    <t>1088,4</t>
  </si>
  <si>
    <t>10373</t>
  </si>
  <si>
    <t>169363</t>
  </si>
  <si>
    <t>2 352 093</t>
  </si>
  <si>
    <t>20211045</t>
  </si>
  <si>
    <t>14/04/2021</t>
  </si>
  <si>
    <t>20-23-25-27-47+6</t>
  </si>
  <si>
    <t>178818,3</t>
  </si>
  <si>
    <t>5173,5</t>
  </si>
  <si>
    <t>308</t>
  </si>
  <si>
    <t>511,1</t>
  </si>
  <si>
    <t>1869</t>
  </si>
  <si>
    <t>15416</t>
  </si>
  <si>
    <t>21,9</t>
  </si>
  <si>
    <t>26426</t>
  </si>
  <si>
    <t>232338</t>
  </si>
  <si>
    <t>329600</t>
  </si>
  <si>
    <t>L 5848 0064,M 7420 8649,T 4054 3723,I 9720 0060,I 8139 1470,O 5027 6310,E 7555 0059,D 7674 9170,G 4290 5939,T 6202 4609</t>
  </si>
  <si>
    <t>11-16-18-23-40</t>
  </si>
  <si>
    <t>28684</t>
  </si>
  <si>
    <t>480,4</t>
  </si>
  <si>
    <t>10487</t>
  </si>
  <si>
    <t>149563</t>
  </si>
  <si>
    <t>0 293 455</t>
  </si>
  <si>
    <t>20211044</t>
  </si>
  <si>
    <t>12/04/2021</t>
  </si>
  <si>
    <t>7-11-14-26-43+7</t>
  </si>
  <si>
    <t>157061,9</t>
  </si>
  <si>
    <t>105</t>
  </si>
  <si>
    <t>1860,9</t>
  </si>
  <si>
    <t>526</t>
  </si>
  <si>
    <t>262,8</t>
  </si>
  <si>
    <t>4051</t>
  </si>
  <si>
    <t>21113</t>
  </si>
  <si>
    <t>48020</t>
  </si>
  <si>
    <t>265735</t>
  </si>
  <si>
    <t>480216</t>
  </si>
  <si>
    <t>F 8188 5025,D 9396 7590,K 3446 8856,I 9427 5019,J 1167 0344,N 0936 1544,L 2356 2215,F 0105 8941,V 4680 5813,O 4641 8119</t>
  </si>
  <si>
    <t>8-14-16-17-32</t>
  </si>
  <si>
    <t>117558</t>
  </si>
  <si>
    <t>201</t>
  </si>
  <si>
    <t>575,2</t>
  </si>
  <si>
    <t>10758</t>
  </si>
  <si>
    <t>149210</t>
  </si>
  <si>
    <t>5 955 734</t>
  </si>
  <si>
    <t>20211043</t>
  </si>
  <si>
    <t>10/04/2021</t>
  </si>
  <si>
    <t>4-8-9-15-35+8</t>
  </si>
  <si>
    <t>146531,1</t>
  </si>
  <si>
    <t>966,6</t>
  </si>
  <si>
    <t>644</t>
  </si>
  <si>
    <t>400,6</t>
  </si>
  <si>
    <t>3720</t>
  </si>
  <si>
    <t>31369</t>
  </si>
  <si>
    <t>17,6</t>
  </si>
  <si>
    <t>50758</t>
  </si>
  <si>
    <t>429667</t>
  </si>
  <si>
    <t>588201</t>
  </si>
  <si>
    <t>C 4577 2986,P 8030 3951,H 5180 5157,E 2165 5458,B 8258 0174,E 4219 3489,N 0747 3357,E 4247 6042,D 6490 4490,C 0533 3382</t>
  </si>
  <si>
    <t>31-34-38-41-44</t>
  </si>
  <si>
    <t>46698</t>
  </si>
  <si>
    <t>786,5</t>
  </si>
  <si>
    <t>12067</t>
  </si>
  <si>
    <t>49,1</t>
  </si>
  <si>
    <t>181452</t>
  </si>
  <si>
    <t>7 252 656</t>
  </si>
  <si>
    <t>20211042</t>
  </si>
  <si>
    <t>07/04/2021</t>
  </si>
  <si>
    <t>9-16-19-35-43+4</t>
  </si>
  <si>
    <t>105688,5</t>
  </si>
  <si>
    <t>1052,8</t>
  </si>
  <si>
    <t>453,8</t>
  </si>
  <si>
    <t>2095</t>
  </si>
  <si>
    <t>53</t>
  </si>
  <si>
    <t>18962</t>
  </si>
  <si>
    <t>30685</t>
  </si>
  <si>
    <t>278933</t>
  </si>
  <si>
    <t>410802</t>
  </si>
  <si>
    <t>I 8088 9163,E 8417 8489,U 3501 8342,S 9385 6520,B 8028 5026,G 7650 7424,S 4153 4019,B 0902 1290,V 8107 2642,B 9174 8257</t>
  </si>
  <si>
    <t>25-37-38-41-46</t>
  </si>
  <si>
    <t>134561</t>
  </si>
  <si>
    <t>893,8</t>
  </si>
  <si>
    <t>8166</t>
  </si>
  <si>
    <t>53,7</t>
  </si>
  <si>
    <t>125124</t>
  </si>
  <si>
    <t>9 360 358</t>
  </si>
  <si>
    <t>20211041</t>
  </si>
  <si>
    <t>05/04/2021</t>
  </si>
  <si>
    <t>2-12-15-22-32+8</t>
  </si>
  <si>
    <t>153966,8</t>
  </si>
  <si>
    <t>3614</t>
  </si>
  <si>
    <t>578</t>
  </si>
  <si>
    <t>234,5</t>
  </si>
  <si>
    <t>1884</t>
  </si>
  <si>
    <t>16760</t>
  </si>
  <si>
    <t>17,3</t>
  </si>
  <si>
    <t>25177</t>
  </si>
  <si>
    <t>225807</t>
  </si>
  <si>
    <t>305349</t>
  </si>
  <si>
    <t>J 6838 9543,G 2763 4479,M 9815 9596,T 2134 1537,O 9132 4213,F 0564 4435,E 0167 9754,K 9988 8999,Q 0055 3253,A 4632 7411</t>
  </si>
  <si>
    <t>1-3-7-33-40</t>
  </si>
  <si>
    <t>101192</t>
  </si>
  <si>
    <t>487,3</t>
  </si>
  <si>
    <t>9537</t>
  </si>
  <si>
    <t>26,4</t>
  </si>
  <si>
    <t>130320</t>
  </si>
  <si>
    <t>2 847 152</t>
  </si>
  <si>
    <t>20211040</t>
  </si>
  <si>
    <t>03/04/2021</t>
  </si>
  <si>
    <t>1-2-17-38-45+2</t>
  </si>
  <si>
    <t>116910,1</t>
  </si>
  <si>
    <t>1615,1</t>
  </si>
  <si>
    <t>509</t>
  </si>
  <si>
    <t>606,5</t>
  </si>
  <si>
    <t>2647</t>
  </si>
  <si>
    <t>25626</t>
  </si>
  <si>
    <t>25,9</t>
  </si>
  <si>
    <t>41983</t>
  </si>
  <si>
    <t>417684</t>
  </si>
  <si>
    <t>579007</t>
  </si>
  <si>
    <t>U 6232 8610,D 6033 0758,U 1343 6313,Q 0759 5315,S 7836 4561,A 3492 8926,Q 0814 9836,S 7020 0693,T 8409 5313,U 8338 5244</t>
  </si>
  <si>
    <t>13-16-19-35-48</t>
  </si>
  <si>
    <t>691200</t>
  </si>
  <si>
    <t>1806,3</t>
  </si>
  <si>
    <t>18685</t>
  </si>
  <si>
    <t>97,2</t>
  </si>
  <si>
    <t>281953</t>
  </si>
  <si>
    <t>5 328 314</t>
  </si>
  <si>
    <t>20211039</t>
  </si>
  <si>
    <t>31/03/2021</t>
  </si>
  <si>
    <t>2-22-24-27-35+5</t>
  </si>
  <si>
    <t>172218</t>
  </si>
  <si>
    <t>764,2</t>
  </si>
  <si>
    <t>522,7</t>
  </si>
  <si>
    <t>2224</t>
  </si>
  <si>
    <t>16412</t>
  </si>
  <si>
    <t>32222</t>
  </si>
  <si>
    <t>7,8</t>
  </si>
  <si>
    <t>243888</t>
  </si>
  <si>
    <t>422715</t>
  </si>
  <si>
    <t>I 3496 5327,J 3375 8871,P 1705 7504,B 8350 9074,U 6219 9325,S 9548 6563,B 3236 2194,I 6052 4901,P 3042 2598,Q 6406 9767</t>
  </si>
  <si>
    <t>3-18-20-29-39</t>
  </si>
  <si>
    <t>118071</t>
  </si>
  <si>
    <t>541,6</t>
  </si>
  <si>
    <t>10403</t>
  </si>
  <si>
    <t>148182</t>
  </si>
  <si>
    <t>5 408 127</t>
  </si>
  <si>
    <t>20211038</t>
  </si>
  <si>
    <t>29/03/2021</t>
  </si>
  <si>
    <t>13-18-28-38-41+1</t>
  </si>
  <si>
    <t>78260,3</t>
  </si>
  <si>
    <t>1032,5</t>
  </si>
  <si>
    <t>394,8</t>
  </si>
  <si>
    <t>1153</t>
  </si>
  <si>
    <t>71,4</t>
  </si>
  <si>
    <t>15306</t>
  </si>
  <si>
    <t>16680</t>
  </si>
  <si>
    <t>201074</t>
  </si>
  <si>
    <t>222302</t>
  </si>
  <si>
    <t>Q 5513 4734,Q 6571 2540,V 6024 6469,E 4745 4716,Q 4650 6161,S 3078 6591,W 0462 6440,K 9895 7686,F 5332 0764,S 0062 7179</t>
  </si>
  <si>
    <t>2-23-24-35-38</t>
  </si>
  <si>
    <t>916,8</t>
  </si>
  <si>
    <t>6534</t>
  </si>
  <si>
    <t>105697</t>
  </si>
  <si>
    <t>4 624 426</t>
  </si>
  <si>
    <t>20211037</t>
  </si>
  <si>
    <t>27/03/2021</t>
  </si>
  <si>
    <t>8-10-11-16-18+5</t>
  </si>
  <si>
    <t>39496,7</t>
  </si>
  <si>
    <t>131</t>
  </si>
  <si>
    <t>441,5</t>
  </si>
  <si>
    <t>212</t>
  </si>
  <si>
    <t>4824</t>
  </si>
  <si>
    <t>34304</t>
  </si>
  <si>
    <t>56663</t>
  </si>
  <si>
    <t>417496</t>
  </si>
  <si>
    <t>562594</t>
  </si>
  <si>
    <t>Q 4808 7623,R 3425 9631,J 4992 7271,L 0705 3815,P 1375 1920,O 0865 3802,O 5914 8719,B 5969 6006,H 0275 6267,B 1886 1187</t>
  </si>
  <si>
    <t>7-29-36-38-43</t>
  </si>
  <si>
    <t>158646</t>
  </si>
  <si>
    <t>595,5</t>
  </si>
  <si>
    <t>11545</t>
  </si>
  <si>
    <t>173018</t>
  </si>
  <si>
    <t>8 222 563</t>
  </si>
  <si>
    <t>20211036</t>
  </si>
  <si>
    <t>24/03/2021</t>
  </si>
  <si>
    <t>9-22-28-37-38+10</t>
  </si>
  <si>
    <t>190961,7</t>
  </si>
  <si>
    <t>1553,6</t>
  </si>
  <si>
    <t>535,3</t>
  </si>
  <si>
    <t>1221</t>
  </si>
  <si>
    <t>82,2</t>
  </si>
  <si>
    <t>15778</t>
  </si>
  <si>
    <t>18964</t>
  </si>
  <si>
    <t>236057</t>
  </si>
  <si>
    <t>262110</t>
  </si>
  <si>
    <t>O 5561 7896,R 6727 2377,O 3425 2058,S 1606 1380,L 3179 5684,A 8476 2929,P 3016 7425,L 2093 2705,G 6665 7606,R 8418 8358</t>
  </si>
  <si>
    <t>1-4-43-45-47</t>
  </si>
  <si>
    <t>112863</t>
  </si>
  <si>
    <t>784,4</t>
  </si>
  <si>
    <t>7263</t>
  </si>
  <si>
    <t>114802</t>
  </si>
  <si>
    <t>5 393 200</t>
  </si>
  <si>
    <t>20211035</t>
  </si>
  <si>
    <t>22/03/2021</t>
  </si>
  <si>
    <t>6-15-24-34-39+4</t>
  </si>
  <si>
    <t>47030,7</t>
  </si>
  <si>
    <t>1434,8</t>
  </si>
  <si>
    <t>519,6</t>
  </si>
  <si>
    <t>1254</t>
  </si>
  <si>
    <t>10750</t>
  </si>
  <si>
    <t>19076</t>
  </si>
  <si>
    <t>168736</t>
  </si>
  <si>
    <t>277366</t>
  </si>
  <si>
    <t>U 4240 8545,A 2823 1626,M 2703 4411,P 0882 1181,K 3866 2234,L 1590 0604,I 1101 4335,S 5756 4411,F 6832 8715,A 5637 8956</t>
  </si>
  <si>
    <t>7-21-29-30-36</t>
  </si>
  <si>
    <t>488,8</t>
  </si>
  <si>
    <t>120293</t>
  </si>
  <si>
    <t>4 287 292</t>
  </si>
  <si>
    <t>20211034</t>
  </si>
  <si>
    <t>20/03/2021</t>
  </si>
  <si>
    <t>4-14-18-27-42+3</t>
  </si>
  <si>
    <t>1750000</t>
  </si>
  <si>
    <t>86623</t>
  </si>
  <si>
    <t>802,8</t>
  </si>
  <si>
    <t>754</t>
  </si>
  <si>
    <t>303,4</t>
  </si>
  <si>
    <t>3472</t>
  </si>
  <si>
    <t>29791</t>
  </si>
  <si>
    <t>43639</t>
  </si>
  <si>
    <t>379154</t>
  </si>
  <si>
    <t>545810</t>
  </si>
  <si>
    <t>A 9353 7111,P 7787 0362,O 1550 7905,O 3763 3414,Q 9229 6972,A 8730 4992,P 6170 3441,H 6479 1554,N 6158 4517,W 0312 0237</t>
  </si>
  <si>
    <t>19-28-32-40-42</t>
  </si>
  <si>
    <t>83316</t>
  </si>
  <si>
    <t>624,4</t>
  </si>
  <si>
    <t>12502</t>
  </si>
  <si>
    <t>38,7</t>
  </si>
  <si>
    <t>182144</t>
  </si>
  <si>
    <t>3 792 304</t>
  </si>
  <si>
    <t>20211033</t>
  </si>
  <si>
    <t>17/03/2021</t>
  </si>
  <si>
    <t>3-18-30-45-46+3</t>
  </si>
  <si>
    <t>182195,3</t>
  </si>
  <si>
    <t>4625,8</t>
  </si>
  <si>
    <t>1910</t>
  </si>
  <si>
    <t>14306</t>
  </si>
  <si>
    <t>30485</t>
  </si>
  <si>
    <t>221821</t>
  </si>
  <si>
    <t>412116</t>
  </si>
  <si>
    <t>K 2023 2177,D 9678 4807,D 2560 5959,M 0929 5947,T 2330 5575,N 7456 5683,W 0417 0526,T 3299 8293,I 9966 6026,M 1234 1222</t>
  </si>
  <si>
    <t>1-18-28-29-41</t>
  </si>
  <si>
    <t>120159</t>
  </si>
  <si>
    <t>615,4</t>
  </si>
  <si>
    <t>9924</t>
  </si>
  <si>
    <t>145943</t>
  </si>
  <si>
    <t>6 280 998</t>
  </si>
  <si>
    <t>20211032</t>
  </si>
  <si>
    <t>15/03/2021</t>
  </si>
  <si>
    <t>15-29-33-38-41+2</t>
  </si>
  <si>
    <t>161308,2</t>
  </si>
  <si>
    <t>1458,2</t>
  </si>
  <si>
    <t>348</t>
  </si>
  <si>
    <t>408</t>
  </si>
  <si>
    <t>1059</t>
  </si>
  <si>
    <t>80,1</t>
  </si>
  <si>
    <t>12474</t>
  </si>
  <si>
    <t>176435</t>
  </si>
  <si>
    <t>258405</t>
  </si>
  <si>
    <t>B 8329 3424,T 9918 2316,J 0946 4380,T 5414 4932,J 0289 4968,I 7788 2768,L 3639 1378,V 6307 6694,T 1211 7810,G 5015 6106</t>
  </si>
  <si>
    <t>3-9-12-30-33</t>
  </si>
  <si>
    <t>50535</t>
  </si>
  <si>
    <t>351</t>
  </si>
  <si>
    <t>235,5</t>
  </si>
  <si>
    <t>12432</t>
  </si>
  <si>
    <t>148223</t>
  </si>
  <si>
    <t>8 971 796</t>
  </si>
  <si>
    <t>20211031</t>
  </si>
  <si>
    <t>13/03/2021</t>
  </si>
  <si>
    <t>4-10-19-22-47+8</t>
  </si>
  <si>
    <t>25707,7</t>
  </si>
  <si>
    <t>82</t>
  </si>
  <si>
    <t>765,1</t>
  </si>
  <si>
    <t>820</t>
  </si>
  <si>
    <t>275,9</t>
  </si>
  <si>
    <t>3499</t>
  </si>
  <si>
    <t>38,6</t>
  </si>
  <si>
    <t>31877</t>
  </si>
  <si>
    <t>44149</t>
  </si>
  <si>
    <t>392601</t>
  </si>
  <si>
    <t>519527</t>
  </si>
  <si>
    <t>N 3284 5221,S 5712 6751,F 5496 7956,H 1558 8928,G 7774 0334,E 3218 8672,K 7691 7307,G 4990 0998,C 9284 6223,Q 9674 2505</t>
  </si>
  <si>
    <t>3-5-9-43-44</t>
  </si>
  <si>
    <t>163377</t>
  </si>
  <si>
    <t>546,4</t>
  </si>
  <si>
    <t>15018</t>
  </si>
  <si>
    <t>219796</t>
  </si>
  <si>
    <t>2 466 248</t>
  </si>
  <si>
    <t>20211030</t>
  </si>
  <si>
    <t>10/03/2021</t>
  </si>
  <si>
    <t>20-26-33-34-42+9</t>
  </si>
  <si>
    <t>182596,3</t>
  </si>
  <si>
    <t>1437,6</t>
  </si>
  <si>
    <t>508,6</t>
  </si>
  <si>
    <t>1414</t>
  </si>
  <si>
    <t>67,9</t>
  </si>
  <si>
    <t>13131</t>
  </si>
  <si>
    <t>22087</t>
  </si>
  <si>
    <t>12,1</t>
  </si>
  <si>
    <t>200184</t>
  </si>
  <si>
    <t>358571</t>
  </si>
  <si>
    <t>P 5299 7319,P 5527 3620,H 1206 0677,O 9232 8935,F 8873 1599,G 8967 1164,W 0334 2390,R 1026 7857,N 8512 5621,P 4606 1515</t>
  </si>
  <si>
    <t>5-8-14-16-49</t>
  </si>
  <si>
    <t>39007</t>
  </si>
  <si>
    <t>305,5</t>
  </si>
  <si>
    <t>13220</t>
  </si>
  <si>
    <t>166228</t>
  </si>
  <si>
    <t>3 065 593</t>
  </si>
  <si>
    <t>20211029</t>
  </si>
  <si>
    <t>08/03/2021</t>
  </si>
  <si>
    <t>8-19-24-38-40+10</t>
  </si>
  <si>
    <t>159957</t>
  </si>
  <si>
    <t>2054,8</t>
  </si>
  <si>
    <t>430,6</t>
  </si>
  <si>
    <t>1143</t>
  </si>
  <si>
    <t>13923</t>
  </si>
  <si>
    <t>21,7</t>
  </si>
  <si>
    <t>16004</t>
  </si>
  <si>
    <t>197734</t>
  </si>
  <si>
    <t>219311</t>
  </si>
  <si>
    <t>M 2633 4315,I 1790 6800,E 5720 1503,B 8417 5813,R 0999 8560,I 6127 0446,Q 6967 6810,E 6964 1192,E 8970 6913,N 5877 3201</t>
  </si>
  <si>
    <t>4-6-8-13-16</t>
  </si>
  <si>
    <t>537</t>
  </si>
  <si>
    <t>124,9</t>
  </si>
  <si>
    <t>15469</t>
  </si>
  <si>
    <t>159985</t>
  </si>
  <si>
    <t>1 375 236</t>
  </si>
  <si>
    <t>20211028</t>
  </si>
  <si>
    <t>06/03/2021</t>
  </si>
  <si>
    <t>3-11-13-22-30+8</t>
  </si>
  <si>
    <t>45975,9</t>
  </si>
  <si>
    <t>157</t>
  </si>
  <si>
    <t>428,8</t>
  </si>
  <si>
    <t>1415</t>
  </si>
  <si>
    <t>171,6</t>
  </si>
  <si>
    <t>4946</t>
  </si>
  <si>
    <t>45020</t>
  </si>
  <si>
    <t>53693</t>
  </si>
  <si>
    <t>7,5</t>
  </si>
  <si>
    <t>481085</t>
  </si>
  <si>
    <t>542539</t>
  </si>
  <si>
    <t>U 8114 8691,M 9920 6816,T 0493 2718,L 5761 5973,O 4203 0996,I 4994 0567,W 0371 6953,V 3072 1876,J 0130 9541,L 0928 0080</t>
  </si>
  <si>
    <t>6-13-18-24-29</t>
  </si>
  <si>
    <t>34344</t>
  </si>
  <si>
    <t>715</t>
  </si>
  <si>
    <t>186,4</t>
  </si>
  <si>
    <t>22662</t>
  </si>
  <si>
    <t>2 264 961</t>
  </si>
  <si>
    <t>20211027</t>
  </si>
  <si>
    <t>03/03/2021</t>
  </si>
  <si>
    <t>8-19-38-41-49+7</t>
  </si>
  <si>
    <t>83159,1</t>
  </si>
  <si>
    <t>326</t>
  </si>
  <si>
    <t>449,1</t>
  </si>
  <si>
    <t>2247</t>
  </si>
  <si>
    <t>38,9</t>
  </si>
  <si>
    <t>15515</t>
  </si>
  <si>
    <t>35953</t>
  </si>
  <si>
    <t>234294</t>
  </si>
  <si>
    <t>546017</t>
  </si>
  <si>
    <t>L 5725 1433,S 9399 6893,L 8778 7640,Q 2975 9367,S 1171 3999,F 9154 2757,J 9687 5503,T 9975 8916,V 1269 9123,E 1503 3790</t>
  </si>
  <si>
    <t>4-5-6-15-35</t>
  </si>
  <si>
    <t>123326</t>
  </si>
  <si>
    <t>568,1</t>
  </si>
  <si>
    <t>11898</t>
  </si>
  <si>
    <t>163633</t>
  </si>
  <si>
    <t>8 542 596</t>
  </si>
  <si>
    <t>20211026</t>
  </si>
  <si>
    <t>01/03/2021</t>
  </si>
  <si>
    <t>4-8-14-21-47+9</t>
  </si>
  <si>
    <t>158261,5</t>
  </si>
  <si>
    <t>1043,9</t>
  </si>
  <si>
    <t>381</t>
  </si>
  <si>
    <t>1718</t>
  </si>
  <si>
    <t>17153</t>
  </si>
  <si>
    <t>23558</t>
  </si>
  <si>
    <t>225178</t>
  </si>
  <si>
    <t>306707</t>
  </si>
  <si>
    <t>R 9416 4392,N 8927 7214,A 2526 2748,P 3236 2655,I 6430 6252,M 3212 0166,H 0482 5801,J 2950 7653,N 1096 1638,J 6156 1978</t>
  </si>
  <si>
    <t>13-16-27-28-36</t>
  </si>
  <si>
    <t>103069</t>
  </si>
  <si>
    <t>198</t>
  </si>
  <si>
    <t>481,7</t>
  </si>
  <si>
    <t>9580</t>
  </si>
  <si>
    <t>25,6</t>
  </si>
  <si>
    <t>137965</t>
  </si>
  <si>
    <t>2 969 807</t>
  </si>
  <si>
    <t>20211025</t>
  </si>
  <si>
    <t>27/02/2021</t>
  </si>
  <si>
    <t>4-11-29-42-43+10</t>
  </si>
  <si>
    <t>280025,9</t>
  </si>
  <si>
    <t>9167,7</t>
  </si>
  <si>
    <t>514</t>
  </si>
  <si>
    <t>479,6</t>
  </si>
  <si>
    <t>1994</t>
  </si>
  <si>
    <t>23118</t>
  </si>
  <si>
    <t>28824</t>
  </si>
  <si>
    <t>349110</t>
  </si>
  <si>
    <t>404502</t>
  </si>
  <si>
    <t>V 1616 1566,G 5436 7073,F 7794 9730,J 8691 1669,N 8779 0264,H 7673 4535,C 9962 8084,S 9356 5723,Q 7457 3254,L 1618 3906</t>
  </si>
  <si>
    <t>12-23-32-36-48</t>
  </si>
  <si>
    <t>81493</t>
  </si>
  <si>
    <t>317</t>
  </si>
  <si>
    <t>571,1</t>
  </si>
  <si>
    <t>13351</t>
  </si>
  <si>
    <t>34,8</t>
  </si>
  <si>
    <t>182186</t>
  </si>
  <si>
    <t>9 080 635</t>
  </si>
  <si>
    <t>20211024</t>
  </si>
  <si>
    <t>24/02/2021</t>
  </si>
  <si>
    <t>10-18-19-41-47+2</t>
  </si>
  <si>
    <t>187541,2</t>
  </si>
  <si>
    <t>1695,3</t>
  </si>
  <si>
    <t>644,9</t>
  </si>
  <si>
    <t>1369</t>
  </si>
  <si>
    <t>14297</t>
  </si>
  <si>
    <t>21814</t>
  </si>
  <si>
    <t>233621</t>
  </si>
  <si>
    <t>298001</t>
  </si>
  <si>
    <t>V 8158 6783,M 1208 7656,I 6752 6948,M 4201 3565,F 9681 1048,O 4008 8438,C 3445 7782,Q 6928 7907,G 9607 6442,J 5731 0698</t>
  </si>
  <si>
    <t>7-18-39-43-45</t>
  </si>
  <si>
    <t>112702</t>
  </si>
  <si>
    <t>224</t>
  </si>
  <si>
    <t>560,3</t>
  </si>
  <si>
    <t>9533</t>
  </si>
  <si>
    <t>33,8</t>
  </si>
  <si>
    <t>125595</t>
  </si>
  <si>
    <t>4 836 809</t>
  </si>
  <si>
    <t>20211023</t>
  </si>
  <si>
    <t>22/02/2021</t>
  </si>
  <si>
    <t>3-15-24-26-37+7</t>
  </si>
  <si>
    <t>119147,7</t>
  </si>
  <si>
    <t>519,3</t>
  </si>
  <si>
    <t>2061</t>
  </si>
  <si>
    <t>12466</t>
  </si>
  <si>
    <t>29736</t>
  </si>
  <si>
    <t>178444</t>
  </si>
  <si>
    <t>393306</t>
  </si>
  <si>
    <t>C 8873 5649,D 0297 5817,J 4337 2249,T 4659 9068,B 9147 8759,U 5690 7051,I 3166 0482,P 1675 8479,N 5448 8779,C 8402 4264</t>
  </si>
  <si>
    <t>6-11-18-19-30</t>
  </si>
  <si>
    <t>369</t>
  </si>
  <si>
    <t>188,9</t>
  </si>
  <si>
    <t>12639</t>
  </si>
  <si>
    <t>14,1</t>
  </si>
  <si>
    <t>145436</t>
  </si>
  <si>
    <t>6 879 057</t>
  </si>
  <si>
    <t>20211022</t>
  </si>
  <si>
    <t>20/02/2021</t>
  </si>
  <si>
    <t>19-21-36-39-49+5</t>
  </si>
  <si>
    <t>116038,8</t>
  </si>
  <si>
    <t>1287,3</t>
  </si>
  <si>
    <t>404</t>
  </si>
  <si>
    <t>2365</t>
  </si>
  <si>
    <t>51,6</t>
  </si>
  <si>
    <t>18635</t>
  </si>
  <si>
    <t>36521</t>
  </si>
  <si>
    <t>280131</t>
  </si>
  <si>
    <t>584808</t>
  </si>
  <si>
    <t>M 5449 9871,H 4289 8838,H 3717 8345,K 8892 5972,B 6930 2354,M 8845 1802,Q 2075 0053,O 2016 4975,J 4297 9841,P 4082 2304</t>
  </si>
  <si>
    <t>4-6-31-35-49</t>
  </si>
  <si>
    <t>156701</t>
  </si>
  <si>
    <t>232</t>
  </si>
  <si>
    <t>735,5</t>
  </si>
  <si>
    <t>11200</t>
  </si>
  <si>
    <t>179242</t>
  </si>
  <si>
    <t>7 585 486</t>
  </si>
  <si>
    <t>20211021</t>
  </si>
  <si>
    <t>17/02/2021</t>
  </si>
  <si>
    <t>29-31-34-35-41+8</t>
  </si>
  <si>
    <t>172332,1</t>
  </si>
  <si>
    <t>2002,9</t>
  </si>
  <si>
    <t>659,6</t>
  </si>
  <si>
    <t>1103</t>
  </si>
  <si>
    <t>82,1</t>
  </si>
  <si>
    <t>10073</t>
  </si>
  <si>
    <t>32,3</t>
  </si>
  <si>
    <t>18874</t>
  </si>
  <si>
    <t>13,4</t>
  </si>
  <si>
    <t>169054</t>
  </si>
  <si>
    <t>358086</t>
  </si>
  <si>
    <t>F 8820 5369,I 5188 9638,L 3654 3271,D 4670 9061,Q 3570 9528,E 7640 2194,L 8048 0848,A 0846 2510,P 4315 3506,V 6642 7877</t>
  </si>
  <si>
    <t>11-27-28-29-48</t>
  </si>
  <si>
    <t>111093</t>
  </si>
  <si>
    <t>639,6</t>
  </si>
  <si>
    <t>9802</t>
  </si>
  <si>
    <t>145442</t>
  </si>
  <si>
    <t>0 692 265</t>
  </si>
  <si>
    <t>20211020</t>
  </si>
  <si>
    <t>15/02/2021</t>
  </si>
  <si>
    <t>6-12-13-17-22+7</t>
  </si>
  <si>
    <t>26674,6</t>
  </si>
  <si>
    <t>138</t>
  </si>
  <si>
    <t>743</t>
  </si>
  <si>
    <t>189,6</t>
  </si>
  <si>
    <t>4672</t>
  </si>
  <si>
    <t>26656</t>
  </si>
  <si>
    <t>54711</t>
  </si>
  <si>
    <t>310583</t>
  </si>
  <si>
    <t>481716</t>
  </si>
  <si>
    <t>N 0188 9161,C 4419 2208,L 4525 3730,W 0301 8293,R 2681 3617,P 9792 1809,D 8718 2324,I 3218 4728,N 9579 8387,O 4248 0775</t>
  </si>
  <si>
    <t>10-24-36-39-41</t>
  </si>
  <si>
    <t>115095</t>
  </si>
  <si>
    <t>804,2</t>
  </si>
  <si>
    <t>7696</t>
  </si>
  <si>
    <t>118109</t>
  </si>
  <si>
    <t>0 276 071</t>
  </si>
  <si>
    <t>20211019</t>
  </si>
  <si>
    <t>13/02/2021</t>
  </si>
  <si>
    <t>9-13-17-28-31+10</t>
  </si>
  <si>
    <t>28038,1</t>
  </si>
  <si>
    <t>809,4</t>
  </si>
  <si>
    <t>1515</t>
  </si>
  <si>
    <t>179,2</t>
  </si>
  <si>
    <t>3333</t>
  </si>
  <si>
    <t>45039</t>
  </si>
  <si>
    <t>39269</t>
  </si>
  <si>
    <t>492885</t>
  </si>
  <si>
    <t>428651</t>
  </si>
  <si>
    <t>T 2837 4363,U 6028 0348,U 8257 0676,K 8820 2303,B 5469 3565,Q 6959 5003,S 0077 2562,V 8153 5606,I 9910 2324,W 0278 5681</t>
  </si>
  <si>
    <t>18-34-37-44-49</t>
  </si>
  <si>
    <t>174332</t>
  </si>
  <si>
    <t>315</t>
  </si>
  <si>
    <t>653,2</t>
  </si>
  <si>
    <t>12915</t>
  </si>
  <si>
    <t>180460</t>
  </si>
  <si>
    <t>9 055 958</t>
  </si>
  <si>
    <t>20211018</t>
  </si>
  <si>
    <t>10/02/2021</t>
  </si>
  <si>
    <t>13-15-29-33-44+4</t>
  </si>
  <si>
    <t>96018,4</t>
  </si>
  <si>
    <t>956,5</t>
  </si>
  <si>
    <t>344,3</t>
  </si>
  <si>
    <t>2076</t>
  </si>
  <si>
    <t>19419</t>
  </si>
  <si>
    <t>28475</t>
  </si>
  <si>
    <t>264187</t>
  </si>
  <si>
    <t>363144</t>
  </si>
  <si>
    <t>P 2856 9292,W 0269 4729,H 8845 3370,O 3337 4866,T 9800 9641,C 5570 5771,I 8288 0724,B 9548 5139,E 1077 3974,D 0315 6580</t>
  </si>
  <si>
    <t>4-5-20-25-40</t>
  </si>
  <si>
    <t>118744</t>
  </si>
  <si>
    <t>249</t>
  </si>
  <si>
    <t>456,9</t>
  </si>
  <si>
    <t>10765</t>
  </si>
  <si>
    <t>6 288 478</t>
  </si>
  <si>
    <t>20211017</t>
  </si>
  <si>
    <t>08/02/2021</t>
  </si>
  <si>
    <t>5-9-10-19-29+8</t>
  </si>
  <si>
    <t>17264,2</t>
  </si>
  <si>
    <t>101</t>
  </si>
  <si>
    <t>375,4</t>
  </si>
  <si>
    <t>999</t>
  </si>
  <si>
    <t>136,9</t>
  </si>
  <si>
    <t>2807</t>
  </si>
  <si>
    <t>28421</t>
  </si>
  <si>
    <t>30602</t>
  </si>
  <si>
    <t>282962</t>
  </si>
  <si>
    <t>3,2</t>
  </si>
  <si>
    <t>310069</t>
  </si>
  <si>
    <t>M 8390 5305,G 6210 1717,M 7261 3395,W 0258 2051,L 0161 0966,K 0277 7826,L 8497 7965,E 9013 6709,K 9470 7030,I 5330 6249</t>
  </si>
  <si>
    <t>7-8-18-37-49</t>
  </si>
  <si>
    <t>101906</t>
  </si>
  <si>
    <t>209</t>
  </si>
  <si>
    <t>463,3</t>
  </si>
  <si>
    <t>8979</t>
  </si>
  <si>
    <t>133380</t>
  </si>
  <si>
    <t>7 101 444</t>
  </si>
  <si>
    <t>20211016</t>
  </si>
  <si>
    <t>06/02/2021</t>
  </si>
  <si>
    <t>9-15-42-44-47+10</t>
  </si>
  <si>
    <t>144813,6</t>
  </si>
  <si>
    <t>2209</t>
  </si>
  <si>
    <t>415</t>
  </si>
  <si>
    <t>614,3</t>
  </si>
  <si>
    <t>1871</t>
  </si>
  <si>
    <t>81,4</t>
  </si>
  <si>
    <t>20986</t>
  </si>
  <si>
    <t>27677</t>
  </si>
  <si>
    <t>331770</t>
  </si>
  <si>
    <t>409119</t>
  </si>
  <si>
    <t>E 2789 3897,I 1010 0713,F 4888 8366,M 2162 9685,G 3053 1399,I 5951 2020,E 5923 0875,B 0464 9335,U 6948 2799,D 1214 7228</t>
  </si>
  <si>
    <t>8-9-15-29-38</t>
  </si>
  <si>
    <t>166880</t>
  </si>
  <si>
    <t>362</t>
  </si>
  <si>
    <t>428,7</t>
  </si>
  <si>
    <t>16212</t>
  </si>
  <si>
    <t>222478</t>
  </si>
  <si>
    <t>3 025 578</t>
  </si>
  <si>
    <t>20211015</t>
  </si>
  <si>
    <t>03/02/2021</t>
  </si>
  <si>
    <t>17-21-26-31-37+10</t>
  </si>
  <si>
    <t>200897</t>
  </si>
  <si>
    <t>2228,8</t>
  </si>
  <si>
    <t>1309</t>
  </si>
  <si>
    <t>80,7</t>
  </si>
  <si>
    <t>16670</t>
  </si>
  <si>
    <t>19115</t>
  </si>
  <si>
    <t>244525</t>
  </si>
  <si>
    <t>274836</t>
  </si>
  <si>
    <t>V 8208 2101,R 3960 1368,F 8584 4870,B 2560 9403,O 5029 3451,N 3895 8741,U 3524 6757,L 4550 8640,R 5973 9876,H 8712 9971</t>
  </si>
  <si>
    <t>10-26-32-36-41</t>
  </si>
  <si>
    <t>116361</t>
  </si>
  <si>
    <t>885,2</t>
  </si>
  <si>
    <t>7162</t>
  </si>
  <si>
    <t>50,5</t>
  </si>
  <si>
    <t>116396</t>
  </si>
  <si>
    <t>9 737 755</t>
  </si>
  <si>
    <t>20211014</t>
  </si>
  <si>
    <t>01/02/2021</t>
  </si>
  <si>
    <t>1-17-18-21-45+9</t>
  </si>
  <si>
    <t>150093,6</t>
  </si>
  <si>
    <t>1409</t>
  </si>
  <si>
    <t>444,8</t>
  </si>
  <si>
    <t>1498</t>
  </si>
  <si>
    <t>52,7</t>
  </si>
  <si>
    <t>14277</t>
  </si>
  <si>
    <t>22775</t>
  </si>
  <si>
    <t>210800</t>
  </si>
  <si>
    <t>283134</t>
  </si>
  <si>
    <t>N 8522 6207,U 2256 9405,F 4664 6118,H 6276 5731,C 7909 6037,W 0231 6637,J 9586 2095,H 7547 5881,L 9240 3478,N 8847 5356</t>
  </si>
  <si>
    <t>7-17-19-24-27</t>
  </si>
  <si>
    <t>452</t>
  </si>
  <si>
    <t>148,1</t>
  </si>
  <si>
    <t>15333</t>
  </si>
  <si>
    <t>158288</t>
  </si>
  <si>
    <t>0 000 212</t>
  </si>
  <si>
    <t>20211013</t>
  </si>
  <si>
    <t>30/01/2021</t>
  </si>
  <si>
    <t>5-9-17-33-37+4</t>
  </si>
  <si>
    <t>50279,2</t>
  </si>
  <si>
    <t>1095,7</t>
  </si>
  <si>
    <t>671</t>
  </si>
  <si>
    <t>329,8</t>
  </si>
  <si>
    <t>2996</t>
  </si>
  <si>
    <t>28613</t>
  </si>
  <si>
    <t>39647</t>
  </si>
  <si>
    <t>371400</t>
  </si>
  <si>
    <t>490212</t>
  </si>
  <si>
    <t>B 5815 5135,K 7109 6608,N 4512 2529,G 7666 5512,J 1420 7673,V 6667 6656,C 2777 9983,L 7522 2332,U 7875 0805,D 0289 2775</t>
  </si>
  <si>
    <t>6-21-28-31-47</t>
  </si>
  <si>
    <t>78380</t>
  </si>
  <si>
    <t>568,3</t>
  </si>
  <si>
    <t>12641</t>
  </si>
  <si>
    <t>185647</t>
  </si>
  <si>
    <t>4 818 114</t>
  </si>
  <si>
    <t>20211012</t>
  </si>
  <si>
    <t>27/01/2021</t>
  </si>
  <si>
    <t>6-23-25-27-44+6</t>
  </si>
  <si>
    <t>179534,2</t>
  </si>
  <si>
    <t>5447,6</t>
  </si>
  <si>
    <t>471,7</t>
  </si>
  <si>
    <t>1905</t>
  </si>
  <si>
    <t>49,5</t>
  </si>
  <si>
    <t>17163</t>
  </si>
  <si>
    <t>26991</t>
  </si>
  <si>
    <t>246466</t>
  </si>
  <si>
    <t>312870</t>
  </si>
  <si>
    <t>P 2836 7443,O 6936 1944,A 7122 8011,T 2401 6248,T 3450 4450,S 5217 9910,L 1259 6471,A 0359 8157,S 1505 9125,G 6727 3301</t>
  </si>
  <si>
    <t>2-9-12-25-46</t>
  </si>
  <si>
    <t>54934</t>
  </si>
  <si>
    <t>12665</t>
  </si>
  <si>
    <t>154406</t>
  </si>
  <si>
    <t>2 929 658</t>
  </si>
  <si>
    <t>20211011</t>
  </si>
  <si>
    <t>25/01/2021</t>
  </si>
  <si>
    <t>3-7-13-31-49+5</t>
  </si>
  <si>
    <t>32993,1</t>
  </si>
  <si>
    <t>75</t>
  </si>
  <si>
    <t>649</t>
  </si>
  <si>
    <t>2762</t>
  </si>
  <si>
    <t>21095</t>
  </si>
  <si>
    <t>30570</t>
  </si>
  <si>
    <t>226896</t>
  </si>
  <si>
    <t>322683</t>
  </si>
  <si>
    <t>J 0406 3933,E 4659 1445,T 0720 0535,T 2173 6418,E 8564 0145,U 6085 9597,D 6310 7936,F 9481 9984,P 4685 5054,E 6477 9996</t>
  </si>
  <si>
    <t>3-13-17-21-23</t>
  </si>
  <si>
    <t>383</t>
  </si>
  <si>
    <t>13645</t>
  </si>
  <si>
    <t>143793</t>
  </si>
  <si>
    <t>3 707 274</t>
  </si>
  <si>
    <t>20211010</t>
  </si>
  <si>
    <t>23/01/2021</t>
  </si>
  <si>
    <t>1-13-19-24-48+5</t>
  </si>
  <si>
    <t>88104,7</t>
  </si>
  <si>
    <t>102</t>
  </si>
  <si>
    <t>632,4</t>
  </si>
  <si>
    <t>274,7</t>
  </si>
  <si>
    <t>4278</t>
  </si>
  <si>
    <t>32,5</t>
  </si>
  <si>
    <t>32608</t>
  </si>
  <si>
    <t>15,3</t>
  </si>
  <si>
    <t>54892</t>
  </si>
  <si>
    <t>420034</t>
  </si>
  <si>
    <t>626088</t>
  </si>
  <si>
    <t>D 3554 3619,R 2074 9098,V 5162 8289,H 6300 2600,H 5055 9696,V 8185 1867,J 1742 2426,G 1383 1057,I 7902 1378,W 0196 5640</t>
  </si>
  <si>
    <t>21-27-38-39-43</t>
  </si>
  <si>
    <t>168860</t>
  </si>
  <si>
    <t>832,4</t>
  </si>
  <si>
    <t>11460</t>
  </si>
  <si>
    <t>178179</t>
  </si>
  <si>
    <t>1 857 391</t>
  </si>
  <si>
    <t>20211009</t>
  </si>
  <si>
    <t>20/01/2021</t>
  </si>
  <si>
    <t>11-21-22-32-40+9</t>
  </si>
  <si>
    <t>101212</t>
  </si>
  <si>
    <t>1235,1</t>
  </si>
  <si>
    <t>350</t>
  </si>
  <si>
    <t>509,1</t>
  </si>
  <si>
    <t>1708</t>
  </si>
  <si>
    <t>16162</t>
  </si>
  <si>
    <t>27294</t>
  </si>
  <si>
    <t>256645</t>
  </si>
  <si>
    <t>394597</t>
  </si>
  <si>
    <t>W 0173 2006,J 8132 3008,W 0178 2361,A 8177 1250,N 6559 3789,Q 5599 5440,J 8718 0393,C 3647 0866,L 1050 7450,J 5001 4963</t>
  </si>
  <si>
    <t>5-16-35-42-49</t>
  </si>
  <si>
    <t>61780</t>
  </si>
  <si>
    <t>9315</t>
  </si>
  <si>
    <t>37,6</t>
  </si>
  <si>
    <t>138945</t>
  </si>
  <si>
    <t>5 693 155</t>
  </si>
  <si>
    <t>20211008</t>
  </si>
  <si>
    <t>18/01/2021</t>
  </si>
  <si>
    <t>5-10-25-43-48+10</t>
  </si>
  <si>
    <t>59801,5</t>
  </si>
  <si>
    <t>1509,9</t>
  </si>
  <si>
    <t>305</t>
  </si>
  <si>
    <t>68,5</t>
  </si>
  <si>
    <t>15838</t>
  </si>
  <si>
    <t>21,4</t>
  </si>
  <si>
    <t>19670</t>
  </si>
  <si>
    <t>230541</t>
  </si>
  <si>
    <t>243706</t>
  </si>
  <si>
    <t>I 1191 4844,A 0545 6533,A 2170 0127,B 7558 1113,R 5132 3203,F 6187 1536,S 4683 1839,Q 2610 4844,F 5081 7172,V 5735 8582</t>
  </si>
  <si>
    <t>5-14-30-46-47</t>
  </si>
  <si>
    <t>104574</t>
  </si>
  <si>
    <t>797,7</t>
  </si>
  <si>
    <t>7293</t>
  </si>
  <si>
    <t>115590</t>
  </si>
  <si>
    <t>5 092 334</t>
  </si>
  <si>
    <t>20211007</t>
  </si>
  <si>
    <t>16/01/2021</t>
  </si>
  <si>
    <t>14-20-22-36-44+2</t>
  </si>
  <si>
    <t>282199,7</t>
  </si>
  <si>
    <t>906,2</t>
  </si>
  <si>
    <t>557</t>
  </si>
  <si>
    <t>446</t>
  </si>
  <si>
    <t>2426</t>
  </si>
  <si>
    <t>61,1</t>
  </si>
  <si>
    <t>23475</t>
  </si>
  <si>
    <t>34442</t>
  </si>
  <si>
    <t>340730</t>
  </si>
  <si>
    <t>480474</t>
  </si>
  <si>
    <t>S 5637 5204,M 0342 6819,J 1646 1391,R 9258 5935,Q 9225 1613,T 1090 8948,C 6219 1815,D 8901 1711,G 4102 0056,P 1764 9222</t>
  </si>
  <si>
    <t>8-12-29-36-39</t>
  </si>
  <si>
    <t>82997</t>
  </si>
  <si>
    <t>587,1</t>
  </si>
  <si>
    <t>13690</t>
  </si>
  <si>
    <t>201657</t>
  </si>
  <si>
    <t>4 109 329</t>
  </si>
  <si>
    <t>20211006</t>
  </si>
  <si>
    <t>13/01/2021</t>
  </si>
  <si>
    <t>17-30-32-41-42+5</t>
  </si>
  <si>
    <t>186526,7</t>
  </si>
  <si>
    <t>6825</t>
  </si>
  <si>
    <t>251</t>
  </si>
  <si>
    <t>654,2</t>
  </si>
  <si>
    <t>1726</t>
  </si>
  <si>
    <t>56,8</t>
  </si>
  <si>
    <t>13361</t>
  </si>
  <si>
    <t>27703</t>
  </si>
  <si>
    <t>213470</t>
  </si>
  <si>
    <t>460913</t>
  </si>
  <si>
    <t>V 7262 6800,R 7333 1468,F 1981 2298,A 1970 5475,T 8348 9001,I 6177 5549,A 5504 7762,S 2457 7452,G 4625 2690,J 6139 5521</t>
  </si>
  <si>
    <t>5-6-11-28-49</t>
  </si>
  <si>
    <t>62029</t>
  </si>
  <si>
    <t>426</t>
  </si>
  <si>
    <t>233,2</t>
  </si>
  <si>
    <t>15629</t>
  </si>
  <si>
    <t>184441</t>
  </si>
  <si>
    <t>4 091 791</t>
  </si>
  <si>
    <t>20211005</t>
  </si>
  <si>
    <t>11/01/2021</t>
  </si>
  <si>
    <t>1-8-17-33-46+5</t>
  </si>
  <si>
    <t>151003</t>
  </si>
  <si>
    <t>996,1</t>
  </si>
  <si>
    <t>331</t>
  </si>
  <si>
    <t>401,6</t>
  </si>
  <si>
    <t>1862</t>
  </si>
  <si>
    <t>42,6</t>
  </si>
  <si>
    <t>14988</t>
  </si>
  <si>
    <t>26862</t>
  </si>
  <si>
    <t>211338</t>
  </si>
  <si>
    <t>373519</t>
  </si>
  <si>
    <t>N 9982 7153,V 8203 1885,N 0078 9765,W 0132 9423,B 2146 7052,H 4163 6961,J 0474 2318,B 1619 0620,T 9522 3794,T 2900 9985</t>
  </si>
  <si>
    <t>1-9-14-26-37</t>
  </si>
  <si>
    <t>52147</t>
  </si>
  <si>
    <t>245</t>
  </si>
  <si>
    <t>401,8</t>
  </si>
  <si>
    <t>10297</t>
  </si>
  <si>
    <t>24,5</t>
  </si>
  <si>
    <t>137312</t>
  </si>
  <si>
    <t>0 206 668</t>
  </si>
  <si>
    <t>20211004</t>
  </si>
  <si>
    <t>09/01/2021</t>
  </si>
  <si>
    <t>7-11-12-27-49+1</t>
  </si>
  <si>
    <t>98500,6</t>
  </si>
  <si>
    <t>94</t>
  </si>
  <si>
    <t>767,2</t>
  </si>
  <si>
    <t>1142</t>
  </si>
  <si>
    <t>227,7</t>
  </si>
  <si>
    <t>3486</t>
  </si>
  <si>
    <t>44,5</t>
  </si>
  <si>
    <t>42115</t>
  </si>
  <si>
    <t>39669</t>
  </si>
  <si>
    <t>489197</t>
  </si>
  <si>
    <t>398531</t>
  </si>
  <si>
    <t>U 2137 4401,G 8405 7448,L 2841 3498,S 7493 5968,E 1465 1050,K 2722 4142,M 4768 8203,F 0242 7004,M 7653 7191,C 3103 6395</t>
  </si>
  <si>
    <t>7-22-32-38-40</t>
  </si>
  <si>
    <t>167234</t>
  </si>
  <si>
    <t>273</t>
  </si>
  <si>
    <t>682,7</t>
  </si>
  <si>
    <t>12175</t>
  </si>
  <si>
    <t>186221</t>
  </si>
  <si>
    <t>5 890 446</t>
  </si>
  <si>
    <t>20211003</t>
  </si>
  <si>
    <t>06/01/2021</t>
  </si>
  <si>
    <t>11-21-32-41-47+9</t>
  </si>
  <si>
    <t>27724,4</t>
  </si>
  <si>
    <t>1246,5</t>
  </si>
  <si>
    <t>482,6</t>
  </si>
  <si>
    <t>1547</t>
  </si>
  <si>
    <t>65,9</t>
  </si>
  <si>
    <t>14825</t>
  </si>
  <si>
    <t>23959</t>
  </si>
  <si>
    <t>224442</t>
  </si>
  <si>
    <t>379319</t>
  </si>
  <si>
    <t>U 0175 7506,P 0749 8720,B 5126 4238,A 4601 8588,N 6828 8440,Q 1732 1203,V 0970 9449,T 8172 1084,Q 0618 9517,L 3503 8861</t>
  </si>
  <si>
    <t>10-23-25-34-44</t>
  </si>
  <si>
    <t>122061</t>
  </si>
  <si>
    <t>567</t>
  </si>
  <si>
    <t>9410</t>
  </si>
  <si>
    <t>35,1</t>
  </si>
  <si>
    <t>144629</t>
  </si>
  <si>
    <t>2 043 605</t>
  </si>
  <si>
    <t>20211002</t>
  </si>
  <si>
    <t>04/01/2021</t>
  </si>
  <si>
    <t>19-30-31-39-49+8</t>
  </si>
  <si>
    <t>75134,9</t>
  </si>
  <si>
    <t>1183,1</t>
  </si>
  <si>
    <t>244</t>
  </si>
  <si>
    <t>542,1</t>
  </si>
  <si>
    <t>1381</t>
  </si>
  <si>
    <t>57,2</t>
  </si>
  <si>
    <t>11751</t>
  </si>
  <si>
    <t>20870</t>
  </si>
  <si>
    <t>179588</t>
  </si>
  <si>
    <t>313668</t>
  </si>
  <si>
    <t>T 5609 0862,M 0573 7287,C 9546 6836,G 7169 5658,V 5405 4724,C 7314 6911,R 0408 7131,V 0386 8959,F 1024 7388,D 3408 8143</t>
  </si>
  <si>
    <t>6-16-25-37-46</t>
  </si>
  <si>
    <t>100112</t>
  </si>
  <si>
    <t>732,8</t>
  </si>
  <si>
    <t>7427</t>
  </si>
  <si>
    <t>109949</t>
  </si>
  <si>
    <t>4 103 907</t>
  </si>
  <si>
    <t>20211001</t>
  </si>
  <si>
    <t>02/01/2021</t>
  </si>
  <si>
    <t>5-7-24-27-41+10</t>
  </si>
  <si>
    <t>255851</t>
  </si>
  <si>
    <t>5218</t>
  </si>
  <si>
    <t>652</t>
  </si>
  <si>
    <t>345,4</t>
  </si>
  <si>
    <t>2227</t>
  </si>
  <si>
    <t>60,4</t>
  </si>
  <si>
    <t>28813</t>
  </si>
  <si>
    <t>30625</t>
  </si>
  <si>
    <t>382773</t>
  </si>
  <si>
    <t>349947</t>
  </si>
  <si>
    <t>B 2533 1138,D 3828 7209,H 4619 8514,L 3256 2234,E 0825 5502,I 8235 4702,T 9366 3139,L 2452 8639,C 6688 5166,V 1885 0645</t>
  </si>
  <si>
    <t>10-11-31-32-39</t>
  </si>
  <si>
    <t>144569</t>
  </si>
  <si>
    <t>1157,9</t>
  </si>
  <si>
    <t>9591</t>
  </si>
  <si>
    <t>163940</t>
  </si>
  <si>
    <t>2 716 335</t>
  </si>
  <si>
    <t>20200157</t>
  </si>
  <si>
    <t>30/12/2020</t>
  </si>
  <si>
    <t>13-20-31-36-38+1</t>
  </si>
  <si>
    <t>205534,2</t>
  </si>
  <si>
    <t>2006,6</t>
  </si>
  <si>
    <t>276</t>
  </si>
  <si>
    <t>655,5</t>
  </si>
  <si>
    <t>80,6</t>
  </si>
  <si>
    <t>14972</t>
  </si>
  <si>
    <t>20040</t>
  </si>
  <si>
    <t>237460</t>
  </si>
  <si>
    <t>287371</t>
  </si>
  <si>
    <t>L 9921 2177,H 8235 2515,J 9054 4978,T 4742 1433,H 7975 7316,D 5803 7484,W 0073 6995,D 7243 0494,E 6998 3583,J 0355 4804</t>
  </si>
  <si>
    <t>5-16-27-32-41</t>
  </si>
  <si>
    <t>117893</t>
  </si>
  <si>
    <t>588,6</t>
  </si>
  <si>
    <t>9376</t>
  </si>
  <si>
    <t>135622</t>
  </si>
  <si>
    <t>8 934 387</t>
  </si>
  <si>
    <t>20200156</t>
  </si>
  <si>
    <t>28/12/2020</t>
  </si>
  <si>
    <t>1-22-34-41-42+5</t>
  </si>
  <si>
    <t>138463,5</t>
  </si>
  <si>
    <t>1090,1</t>
  </si>
  <si>
    <t>285</t>
  </si>
  <si>
    <t>427,6</t>
  </si>
  <si>
    <t>12300</t>
  </si>
  <si>
    <t>21,3</t>
  </si>
  <si>
    <t>20455</t>
  </si>
  <si>
    <t>163532</t>
  </si>
  <si>
    <t>345628</t>
  </si>
  <si>
    <t>P 2026 2166,M 5318 5230,H 2522 5553,P 2947 2997,R 3260 5604,W 0070 2150,L 5269 1834,O 4057 7597,E 4443 1878,W 0070 4438</t>
  </si>
  <si>
    <t>1-7-44-45-49</t>
  </si>
  <si>
    <t>175</t>
  </si>
  <si>
    <t>570,8</t>
  </si>
  <si>
    <t>7945</t>
  </si>
  <si>
    <t>119112</t>
  </si>
  <si>
    <t>5 055 317</t>
  </si>
  <si>
    <t>20200155</t>
  </si>
  <si>
    <t>26/12/2020</t>
  </si>
  <si>
    <t>2-3-31-35-40+7</t>
  </si>
  <si>
    <t>197735,9</t>
  </si>
  <si>
    <t>7235,2</t>
  </si>
  <si>
    <t>763,4</t>
  </si>
  <si>
    <t>1924</t>
  </si>
  <si>
    <t>37511</t>
  </si>
  <si>
    <t>245656</t>
  </si>
  <si>
    <t>668771</t>
  </si>
  <si>
    <t>A 4363 7879,F 4908 4862,F 9384 8058,P 5082 1645,W 0064 6969,E 9946 5540,E 1403 9505,W 0062 4046,H 5751 8931,V 4760 7671</t>
  </si>
  <si>
    <t>8-18-35-40-46</t>
  </si>
  <si>
    <t>144025</t>
  </si>
  <si>
    <t>932,3</t>
  </si>
  <si>
    <t>9483</t>
  </si>
  <si>
    <t>46,7</t>
  </si>
  <si>
    <t>146118</t>
  </si>
  <si>
    <t>8 168 534</t>
  </si>
  <si>
    <t>20200154</t>
  </si>
  <si>
    <t>23/12/2020</t>
  </si>
  <si>
    <t>23/04/2021</t>
  </si>
  <si>
    <t>3-5-31-38-39+9</t>
  </si>
  <si>
    <t>118380,7</t>
  </si>
  <si>
    <t>1864,1</t>
  </si>
  <si>
    <t>313</t>
  </si>
  <si>
    <t>665,9</t>
  </si>
  <si>
    <t>1838</t>
  </si>
  <si>
    <t>67,7</t>
  </si>
  <si>
    <t>16416</t>
  </si>
  <si>
    <t>31386</t>
  </si>
  <si>
    <t>286524</t>
  </si>
  <si>
    <t>460924</t>
  </si>
  <si>
    <t>I 5368 5278,A 8168 3195,S 0889 0256,N 2987 6711,J 9800 2386,H 2181 6204,U 3184 1840,U 9481 1802,V 3457 7187,T 1559 5691</t>
  </si>
  <si>
    <t>8-11-22-31-38</t>
  </si>
  <si>
    <t>141967</t>
  </si>
  <si>
    <t>324</t>
  </si>
  <si>
    <t>411,5</t>
  </si>
  <si>
    <t>13798</t>
  </si>
  <si>
    <t>187693</t>
  </si>
  <si>
    <t>0 248 004</t>
  </si>
  <si>
    <t>20200153</t>
  </si>
  <si>
    <t>21/12/2020</t>
  </si>
  <si>
    <t>10-31-36-37-44+5</t>
  </si>
  <si>
    <t>91136,2</t>
  </si>
  <si>
    <t>1140,7</t>
  </si>
  <si>
    <t>710</t>
  </si>
  <si>
    <t>1549</t>
  </si>
  <si>
    <t>61,9</t>
  </si>
  <si>
    <t>13234</t>
  </si>
  <si>
    <t>26098</t>
  </si>
  <si>
    <t>210460</t>
  </si>
  <si>
    <t>436864</t>
  </si>
  <si>
    <t>S 1105 8878,N 3875 4775,F 4987 3298,M 0935 3370,C 0228 2445,P 4357 3390,S 6508 0906,T 6825 5383,A 7256 0946,C 7700 5964</t>
  </si>
  <si>
    <t>13-14-19-28-43</t>
  </si>
  <si>
    <t>118754</t>
  </si>
  <si>
    <t>343,8</t>
  </si>
  <si>
    <t>11815</t>
  </si>
  <si>
    <t>164948</t>
  </si>
  <si>
    <t>2 801 752</t>
  </si>
  <si>
    <t>20200152</t>
  </si>
  <si>
    <t>19/12/2020</t>
  </si>
  <si>
    <t>10-23-29-30-49+5</t>
  </si>
  <si>
    <t>294178,7</t>
  </si>
  <si>
    <t>703,9</t>
  </si>
  <si>
    <t>675</t>
  </si>
  <si>
    <t>383,6</t>
  </si>
  <si>
    <t>4276</t>
  </si>
  <si>
    <t>36,1</t>
  </si>
  <si>
    <t>31621</t>
  </si>
  <si>
    <t>56372</t>
  </si>
  <si>
    <t>7,6</t>
  </si>
  <si>
    <t>420547</t>
  </si>
  <si>
    <t>699595</t>
  </si>
  <si>
    <t>P 3022 0187,C 6765 5791,N 9154 2080,S 0951 7998,O 7791 0956,Q 9186 2102,A 8306 2983,V 6307 4283,H 9930 4210,A 1501 6177</t>
  </si>
  <si>
    <t>4-25-27-41-45</t>
  </si>
  <si>
    <t>185920</t>
  </si>
  <si>
    <t>733,6</t>
  </si>
  <si>
    <t>13617</t>
  </si>
  <si>
    <t>38,5</t>
  </si>
  <si>
    <t>210877</t>
  </si>
  <si>
    <t>6 940 223</t>
  </si>
  <si>
    <t>20200151</t>
  </si>
  <si>
    <t>16/12/2020</t>
  </si>
  <si>
    <t>16/04/2021</t>
  </si>
  <si>
    <t>6-16-17-21-41+9</t>
  </si>
  <si>
    <t>230374,2</t>
  </si>
  <si>
    <t>1479,7</t>
  </si>
  <si>
    <t>419</t>
  </si>
  <si>
    <t>2304</t>
  </si>
  <si>
    <t>21677</t>
  </si>
  <si>
    <t>34043</t>
  </si>
  <si>
    <t>313171</t>
  </si>
  <si>
    <t>450003</t>
  </si>
  <si>
    <t>J 5805 9158,D 1360 0124,K 4160 3682,F 0527 2335,Q 3233 0265,E 0702 0693,V 9981 6853,G 4995 1009,M 1591 9708,P 5399 1304</t>
  </si>
  <si>
    <t>8-13-15-40-46</t>
  </si>
  <si>
    <t>139293</t>
  </si>
  <si>
    <t>638,2</t>
  </si>
  <si>
    <t>10819</t>
  </si>
  <si>
    <t>34,2</t>
  </si>
  <si>
    <t>168174</t>
  </si>
  <si>
    <t>6 142 944</t>
  </si>
  <si>
    <t>20200150</t>
  </si>
  <si>
    <t>14/12/2020</t>
  </si>
  <si>
    <t>2-13-34-47-48+6</t>
  </si>
  <si>
    <t>189359,2</t>
  </si>
  <si>
    <t>7361,7</t>
  </si>
  <si>
    <t>622</t>
  </si>
  <si>
    <t>70,6</t>
  </si>
  <si>
    <t>13668</t>
  </si>
  <si>
    <t>21983</t>
  </si>
  <si>
    <t>215852</t>
  </si>
  <si>
    <t>334899</t>
  </si>
  <si>
    <t>H 3799 6311,I 1422 8960,C 9346 3497,T 0807 6067,G 8629 7615,S 3592 7315,E 5937 7445,Q 1785 0586,G 1383 3607,R 8532 6121</t>
  </si>
  <si>
    <t>6-7-9-23-41</t>
  </si>
  <si>
    <t>116677</t>
  </si>
  <si>
    <t>369,2</t>
  </si>
  <si>
    <t>13388</t>
  </si>
  <si>
    <t>18,6</t>
  </si>
  <si>
    <t>169112</t>
  </si>
  <si>
    <t>5 802 461</t>
  </si>
  <si>
    <t>20200149</t>
  </si>
  <si>
    <t>12/12/2020</t>
  </si>
  <si>
    <t>9-14-23-31-45+6</t>
  </si>
  <si>
    <t>152110,5</t>
  </si>
  <si>
    <t>80</t>
  </si>
  <si>
    <t>928,1</t>
  </si>
  <si>
    <t>786</t>
  </si>
  <si>
    <t>340,7</t>
  </si>
  <si>
    <t>3227</t>
  </si>
  <si>
    <t>31429</t>
  </si>
  <si>
    <t>18,3</t>
  </si>
  <si>
    <t>42385</t>
  </si>
  <si>
    <t>418357</t>
  </si>
  <si>
    <t>555891</t>
  </si>
  <si>
    <t>F 2763 5438,M 2397 3911,O 1430 7022,A 0832 1650,S 5924 5571,D 5856 5894,C 2214 7353,M 4678 3548,S 1368 5283,V 8173 9095</t>
  </si>
  <si>
    <t>1-17-20-41-46</t>
  </si>
  <si>
    <t>181111</t>
  </si>
  <si>
    <t>799,6</t>
  </si>
  <si>
    <t>12745</t>
  </si>
  <si>
    <t>202996</t>
  </si>
  <si>
    <t>7 140 054</t>
  </si>
  <si>
    <t>20200148</t>
  </si>
  <si>
    <t>09/12/2020</t>
  </si>
  <si>
    <t>09/04/2021</t>
  </si>
  <si>
    <t>17-24-39-47-48+7</t>
  </si>
  <si>
    <t>180169,3</t>
  </si>
  <si>
    <t>4229,1</t>
  </si>
  <si>
    <t>332</t>
  </si>
  <si>
    <t>477,7</t>
  </si>
  <si>
    <t>2497</t>
  </si>
  <si>
    <t>37,9</t>
  </si>
  <si>
    <t>15122</t>
  </si>
  <si>
    <t>37249</t>
  </si>
  <si>
    <t>231458</t>
  </si>
  <si>
    <t>586056</t>
  </si>
  <si>
    <t>E 0026 6743,K 5694 7127,F 7030 1648,T 4023 0826,Q 0655 9602,L 3168 4297,I 8061 1263,V 9934 9100,G 0599 8040,U 5904 1534</t>
  </si>
  <si>
    <t>2-26-28-31-43</t>
  </si>
  <si>
    <t>130525</t>
  </si>
  <si>
    <t>9692</t>
  </si>
  <si>
    <t>37,8</t>
  </si>
  <si>
    <t>148646</t>
  </si>
  <si>
    <t>0 391 330</t>
  </si>
  <si>
    <t>20200147</t>
  </si>
  <si>
    <t>07/12/2020</t>
  </si>
  <si>
    <t>4-27-38-45-48+4</t>
  </si>
  <si>
    <t>173176,7</t>
  </si>
  <si>
    <t>1408,9</t>
  </si>
  <si>
    <t>1561</t>
  </si>
  <si>
    <t>58,3</t>
  </si>
  <si>
    <t>13297</t>
  </si>
  <si>
    <t>23464</t>
  </si>
  <si>
    <t>201801</t>
  </si>
  <si>
    <t>337482</t>
  </si>
  <si>
    <t>G 7020 7903,O 8292 8100,R 9568 2113,V 9925 0920,A 9942 9720,V 4468 0101,U 0284 5225,J 7905 7196,N 3859 2524,A 0853 1621</t>
  </si>
  <si>
    <t>6-13-20-38-47</t>
  </si>
  <si>
    <t>36851</t>
  </si>
  <si>
    <t>511,6</t>
  </si>
  <si>
    <t>29,9</t>
  </si>
  <si>
    <t>137602</t>
  </si>
  <si>
    <t>6 779 265</t>
  </si>
  <si>
    <t>20200146</t>
  </si>
  <si>
    <t>05/12/2020</t>
  </si>
  <si>
    <t>9-14-20-34-35+1</t>
  </si>
  <si>
    <t>309104</t>
  </si>
  <si>
    <t>6866,9</t>
  </si>
  <si>
    <t>506</t>
  </si>
  <si>
    <t>537,7</t>
  </si>
  <si>
    <t>2421</t>
  </si>
  <si>
    <t>67,1</t>
  </si>
  <si>
    <t>24400</t>
  </si>
  <si>
    <t>31494</t>
  </si>
  <si>
    <t>370522</t>
  </si>
  <si>
    <t>431007</t>
  </si>
  <si>
    <t>V 6526 6587,V 9898 3279,L 5816 5826,V 8123 0903,P 5281 4090,Q 4446 3083,V 0250 8297,B 0983 2851,G 8182 3718,J 1223 9194</t>
  </si>
  <si>
    <t>4-6-13-20-22</t>
  </si>
  <si>
    <t>28906</t>
  </si>
  <si>
    <t>742</t>
  </si>
  <si>
    <t>176,4</t>
  </si>
  <si>
    <t>24168</t>
  </si>
  <si>
    <t>267317</t>
  </si>
  <si>
    <t>3 566 971</t>
  </si>
  <si>
    <t>20200145</t>
  </si>
  <si>
    <t>02/12/2020</t>
  </si>
  <si>
    <t>02/04/2021</t>
  </si>
  <si>
    <t>14-23-27-40-46+1</t>
  </si>
  <si>
    <t>52605</t>
  </si>
  <si>
    <t>1388</t>
  </si>
  <si>
    <t>385</t>
  </si>
  <si>
    <t>1294</t>
  </si>
  <si>
    <t>85,5</t>
  </si>
  <si>
    <t>15901</t>
  </si>
  <si>
    <t>19586</t>
  </si>
  <si>
    <t>240778</t>
  </si>
  <si>
    <t>292613</t>
  </si>
  <si>
    <t>G 7593 0249,L 8310 7279,B 3432 6860,F 1389 1473,L 5243 5522,G 5479 9768,G 5771 2020,E 1661 2748,O 8714 4139,V 9897 5026</t>
  </si>
  <si>
    <t>1-3-14-30-47</t>
  </si>
  <si>
    <t>120261</t>
  </si>
  <si>
    <t>630,5</t>
  </si>
  <si>
    <t>10171</t>
  </si>
  <si>
    <t>147074</t>
  </si>
  <si>
    <t>1 416 722</t>
  </si>
  <si>
    <t>20200144</t>
  </si>
  <si>
    <t>30/11/2020</t>
  </si>
  <si>
    <t>9-18-26-28-29+3</t>
  </si>
  <si>
    <t>75842,5</t>
  </si>
  <si>
    <t>552,5</t>
  </si>
  <si>
    <t>272,5</t>
  </si>
  <si>
    <t>2235</t>
  </si>
  <si>
    <t>35,7</t>
  </si>
  <si>
    <t>19492</t>
  </si>
  <si>
    <t>28536</t>
  </si>
  <si>
    <t>236995</t>
  </si>
  <si>
    <t>320161</t>
  </si>
  <si>
    <t>H 1034 3868,A 0075 3231,D 4510 4377,G 9857 2699,T 4103 0880,Q 8271 3742,M 4300 8407,T 4234 6203,K 7326 8473,B 6815 0492</t>
  </si>
  <si>
    <t>10-15-17-41-47</t>
  </si>
  <si>
    <t>721,6</t>
  </si>
  <si>
    <t>7533</t>
  </si>
  <si>
    <t>117172</t>
  </si>
  <si>
    <t>2 046 757</t>
  </si>
  <si>
    <t>20200143</t>
  </si>
  <si>
    <t>28/11/2020</t>
  </si>
  <si>
    <t>2-9-25-35-47+10</t>
  </si>
  <si>
    <t>277413,1</t>
  </si>
  <si>
    <t>1692,7</t>
  </si>
  <si>
    <t>605,9</t>
  </si>
  <si>
    <t>1868</t>
  </si>
  <si>
    <t>78,1</t>
  </si>
  <si>
    <t>21672</t>
  </si>
  <si>
    <t>28297</t>
  </si>
  <si>
    <t>331631</t>
  </si>
  <si>
    <t>395197</t>
  </si>
  <si>
    <t>U 3053 4468,M 7857 6394,H 7593 2700,S 1376 0659,S 2770 4627,S 3604 5782,T 4046 7518,A 7608 2339,J 3600 1320,K 5383 5905</t>
  </si>
  <si>
    <t>9-14-33-41-48</t>
  </si>
  <si>
    <t>157536</t>
  </si>
  <si>
    <t>270</t>
  </si>
  <si>
    <t>649,5</t>
  </si>
  <si>
    <t>11481</t>
  </si>
  <si>
    <t>175640</t>
  </si>
  <si>
    <t>7 517 433</t>
  </si>
  <si>
    <t>20200142</t>
  </si>
  <si>
    <t>25/11/2020</t>
  </si>
  <si>
    <t>26/03/2021</t>
  </si>
  <si>
    <t>1-10-14-26-31+4</t>
  </si>
  <si>
    <t>60274,8</t>
  </si>
  <si>
    <t>632</t>
  </si>
  <si>
    <t>251,8</t>
  </si>
  <si>
    <t>2295</t>
  </si>
  <si>
    <t>21491</t>
  </si>
  <si>
    <t>28562</t>
  </si>
  <si>
    <t>264825</t>
  </si>
  <si>
    <t>338786</t>
  </si>
  <si>
    <t>H 0773 7882,B 0119 6447,P 6618 1844,M 1730 8642,T 1027 3238,E 2614 0996,M 6360 0271,P 1164 1763,Q 0330 9561,O 7194 1767</t>
  </si>
  <si>
    <t>1-3-13-22-33</t>
  </si>
  <si>
    <t>22156</t>
  </si>
  <si>
    <t>681</t>
  </si>
  <si>
    <t>132,8</t>
  </si>
  <si>
    <t>16914</t>
  </si>
  <si>
    <t>162590</t>
  </si>
  <si>
    <t>4 980 514</t>
  </si>
  <si>
    <t>20200141</t>
  </si>
  <si>
    <t>23/11/2020</t>
  </si>
  <si>
    <t>1-6-12-15-20+1</t>
  </si>
  <si>
    <t>40106</t>
  </si>
  <si>
    <t>77</t>
  </si>
  <si>
    <t>508,5</t>
  </si>
  <si>
    <t>775</t>
  </si>
  <si>
    <t>182,2</t>
  </si>
  <si>
    <t>2127</t>
  </si>
  <si>
    <t>24139</t>
  </si>
  <si>
    <t>12,5</t>
  </si>
  <si>
    <t>22056</t>
  </si>
  <si>
    <t>253715</t>
  </si>
  <si>
    <t>210289</t>
  </si>
  <si>
    <t>F 1858 6261,H 7649 0068,Q 6407 6527,R 3773 5374,Q 0709 7852,A 0909 0708,A 0273 4214,A 3916 9390,J 9346 1183,V 0060 4344</t>
  </si>
  <si>
    <t>4-17-19-29-38</t>
  </si>
  <si>
    <t>33334</t>
  </si>
  <si>
    <t>240</t>
  </si>
  <si>
    <t>362,6</t>
  </si>
  <si>
    <t>9715</t>
  </si>
  <si>
    <t>126783</t>
  </si>
  <si>
    <t>4 569 920</t>
  </si>
  <si>
    <t>20200140</t>
  </si>
  <si>
    <t>21/11/2020</t>
  </si>
  <si>
    <t>21/01/2021</t>
  </si>
  <si>
    <t>5-17-44-46-49+4</t>
  </si>
  <si>
    <t>122757,8</t>
  </si>
  <si>
    <t>1274,9</t>
  </si>
  <si>
    <t>509,7</t>
  </si>
  <si>
    <t>2079</t>
  </si>
  <si>
    <t>62,1</t>
  </si>
  <si>
    <t>20662</t>
  </si>
  <si>
    <t>32785</t>
  </si>
  <si>
    <t>307276</t>
  </si>
  <si>
    <t>489401</t>
  </si>
  <si>
    <t>A 8827 9651,G 4168 7997,O 3934 5876,L 8532 6069,A 5542 6546,Q 1590 3021,E 8604 5273,V 2870 4667,B 8795 8876,A 4234 0742</t>
  </si>
  <si>
    <t>3-9-18-25-48</t>
  </si>
  <si>
    <t>151046</t>
  </si>
  <si>
    <t>328,6</t>
  </si>
  <si>
    <t>16122</t>
  </si>
  <si>
    <t>21,8</t>
  </si>
  <si>
    <t>205818</t>
  </si>
  <si>
    <t>5 496 500</t>
  </si>
  <si>
    <t>20200139</t>
  </si>
  <si>
    <t>18/11/2020</t>
  </si>
  <si>
    <t>11-14-28-41-43+8</t>
  </si>
  <si>
    <t>168472,8</t>
  </si>
  <si>
    <t>1111,3</t>
  </si>
  <si>
    <t>429,8</t>
  </si>
  <si>
    <t>26241</t>
  </si>
  <si>
    <t>222691</t>
  </si>
  <si>
    <t>353400</t>
  </si>
  <si>
    <t>C 2836 6008,S 5840 1826,B 4317 8607,C 5596 0061,K 0059 6874,V 3344 2321,R 7171 2121,U 5995 4725,G 3216 1927,D 1098 8239</t>
  </si>
  <si>
    <t>4-5-12-16-37</t>
  </si>
  <si>
    <t>107420</t>
  </si>
  <si>
    <t>238</t>
  </si>
  <si>
    <t>11469</t>
  </si>
  <si>
    <t>153853</t>
  </si>
  <si>
    <t>1 573 389</t>
  </si>
  <si>
    <t>20200138</t>
  </si>
  <si>
    <t>16/11/2020</t>
  </si>
  <si>
    <t>7-16-33-42-47+7</t>
  </si>
  <si>
    <t>57992,4</t>
  </si>
  <si>
    <t>555</t>
  </si>
  <si>
    <t>2190</t>
  </si>
  <si>
    <t>11461</t>
  </si>
  <si>
    <t>31497</t>
  </si>
  <si>
    <t>166437</t>
  </si>
  <si>
    <t>404266</t>
  </si>
  <si>
    <t>J 3913 9423,D 6394 5241,D 8656 3973,V 4048 7608,V 3895 6215,F 0122 4624,J 6003 7378,F 3108 4501,R 3029 3148,B 6846 9359</t>
  </si>
  <si>
    <t>2-8-18-46-49</t>
  </si>
  <si>
    <t>590</t>
  </si>
  <si>
    <t>7270</t>
  </si>
  <si>
    <t>109013</t>
  </si>
  <si>
    <t>0 305 012</t>
  </si>
  <si>
    <t>20200137</t>
  </si>
  <si>
    <t>14/11/2020</t>
  </si>
  <si>
    <t>14/01/2021</t>
  </si>
  <si>
    <t>17-24-26-40-43+9</t>
  </si>
  <si>
    <t>133601,9</t>
  </si>
  <si>
    <t>1207,7</t>
  </si>
  <si>
    <t>572,3</t>
  </si>
  <si>
    <t>2331</t>
  </si>
  <si>
    <t>60,3</t>
  </si>
  <si>
    <t>20963</t>
  </si>
  <si>
    <t>34839</t>
  </si>
  <si>
    <t>322868</t>
  </si>
  <si>
    <t>522785</t>
  </si>
  <si>
    <t>K 7622 1959,K 1469 6618,C 5558 3614,F 5871 8728,L 5373 9238,A 5527 7819,F 1964 3563,U 0816 7975,J 2133 7763,K 4578 5241</t>
  </si>
  <si>
    <t>9-11-38-43-47</t>
  </si>
  <si>
    <t>159569</t>
  </si>
  <si>
    <t>577,2</t>
  </si>
  <si>
    <t>11862</t>
  </si>
  <si>
    <t>185286</t>
  </si>
  <si>
    <t>0 907 117</t>
  </si>
  <si>
    <t>20200136</t>
  </si>
  <si>
    <t>11/11/2020</t>
  </si>
  <si>
    <t>10-15-16-17-37+9</t>
  </si>
  <si>
    <t>156148,5</t>
  </si>
  <si>
    <t>1361,1</t>
  </si>
  <si>
    <t>536,9</t>
  </si>
  <si>
    <t>1387</t>
  </si>
  <si>
    <t>13692</t>
  </si>
  <si>
    <t>22141</t>
  </si>
  <si>
    <t>215915</t>
  </si>
  <si>
    <t>292284</t>
  </si>
  <si>
    <t>V 8182 6853,I 5861 8936,A 8254 8289,R 1842 7418,K 1339 1952,H 6230 2573,A 2823 6243,J 6408 0739,K 4952 9641,T 3163 1763</t>
  </si>
  <si>
    <t>14-16-18-39-41</t>
  </si>
  <si>
    <t>169</t>
  </si>
  <si>
    <t>656</t>
  </si>
  <si>
    <t>7141</t>
  </si>
  <si>
    <t>102092</t>
  </si>
  <si>
    <t>2 653 244</t>
  </si>
  <si>
    <t>20200135</t>
  </si>
  <si>
    <t>09/11/2020</t>
  </si>
  <si>
    <t>5-18-26-38-41+10</t>
  </si>
  <si>
    <t>94366,9</t>
  </si>
  <si>
    <t>1439,5</t>
  </si>
  <si>
    <t>388</t>
  </si>
  <si>
    <t>428,2</t>
  </si>
  <si>
    <t>1456</t>
  </si>
  <si>
    <t>68,1</t>
  </si>
  <si>
    <t>15717</t>
  </si>
  <si>
    <t>20241</t>
  </si>
  <si>
    <t>229062</t>
  </si>
  <si>
    <t>288966</t>
  </si>
  <si>
    <t>G 0975 1579,K 6163 7535,N 5508 7230,V 9797 1192,D 0434 2326,V 9797 7639,D 5523 5105,K 5094 9459,M 7396 3720,I 0253 1159</t>
  </si>
  <si>
    <t>3-27-36-43-46</t>
  </si>
  <si>
    <t>36429</t>
  </si>
  <si>
    <t>714,4</t>
  </si>
  <si>
    <t>7501</t>
  </si>
  <si>
    <t>113580</t>
  </si>
  <si>
    <t>9 432 989</t>
  </si>
  <si>
    <t>20200134</t>
  </si>
  <si>
    <t>07/11/2020</t>
  </si>
  <si>
    <t>07/01/2021</t>
  </si>
  <si>
    <t>5-30-42-45-48+9</t>
  </si>
  <si>
    <t>89664,3</t>
  </si>
  <si>
    <t>887,2</t>
  </si>
  <si>
    <t>570,6</t>
  </si>
  <si>
    <t>2396</t>
  </si>
  <si>
    <t>20127</t>
  </si>
  <si>
    <t>34764</t>
  </si>
  <si>
    <t>311873</t>
  </si>
  <si>
    <t>522456</t>
  </si>
  <si>
    <t>S 7601 6670,Q 9431 4339,V 6404 0999,G 8185 9223,P 7302 6245,P 0263 9851,K 5333 4780,M 0125 4821,E 3390 0880,D 6973 4906</t>
  </si>
  <si>
    <t>11-16-20-24-33</t>
  </si>
  <si>
    <t>80232</t>
  </si>
  <si>
    <t>372,6</t>
  </si>
  <si>
    <t>16067</t>
  </si>
  <si>
    <t>215457</t>
  </si>
  <si>
    <t>1 111 648</t>
  </si>
  <si>
    <t>20200133</t>
  </si>
  <si>
    <t>04/11/2020</t>
  </si>
  <si>
    <t>9-10-14-16-29+1</t>
  </si>
  <si>
    <t>42957,9</t>
  </si>
  <si>
    <t>1048,5</t>
  </si>
  <si>
    <t>736</t>
  </si>
  <si>
    <t>256,9</t>
  </si>
  <si>
    <t>27379</t>
  </si>
  <si>
    <t>26357</t>
  </si>
  <si>
    <t>327123</t>
  </si>
  <si>
    <t>289873</t>
  </si>
  <si>
    <t>K 3442 1056,P 9509 6956,A 1121 1678,C 3538 8331,K 4004 9959,V 9754 1016,R 5666 5355,T 5460 2376,J 7357 7520,O 0092 7971</t>
  </si>
  <si>
    <t>5-6-9-21-24</t>
  </si>
  <si>
    <t>59229</t>
  </si>
  <si>
    <t>186,3</t>
  </si>
  <si>
    <t>15956</t>
  </si>
  <si>
    <t>185698</t>
  </si>
  <si>
    <t>9 026 324</t>
  </si>
  <si>
    <t>20200132</t>
  </si>
  <si>
    <t>02/11/2020</t>
  </si>
  <si>
    <t>31-33-38-42-43+3</t>
  </si>
  <si>
    <t>158630,9</t>
  </si>
  <si>
    <t>6805,1</t>
  </si>
  <si>
    <t>248</t>
  </si>
  <si>
    <t>563</t>
  </si>
  <si>
    <t>1276</t>
  </si>
  <si>
    <t>10991</t>
  </si>
  <si>
    <t>20545</t>
  </si>
  <si>
    <t>169572</t>
  </si>
  <si>
    <t>348856</t>
  </si>
  <si>
    <t>I 2493 9488,V 9730 4236,N 4053 7165,J 8223 7621,G 4974 5386,P 6242 5841,E 7992 8340,J 4906 7510,T 6149 0667,U 4868 0909</t>
  </si>
  <si>
    <t>4-18-34-35-48</t>
  </si>
  <si>
    <t>33673</t>
  </si>
  <si>
    <t>133</t>
  </si>
  <si>
    <t>905,8</t>
  </si>
  <si>
    <t>6443</t>
  </si>
  <si>
    <t>103083</t>
  </si>
  <si>
    <t>0 218 295</t>
  </si>
  <si>
    <t>20200131</t>
  </si>
  <si>
    <t>31/10/2020</t>
  </si>
  <si>
    <t>31/12/2020</t>
  </si>
  <si>
    <t>9-13-22-28-35+5</t>
  </si>
  <si>
    <t>248690,9</t>
  </si>
  <si>
    <t>113</t>
  </si>
  <si>
    <t>2737,9</t>
  </si>
  <si>
    <t>874</t>
  </si>
  <si>
    <t>250,4</t>
  </si>
  <si>
    <t>4350</t>
  </si>
  <si>
    <t>32546</t>
  </si>
  <si>
    <t>53413</t>
  </si>
  <si>
    <t>402635</t>
  </si>
  <si>
    <t>567534</t>
  </si>
  <si>
    <t>N 4567 5221,N 6116 8624,T 8111 6606,G 7821 6301,E 4555 1983,V 2400 3525,O 3715 1900,I 0328 4688,L 7763 3988,V 4029 8860</t>
  </si>
  <si>
    <t>20-31-35-40-49</t>
  </si>
  <si>
    <t>154246</t>
  </si>
  <si>
    <t>199</t>
  </si>
  <si>
    <t>940,7</t>
  </si>
  <si>
    <t>153531</t>
  </si>
  <si>
    <t>9 673 357</t>
  </si>
  <si>
    <t>20200130</t>
  </si>
  <si>
    <t>28/10/2020</t>
  </si>
  <si>
    <t>2-19-25-30-43+9</t>
  </si>
  <si>
    <t>63692,5</t>
  </si>
  <si>
    <t>1371,6</t>
  </si>
  <si>
    <t>401,4</t>
  </si>
  <si>
    <t>1937</t>
  </si>
  <si>
    <t>51,8</t>
  </si>
  <si>
    <t>17889</t>
  </si>
  <si>
    <t>27354</t>
  </si>
  <si>
    <t>252062</t>
  </si>
  <si>
    <t>362524</t>
  </si>
  <si>
    <t>P 8975 5140,J 4485 9872,Q 0423 1184,A 4808 3451,M 0449 7377,Q 4337 5854,N 7950 9594,V 8155 3219,L 0516 4242,I 9331 7247</t>
  </si>
  <si>
    <t>3-21-29-36-49</t>
  </si>
  <si>
    <t>115160</t>
  </si>
  <si>
    <t>633,3</t>
  </si>
  <si>
    <t>8861</t>
  </si>
  <si>
    <t>130963</t>
  </si>
  <si>
    <t>0 257 275</t>
  </si>
  <si>
    <t>20200129</t>
  </si>
  <si>
    <t>26/10/2020</t>
  </si>
  <si>
    <t>7-8-12-22-33+5</t>
  </si>
  <si>
    <t>48627,3</t>
  </si>
  <si>
    <t>516</t>
  </si>
  <si>
    <t>236,9</t>
  </si>
  <si>
    <t>2801</t>
  </si>
  <si>
    <t>21812</t>
  </si>
  <si>
    <t>34376</t>
  </si>
  <si>
    <t>257441</t>
  </si>
  <si>
    <t>343913</t>
  </si>
  <si>
    <t>F 8624 1185,V 7435 0562,I 6188 2691,C 7667 1692,R 0547 2999,A 0514 3469,K 2354 7511,O 0407 7873,V 5603 8559,T 6606 8531</t>
  </si>
  <si>
    <t>5-7-8-11-33</t>
  </si>
  <si>
    <t>159,1</t>
  </si>
  <si>
    <t>14343</t>
  </si>
  <si>
    <t>157035</t>
  </si>
  <si>
    <t>8 362 629</t>
  </si>
  <si>
    <t>20200128</t>
  </si>
  <si>
    <t>24/10/2020</t>
  </si>
  <si>
    <t>24/12/2020</t>
  </si>
  <si>
    <t>4-8-12-25-45+2</t>
  </si>
  <si>
    <t>87121,3</t>
  </si>
  <si>
    <t>911,3</t>
  </si>
  <si>
    <t>940</t>
  </si>
  <si>
    <t>244,7</t>
  </si>
  <si>
    <t>3043</t>
  </si>
  <si>
    <t>33157</t>
  </si>
  <si>
    <t>36366</t>
  </si>
  <si>
    <t>390180</t>
  </si>
  <si>
    <t>415605</t>
  </si>
  <si>
    <t>J 9059 7514,E 0066 8368,I 3369 9241,L 5418 6627,F 4105 4330,S 0715 6000,O 7484 1421,C 5651 1512,J 9679 6496,C 1373 5020</t>
  </si>
  <si>
    <t>4-6-10-19-47</t>
  </si>
  <si>
    <t>29844</t>
  </si>
  <si>
    <t>221,9</t>
  </si>
  <si>
    <t>18925</t>
  </si>
  <si>
    <t>215362</t>
  </si>
  <si>
    <t>6 864 474</t>
  </si>
  <si>
    <t>20200127</t>
  </si>
  <si>
    <t>21/10/2020</t>
  </si>
  <si>
    <t>15-21-33-35-48+1</t>
  </si>
  <si>
    <t>97932,4</t>
  </si>
  <si>
    <t>1707,3</t>
  </si>
  <si>
    <t>622,4</t>
  </si>
  <si>
    <t>1112</t>
  </si>
  <si>
    <t>13583</t>
  </si>
  <si>
    <t>17312</t>
  </si>
  <si>
    <t>206707</t>
  </si>
  <si>
    <t>266661</t>
  </si>
  <si>
    <t>H 8488 9227,P 8756 7713,B 0008 3739,F 3551 3534,Q 5601 1330,N 0483 0154,R 4811 6151,K 5686 0116,R 3445 7799,Q 6946 4484</t>
  </si>
  <si>
    <t>6-10-19-32-35</t>
  </si>
  <si>
    <t>54919</t>
  </si>
  <si>
    <t>448</t>
  </si>
  <si>
    <t>9901</t>
  </si>
  <si>
    <t>140536</t>
  </si>
  <si>
    <t>9 623 973</t>
  </si>
  <si>
    <t>20200126</t>
  </si>
  <si>
    <t>19/10/2020</t>
  </si>
  <si>
    <t>7-25-28-35-48+1</t>
  </si>
  <si>
    <t>158816</t>
  </si>
  <si>
    <t>6373,5</t>
  </si>
  <si>
    <t>280</t>
  </si>
  <si>
    <t>74,9</t>
  </si>
  <si>
    <t>13372</t>
  </si>
  <si>
    <t>16294</t>
  </si>
  <si>
    <t>196873</t>
  </si>
  <si>
    <t>226831</t>
  </si>
  <si>
    <t>J 8688 9886,U 2864 1803,G 7564 1407,S 6283 0665,A 8224 2572,C 4326 0789,A 1180 4760,B 2256 9177,J 7600 5769,Q 8964 2803</t>
  </si>
  <si>
    <t>35-36-37-40-49</t>
  </si>
  <si>
    <t>112</t>
  </si>
  <si>
    <t>1096,5</t>
  </si>
  <si>
    <t>5460</t>
  </si>
  <si>
    <t>57,8</t>
  </si>
  <si>
    <t>83117</t>
  </si>
  <si>
    <t>7 825 493</t>
  </si>
  <si>
    <t>20200125</t>
  </si>
  <si>
    <t>17/10/2020</t>
  </si>
  <si>
    <t>17/12/2020</t>
  </si>
  <si>
    <t>9-20-23-24-28+4</t>
  </si>
  <si>
    <t>246419,5</t>
  </si>
  <si>
    <t>78</t>
  </si>
  <si>
    <t>352,1</t>
  </si>
  <si>
    <t>3151</t>
  </si>
  <si>
    <t>41,1</t>
  </si>
  <si>
    <t>28019</t>
  </si>
  <si>
    <t>42277</t>
  </si>
  <si>
    <t>373075</t>
  </si>
  <si>
    <t>475724</t>
  </si>
  <si>
    <t>T 0746 3840,A 8781 0530,C 2411 8773,K 5264 2423,V 9645 9438,K 6657 1640,A 2231 4767,T 8441 3753,L 6821 6871,I 3527 2685</t>
  </si>
  <si>
    <t>10-18-24-29-30</t>
  </si>
  <si>
    <t>24737</t>
  </si>
  <si>
    <t>288,7</t>
  </si>
  <si>
    <t>17362</t>
  </si>
  <si>
    <t>206453</t>
  </si>
  <si>
    <t>6 733 951</t>
  </si>
  <si>
    <t>20200124</t>
  </si>
  <si>
    <t>14/10/2020</t>
  </si>
  <si>
    <t>19-26-32-39-42+6</t>
  </si>
  <si>
    <t>90286,9</t>
  </si>
  <si>
    <t>1101,8</t>
  </si>
  <si>
    <t>455,4</t>
  </si>
  <si>
    <t>1601</t>
  </si>
  <si>
    <t>59,3</t>
  </si>
  <si>
    <t>14445</t>
  </si>
  <si>
    <t>21550</t>
  </si>
  <si>
    <t>204387</t>
  </si>
  <si>
    <t>327440</t>
  </si>
  <si>
    <t>U 2689 5891,H 3334 9110,V 9636 5379,J 0910 6423,N 0434 7528,E 6075 1437,E 8468 5580,K 2766 3469,A 5408 7409,K 5984 0570</t>
  </si>
  <si>
    <t>6-16-19-20-34</t>
  </si>
  <si>
    <t>109857</t>
  </si>
  <si>
    <t>417,5</t>
  </si>
  <si>
    <t>10503</t>
  </si>
  <si>
    <t>25,5</t>
  </si>
  <si>
    <t>143797</t>
  </si>
  <si>
    <t>6 546 654</t>
  </si>
  <si>
    <t>20200123</t>
  </si>
  <si>
    <t>12/10/2020</t>
  </si>
  <si>
    <t>7-11-18-21-42+3</t>
  </si>
  <si>
    <t>71282,8</t>
  </si>
  <si>
    <t>446,1</t>
  </si>
  <si>
    <t>538</t>
  </si>
  <si>
    <t>2546</t>
  </si>
  <si>
    <t>19440</t>
  </si>
  <si>
    <t>28534</t>
  </si>
  <si>
    <t>7,3</t>
  </si>
  <si>
    <t>232546</t>
  </si>
  <si>
    <t>295547</t>
  </si>
  <si>
    <t>P 3758 7635,K 8823 2962,I 7132 1661,O 9357 0501,R 5103 6380,J 9230 6048,Q 4297 1386,V 9628 0663,S 4714 8666,L 7335 3832</t>
  </si>
  <si>
    <t>2-4-7-23-36</t>
  </si>
  <si>
    <t>9378</t>
  </si>
  <si>
    <t>126439</t>
  </si>
  <si>
    <t>1 808 226</t>
  </si>
  <si>
    <t>20200122</t>
  </si>
  <si>
    <t>10/10/2020</t>
  </si>
  <si>
    <t>10/12/2020</t>
  </si>
  <si>
    <t>26-31-42-47-48+8</t>
  </si>
  <si>
    <t>234429,9</t>
  </si>
  <si>
    <t>6340,1</t>
  </si>
  <si>
    <t>694,8</t>
  </si>
  <si>
    <t>14623</t>
  </si>
  <si>
    <t>30,3</t>
  </si>
  <si>
    <t>30004</t>
  </si>
  <si>
    <t>246619</t>
  </si>
  <si>
    <t>506239</t>
  </si>
  <si>
    <t>C 2148 9269,N 9661 4528,J 8787 7130,M 3742 8475,J 1792 1022,F 3330 7865,R 3007 6283,Q 2338 4305,I 8196 6361,H 0709 7745</t>
  </si>
  <si>
    <t>23-34-39-47-48</t>
  </si>
  <si>
    <t>73931</t>
  </si>
  <si>
    <t>947,5</t>
  </si>
  <si>
    <t>9013</t>
  </si>
  <si>
    <t>52,9</t>
  </si>
  <si>
    <t>139731</t>
  </si>
  <si>
    <t>4 627 016</t>
  </si>
  <si>
    <t>20200121</t>
  </si>
  <si>
    <t>07/10/2020</t>
  </si>
  <si>
    <t>6-17-19-30-49+2</t>
  </si>
  <si>
    <t>182896,7</t>
  </si>
  <si>
    <t>892,8</t>
  </si>
  <si>
    <t>326,5</t>
  </si>
  <si>
    <t>54,5</t>
  </si>
  <si>
    <t>20459</t>
  </si>
  <si>
    <t>23677</t>
  </si>
  <si>
    <t>264663</t>
  </si>
  <si>
    <t>279934</t>
  </si>
  <si>
    <t>O 7013 8440,R 8789 6986,N 0235 7148,F 6482 4242,E 5905 8114,O 5304 8770,B 3875 5610,N 7805 6042,T 0807 7398,F 2633 7953</t>
  </si>
  <si>
    <t>5-28-35-41-47</t>
  </si>
  <si>
    <t>107508</t>
  </si>
  <si>
    <t>875,6</t>
  </si>
  <si>
    <t>7104</t>
  </si>
  <si>
    <t>111207</t>
  </si>
  <si>
    <t>7 587 599</t>
  </si>
  <si>
    <t>20200120</t>
  </si>
  <si>
    <t>05/10/2020</t>
  </si>
  <si>
    <t>5-6-9-19-22+5</t>
  </si>
  <si>
    <t>4500000</t>
  </si>
  <si>
    <t>30507,7</t>
  </si>
  <si>
    <t>258,5</t>
  </si>
  <si>
    <t>985</t>
  </si>
  <si>
    <t>136,3</t>
  </si>
  <si>
    <t>4137</t>
  </si>
  <si>
    <t>27414</t>
  </si>
  <si>
    <t>39565</t>
  </si>
  <si>
    <t>279878</t>
  </si>
  <si>
    <t>3,1</t>
  </si>
  <si>
    <t>343621</t>
  </si>
  <si>
    <t>U 4591 0105,P 7142 0959,P 8161 4114,N 3669 6338,T 0063 3685,N 0629 3692,S 6157 4961,B 3476 1794,H 0666 1012,E 5155 9053</t>
  </si>
  <si>
    <t>1-9-14-16-37</t>
  </si>
  <si>
    <t>100208</t>
  </si>
  <si>
    <t>174</t>
  </si>
  <si>
    <t>550,6</t>
  </si>
  <si>
    <t>9431</t>
  </si>
  <si>
    <t>130480</t>
  </si>
  <si>
    <t>0 362 309</t>
  </si>
  <si>
    <t>20200119</t>
  </si>
  <si>
    <t>03/10/2020</t>
  </si>
  <si>
    <t>03/12/2020</t>
  </si>
  <si>
    <t>9-18-31-33-36+2</t>
  </si>
  <si>
    <t>135859,9</t>
  </si>
  <si>
    <t>1542,3</t>
  </si>
  <si>
    <t>532,7</t>
  </si>
  <si>
    <t>2004</t>
  </si>
  <si>
    <t>71,3</t>
  </si>
  <si>
    <t>22957</t>
  </si>
  <si>
    <t>30739</t>
  </si>
  <si>
    <t>333183</t>
  </si>
  <si>
    <t>436570</t>
  </si>
  <si>
    <t>Q 5947 7563,K 7728 8154,V 3589 3890,J 3324 0962,M 7313 9229,A 4502 0890,V 8113 9061,P 3380 7146,V 4343 6815,F 1101 8684</t>
  </si>
  <si>
    <t>16-18-27-32-39</t>
  </si>
  <si>
    <t>155241</t>
  </si>
  <si>
    <t>698,6</t>
  </si>
  <si>
    <t>12426</t>
  </si>
  <si>
    <t>34,9</t>
  </si>
  <si>
    <t>177559</t>
  </si>
  <si>
    <t>9 292 685</t>
  </si>
  <si>
    <t>20200118</t>
  </si>
  <si>
    <t>30/09/2020</t>
  </si>
  <si>
    <t>2-24-26-32-49+5</t>
  </si>
  <si>
    <t>171535,9</t>
  </si>
  <si>
    <t>1308,3</t>
  </si>
  <si>
    <t>421,8</t>
  </si>
  <si>
    <t>1733</t>
  </si>
  <si>
    <t>14377</t>
  </si>
  <si>
    <t>27842</t>
  </si>
  <si>
    <t>219469</t>
  </si>
  <si>
    <t>417835</t>
  </si>
  <si>
    <t>M 3697 9719,S 9560 5078,K 2191 7047,B 8225 0938,V 7136 9956,N 4024 6193,K 0247 4394,F 7568 8267,H 2496 8530,S 4382 3580</t>
  </si>
  <si>
    <t>16-19-24-43-44</t>
  </si>
  <si>
    <t>111589</t>
  </si>
  <si>
    <t>160</t>
  </si>
  <si>
    <t>724,7</t>
  </si>
  <si>
    <t>8924</t>
  </si>
  <si>
    <t>134256</t>
  </si>
  <si>
    <t>3 461 709</t>
  </si>
  <si>
    <t>20200117</t>
  </si>
  <si>
    <t>28/09/2020</t>
  </si>
  <si>
    <t>6-22-33-35-44+2</t>
  </si>
  <si>
    <t>152448,2</t>
  </si>
  <si>
    <t>4863</t>
  </si>
  <si>
    <t>1357</t>
  </si>
  <si>
    <t>14378</t>
  </si>
  <si>
    <t>16923</t>
  </si>
  <si>
    <t>177626</t>
  </si>
  <si>
    <t>243825</t>
  </si>
  <si>
    <t>C 3910 2576,K 6510 6834,C 8791 1234,D 5456 5752,D 9464 7037,V 9569 7724,O 1420 0956,R 8166 5483,V 1328 7126,Q 0110 4608</t>
  </si>
  <si>
    <t>20-27-40-42-48</t>
  </si>
  <si>
    <t>721,4</t>
  </si>
  <si>
    <t>6491</t>
  </si>
  <si>
    <t>96690</t>
  </si>
  <si>
    <t>1 064 475</t>
  </si>
  <si>
    <t>20200116</t>
  </si>
  <si>
    <t>26/09/2020</t>
  </si>
  <si>
    <t>26/11/2020</t>
  </si>
  <si>
    <t>4-8-31-39-49+9</t>
  </si>
  <si>
    <t>81089</t>
  </si>
  <si>
    <t>1696,4</t>
  </si>
  <si>
    <t>2080</t>
  </si>
  <si>
    <t>61,5</t>
  </si>
  <si>
    <t>18905</t>
  </si>
  <si>
    <t>33163</t>
  </si>
  <si>
    <t>300181</t>
  </si>
  <si>
    <t>477612</t>
  </si>
  <si>
    <t>H 0396 0953,Q 8122 8013,U 7430 2396,T 3748 4396,B 7162 1609,B 8337 4539,V 9559 0608,F 0850 9093,G 8065 3877,F 1890 8138</t>
  </si>
  <si>
    <t>11-14-15-32-38</t>
  </si>
  <si>
    <t>146356</t>
  </si>
  <si>
    <t>755,9</t>
  </si>
  <si>
    <t>10464</t>
  </si>
  <si>
    <t>169955</t>
  </si>
  <si>
    <t>5 253 359</t>
  </si>
  <si>
    <t>20200115</t>
  </si>
  <si>
    <t>23/09/2020</t>
  </si>
  <si>
    <t>5-11-23-25-33+5</t>
  </si>
  <si>
    <t>32377,3</t>
  </si>
  <si>
    <t>470,3</t>
  </si>
  <si>
    <t>586</t>
  </si>
  <si>
    <t>243,1</t>
  </si>
  <si>
    <t>3502</t>
  </si>
  <si>
    <t>21526</t>
  </si>
  <si>
    <t>39603</t>
  </si>
  <si>
    <t>265797</t>
  </si>
  <si>
    <t>380659</t>
  </si>
  <si>
    <t>V 9546 7995,J 6476 4046,E 9091 6812,H 2140 0107,G 1795 1317,C 7941 4218,U 2612 6731,M 2609 7583,R 1967 8703,R 7259 1373</t>
  </si>
  <si>
    <t>22-23-28-33-37</t>
  </si>
  <si>
    <t>105129</t>
  </si>
  <si>
    <t>136</t>
  </si>
  <si>
    <t>816,7</t>
  </si>
  <si>
    <t>8189</t>
  </si>
  <si>
    <t>124308</t>
  </si>
  <si>
    <t>5 362 247</t>
  </si>
  <si>
    <t>20200114</t>
  </si>
  <si>
    <t>21/09/2020</t>
  </si>
  <si>
    <t>16-19-38-41-46+9</t>
  </si>
  <si>
    <t>139518,3</t>
  </si>
  <si>
    <t>5424,1</t>
  </si>
  <si>
    <t>573,9</t>
  </si>
  <si>
    <t>1123</t>
  </si>
  <si>
    <t>9982</t>
  </si>
  <si>
    <t>17167</t>
  </si>
  <si>
    <t>154559</t>
  </si>
  <si>
    <t>274392</t>
  </si>
  <si>
    <t>Q 2849 9377,C 7609 2368,U 7825 8846,G 8012 4421,O 6256 4953,R 5761 9029,Q 6989 6683,Q 9265 9975,R 3682 7753,U 2977 9433</t>
  </si>
  <si>
    <t>17-19-24-26-35</t>
  </si>
  <si>
    <t>477,3</t>
  </si>
  <si>
    <t>8395</t>
  </si>
  <si>
    <t>116787</t>
  </si>
  <si>
    <t>7 331 265</t>
  </si>
  <si>
    <t>20200113</t>
  </si>
  <si>
    <t>19/09/2020</t>
  </si>
  <si>
    <t>19/11/2020</t>
  </si>
  <si>
    <t>27-32-33-42-46+7</t>
  </si>
  <si>
    <t>201384,5</t>
  </si>
  <si>
    <t>1694,9</t>
  </si>
  <si>
    <t>512,3</t>
  </si>
  <si>
    <t>2364</t>
  </si>
  <si>
    <t>15329</t>
  </si>
  <si>
    <t>37791</t>
  </si>
  <si>
    <t>243062</t>
  </si>
  <si>
    <t>677602</t>
  </si>
  <si>
    <t>N 5487 0717,U 0588 8186,M 1213 1200,R 2917 9381,E 3419 6429,V 9531 6022,U 1194 5472,O 1283 8370,M 8192 0579,L 2954 6402</t>
  </si>
  <si>
    <t>6-8-9-22-27</t>
  </si>
  <si>
    <t>36635</t>
  </si>
  <si>
    <t>558</t>
  </si>
  <si>
    <t>19893</t>
  </si>
  <si>
    <t>233353</t>
  </si>
  <si>
    <t>7 804 165</t>
  </si>
  <si>
    <t>20200112</t>
  </si>
  <si>
    <t>16/09/2020</t>
  </si>
  <si>
    <t>17-19-23-28-49+7</t>
  </si>
  <si>
    <t>73546,2</t>
  </si>
  <si>
    <t>427,4</t>
  </si>
  <si>
    <t>450</t>
  </si>
  <si>
    <t>287,7</t>
  </si>
  <si>
    <t>3295</t>
  </si>
  <si>
    <t>18673</t>
  </si>
  <si>
    <t>43435</t>
  </si>
  <si>
    <t>248635</t>
  </si>
  <si>
    <t>487031</t>
  </si>
  <si>
    <t>F 4074 7786,N 7795 3147,G 3512 5708,D 3719 2928,K 3346 8172,G 7634 6815,K 0843 9745,F 3648 2264,R 4958 5435,C 6729 3080</t>
  </si>
  <si>
    <t>8-10-19-29-46</t>
  </si>
  <si>
    <t>54144</t>
  </si>
  <si>
    <t>344</t>
  </si>
  <si>
    <t>11525</t>
  </si>
  <si>
    <t>149171</t>
  </si>
  <si>
    <t>6 396 843</t>
  </si>
  <si>
    <t>20200111</t>
  </si>
  <si>
    <t>14/09/2020</t>
  </si>
  <si>
    <t>5-13-23-32-49+2</t>
  </si>
  <si>
    <t>59045,8</t>
  </si>
  <si>
    <t>939,8</t>
  </si>
  <si>
    <t>512</t>
  </si>
  <si>
    <t>304,5</t>
  </si>
  <si>
    <t>19511</t>
  </si>
  <si>
    <t>17,1</t>
  </si>
  <si>
    <t>21838</t>
  </si>
  <si>
    <t>249394</t>
  </si>
  <si>
    <t>276843</t>
  </si>
  <si>
    <t>J 8753 2552,O 8093 0855,C 0812 5236,Q 0666 2292,B 9107 3339,V 9517 5817,V 9517 4412,P 7999 0830,I 5920 9662,P 4274 8996</t>
  </si>
  <si>
    <t>10-31-42-45-48</t>
  </si>
  <si>
    <t>104315</t>
  </si>
  <si>
    <t>935,9</t>
  </si>
  <si>
    <t>7079</t>
  </si>
  <si>
    <t>108602</t>
  </si>
  <si>
    <t>0 751 489</t>
  </si>
  <si>
    <t>20200110</t>
  </si>
  <si>
    <t>12/09/2020</t>
  </si>
  <si>
    <t>12/11/2020</t>
  </si>
  <si>
    <t>12-16-21-24-46+2</t>
  </si>
  <si>
    <t>94138,8</t>
  </si>
  <si>
    <t>1130</t>
  </si>
  <si>
    <t>626</t>
  </si>
  <si>
    <t>397,1</t>
  </si>
  <si>
    <t>2573</t>
  </si>
  <si>
    <t>57,7</t>
  </si>
  <si>
    <t>28400</t>
  </si>
  <si>
    <t>35884</t>
  </si>
  <si>
    <t>383088</t>
  </si>
  <si>
    <t>449644</t>
  </si>
  <si>
    <t>E 1240 4948,O 3539 4607,G 7582 6305,J 9390 3437,P 7747 3591,E 3505 4172,K 1363 9804,R 9592 3628,H 9317 2696,T 6370 3186</t>
  </si>
  <si>
    <t>12-19-21-35-43</t>
  </si>
  <si>
    <t>79911</t>
  </si>
  <si>
    <t>460,4</t>
  </si>
  <si>
    <t>13989</t>
  </si>
  <si>
    <t>29,5</t>
  </si>
  <si>
    <t>198678</t>
  </si>
  <si>
    <t>0 672 600</t>
  </si>
  <si>
    <t>20200109</t>
  </si>
  <si>
    <t>09/09/2020</t>
  </si>
  <si>
    <t>20-24-29-45-48+3</t>
  </si>
  <si>
    <t>189152,9</t>
  </si>
  <si>
    <t>10696,3</t>
  </si>
  <si>
    <t>295</t>
  </si>
  <si>
    <t>564,4</t>
  </si>
  <si>
    <t>1512</t>
  </si>
  <si>
    <t>65,8</t>
  </si>
  <si>
    <t>13676</t>
  </si>
  <si>
    <t>26378</t>
  </si>
  <si>
    <t>230717</t>
  </si>
  <si>
    <t>411235</t>
  </si>
  <si>
    <t>G 1645 3237,D 8088 1670,N 6225 4928,P 7191 6618,N 3632 0418,K 4493 8509,J 6938 4196,E 9077 5781,B 6727 7380,V 9483 6071</t>
  </si>
  <si>
    <t>2-15-28-39-40</t>
  </si>
  <si>
    <t>118693</t>
  </si>
  <si>
    <t>167</t>
  </si>
  <si>
    <t>8427</t>
  </si>
  <si>
    <t>129394</t>
  </si>
  <si>
    <t>5 513 135</t>
  </si>
  <si>
    <t>20200108</t>
  </si>
  <si>
    <t>07/09/2020</t>
  </si>
  <si>
    <t>14-31-35-37-44+7</t>
  </si>
  <si>
    <t>128410,1</t>
  </si>
  <si>
    <t>3896,3</t>
  </si>
  <si>
    <t>485,1</t>
  </si>
  <si>
    <t>1673</t>
  </si>
  <si>
    <t>40,3</t>
  </si>
  <si>
    <t>10709</t>
  </si>
  <si>
    <t>25941</t>
  </si>
  <si>
    <t>160239</t>
  </si>
  <si>
    <t>446612</t>
  </si>
  <si>
    <t>S 5644 4840,C 7408 3726,P 3157 4753,S 4116 8940,K 4968 5924,E 7886 7271,E 5761 3238,K 3975 2114,M 6505 8200,K 4245 6392</t>
  </si>
  <si>
    <t>6-8-41-46-47</t>
  </si>
  <si>
    <t>111</t>
  </si>
  <si>
    <t>1054,7</t>
  </si>
  <si>
    <t>5736</t>
  </si>
  <si>
    <t>100213</t>
  </si>
  <si>
    <t>0 720 348</t>
  </si>
  <si>
    <t>20200107</t>
  </si>
  <si>
    <t>05/09/2020</t>
  </si>
  <si>
    <t>05/11/2020</t>
  </si>
  <si>
    <t>15-19-22-24-46+3</t>
  </si>
  <si>
    <t>245132,4</t>
  </si>
  <si>
    <t>3764,9</t>
  </si>
  <si>
    <t>618</t>
  </si>
  <si>
    <t>349,1</t>
  </si>
  <si>
    <t>2814</t>
  </si>
  <si>
    <t>45,8</t>
  </si>
  <si>
    <t>24975</t>
  </si>
  <si>
    <t>39411</t>
  </si>
  <si>
    <t>343691</t>
  </si>
  <si>
    <t>514309</t>
  </si>
  <si>
    <t>E 4705 2724,N 3764 7652,B 9610 0100,T 4185 6396,R 2215 5407,V 4468 7813,P 1971 6678,T 0025 6043,M 5633 3556,G 9688 7814</t>
  </si>
  <si>
    <t>4-9-10-18-26</t>
  </si>
  <si>
    <t>37482</t>
  </si>
  <si>
    <t>209,6</t>
  </si>
  <si>
    <t>20554</t>
  </si>
  <si>
    <t>230546</t>
  </si>
  <si>
    <t>6 448 016</t>
  </si>
  <si>
    <t>20200106</t>
  </si>
  <si>
    <t>02/09/2020</t>
  </si>
  <si>
    <t>3-14-21-23-47+3</t>
  </si>
  <si>
    <t>176923,4</t>
  </si>
  <si>
    <t>63</t>
  </si>
  <si>
    <t>3493,7</t>
  </si>
  <si>
    <t>430</t>
  </si>
  <si>
    <t>362,2</t>
  </si>
  <si>
    <t>2385</t>
  </si>
  <si>
    <t>18095</t>
  </si>
  <si>
    <t>32068</t>
  </si>
  <si>
    <t>245428</t>
  </si>
  <si>
    <t>371388</t>
  </si>
  <si>
    <t>R 0402 6905,K 6473 7387,V 1332 9781,G 3440 2532,F 0856 1207,E 6208 6370,F 2891 1115,L 9366 5881,K 7634 4565,C 3333 4541</t>
  </si>
  <si>
    <t>24-26-31-32-47</t>
  </si>
  <si>
    <t>110376</t>
  </si>
  <si>
    <t>151</t>
  </si>
  <si>
    <t>868,9</t>
  </si>
  <si>
    <t>6958</t>
  </si>
  <si>
    <t>113144</t>
  </si>
  <si>
    <t>8 803 377</t>
  </si>
  <si>
    <t>20200105</t>
  </si>
  <si>
    <t>31/08/2020</t>
  </si>
  <si>
    <t>4-7-11-16-17+10</t>
  </si>
  <si>
    <t>73169,2</t>
  </si>
  <si>
    <t>649,4</t>
  </si>
  <si>
    <t>763</t>
  </si>
  <si>
    <t>168,8</t>
  </si>
  <si>
    <t>1823</t>
  </si>
  <si>
    <t>42,2</t>
  </si>
  <si>
    <t>24177</t>
  </si>
  <si>
    <t>20091</t>
  </si>
  <si>
    <t>254212</t>
  </si>
  <si>
    <t>F 0886 9832,O 9765 3807,F 8131 1763,P 1965 3056,H 6219 4646,A 9956 5285,J 2680 6933,C 5449 9234,R 2108 3742,L 0595 4650</t>
  </si>
  <si>
    <t>5-13-14-45-48</t>
  </si>
  <si>
    <t>152</t>
  </si>
  <si>
    <t>550,8</t>
  </si>
  <si>
    <t>7656</t>
  </si>
  <si>
    <t>115462</t>
  </si>
  <si>
    <t>9 289 114</t>
  </si>
  <si>
    <t>20200104</t>
  </si>
  <si>
    <t>29/08/2020</t>
  </si>
  <si>
    <t>29/10/2020</t>
  </si>
  <si>
    <t>15-21-23-38-39+4</t>
  </si>
  <si>
    <t>74761,7</t>
  </si>
  <si>
    <t>1303,3</t>
  </si>
  <si>
    <t>536,5</t>
  </si>
  <si>
    <t>17503</t>
  </si>
  <si>
    <t>30410</t>
  </si>
  <si>
    <t>268108</t>
  </si>
  <si>
    <t>447961</t>
  </si>
  <si>
    <t>C 7929 6875,F 9083 8708,H 0832 2788,F 5485 3330,S 3323 4135,E 7461 7315,L 9492 4467,C 4980 9674,J 4432 9308,S 4952 5162</t>
  </si>
  <si>
    <t>4-19-27-31-43</t>
  </si>
  <si>
    <t>136516</t>
  </si>
  <si>
    <t>468,9</t>
  </si>
  <si>
    <t>12640</t>
  </si>
  <si>
    <t>171238</t>
  </si>
  <si>
    <t>7 886 285</t>
  </si>
  <si>
    <t>20200103</t>
  </si>
  <si>
    <t>26/08/2020</t>
  </si>
  <si>
    <t>4-13-31-40-45+3</t>
  </si>
  <si>
    <t>155557,8</t>
  </si>
  <si>
    <t>5092,7</t>
  </si>
  <si>
    <t>1538</t>
  </si>
  <si>
    <t>53,2</t>
  </si>
  <si>
    <t>13188</t>
  </si>
  <si>
    <t>22,3</t>
  </si>
  <si>
    <t>22715</t>
  </si>
  <si>
    <t>198512</t>
  </si>
  <si>
    <t>334963</t>
  </si>
  <si>
    <t>C 9191 6465,O 4948 8199,B 5537 5432,I 1180 3932,U 5839 0830,S 4015 4498,O 4987 2734,U 4491 1556,D 9308 4132,E 0195 5549</t>
  </si>
  <si>
    <t>17-33-36-43-49</t>
  </si>
  <si>
    <t>764,6</t>
  </si>
  <si>
    <t>6984</t>
  </si>
  <si>
    <t>43,3</t>
  </si>
  <si>
    <t>99966</t>
  </si>
  <si>
    <t>6 419 191</t>
  </si>
  <si>
    <t>20200102</t>
  </si>
  <si>
    <t>24/08/2020</t>
  </si>
  <si>
    <t>18-19-22-28-37+2</t>
  </si>
  <si>
    <t>145095,4</t>
  </si>
  <si>
    <t>5822,8</t>
  </si>
  <si>
    <t>1368</t>
  </si>
  <si>
    <t>55,7</t>
  </si>
  <si>
    <t>14630</t>
  </si>
  <si>
    <t>18900</t>
  </si>
  <si>
    <t>197086</t>
  </si>
  <si>
    <t>230484</t>
  </si>
  <si>
    <t>U 9256 8618,C 3897 0189,T 2172 3309,M 6742 5750,I 1421 9713,L 3718 2482,G 1086 9209,D 4272 8808,L 0060 0998,I 5371 7134</t>
  </si>
  <si>
    <t>17-21-30-32-36</t>
  </si>
  <si>
    <t>110</t>
  </si>
  <si>
    <t>924,9</t>
  </si>
  <si>
    <t>5934</t>
  </si>
  <si>
    <t>93706</t>
  </si>
  <si>
    <t>3 048 088</t>
  </si>
  <si>
    <t>20200101</t>
  </si>
  <si>
    <t>22/08/2020</t>
  </si>
  <si>
    <t>5-7-11-32-33+5</t>
  </si>
  <si>
    <t>106382</t>
  </si>
  <si>
    <t>674,4</t>
  </si>
  <si>
    <t>417,1</t>
  </si>
  <si>
    <t>3697</t>
  </si>
  <si>
    <t>30,2</t>
  </si>
  <si>
    <t>25386</t>
  </si>
  <si>
    <t>47684</t>
  </si>
  <si>
    <t>6,5</t>
  </si>
  <si>
    <t>342340</t>
  </si>
  <si>
    <t>495580</t>
  </si>
  <si>
    <t>F 7138 2715,J 4764 5070,N 1159 7460,K 9315 6552,T 9810 3474,Q 0828 7485,T 4023 3185,B 9815 9117,A 3971 7603,H 3391 9119</t>
  </si>
  <si>
    <t>4-5-29-35-42</t>
  </si>
  <si>
    <t>134462</t>
  </si>
  <si>
    <t>768,7</t>
  </si>
  <si>
    <t>10027</t>
  </si>
  <si>
    <t>36,4</t>
  </si>
  <si>
    <t>158808</t>
  </si>
  <si>
    <t>5 592 757</t>
  </si>
  <si>
    <t>20200100</t>
  </si>
  <si>
    <t>19/08/2020</t>
  </si>
  <si>
    <t>4-11-13-34-35+1</t>
  </si>
  <si>
    <t>178477,9</t>
  </si>
  <si>
    <t>10092,7</t>
  </si>
  <si>
    <t>565,1</t>
  </si>
  <si>
    <t>1223</t>
  </si>
  <si>
    <t>76,7</t>
  </si>
  <si>
    <t>15168</t>
  </si>
  <si>
    <t>22,2</t>
  </si>
  <si>
    <t>18971</t>
  </si>
  <si>
    <t>235090</t>
  </si>
  <si>
    <t>240637</t>
  </si>
  <si>
    <t>H 4402 9487,C 3643 8658,K 0615 3393,J 3288 7513,U 6069 3827,H 3048 6982,E 0373 4396,C 9502 7640,U 6657 8826,D 0810 7015</t>
  </si>
  <si>
    <t>3-32-33-39-49</t>
  </si>
  <si>
    <t>100672</t>
  </si>
  <si>
    <t>114</t>
  </si>
  <si>
    <t>1092,7</t>
  </si>
  <si>
    <t>5994</t>
  </si>
  <si>
    <t>97369</t>
  </si>
  <si>
    <t>9 533 110</t>
  </si>
  <si>
    <t>20200099</t>
  </si>
  <si>
    <t>17/08/2020</t>
  </si>
  <si>
    <t>1-6-39-40-48+6</t>
  </si>
  <si>
    <t>133346,8</t>
  </si>
  <si>
    <t>1162,3</t>
  </si>
  <si>
    <t>158</t>
  </si>
  <si>
    <t>742,9</t>
  </si>
  <si>
    <t>901</t>
  </si>
  <si>
    <t>77,8</t>
  </si>
  <si>
    <t>8172</t>
  </si>
  <si>
    <t>15623</t>
  </si>
  <si>
    <t>141230</t>
  </si>
  <si>
    <t>237789</t>
  </si>
  <si>
    <t>P 5039 6142,O 6254 6051,R 9500 5699,H 0638 8413,M 1677 6437,S 9989 0153,Q 2984 5296,N 5190 3869,F 2712 6584,Q 0169 1559</t>
  </si>
  <si>
    <t>8-11-15-38-45</t>
  </si>
  <si>
    <t>453,6</t>
  </si>
  <si>
    <t>7374</t>
  </si>
  <si>
    <t>107009</t>
  </si>
  <si>
    <t>6 254 243</t>
  </si>
  <si>
    <t>20200098</t>
  </si>
  <si>
    <t>15/08/2020</t>
  </si>
  <si>
    <t>3-5-15-41-42+7</t>
  </si>
  <si>
    <t>193954,1</t>
  </si>
  <si>
    <t>876,6</t>
  </si>
  <si>
    <t>2941</t>
  </si>
  <si>
    <t>18340</t>
  </si>
  <si>
    <t>47023</t>
  </si>
  <si>
    <t>289806</t>
  </si>
  <si>
    <t>636221</t>
  </si>
  <si>
    <t>S 0174 4418,L 9145 8216,U 9128 6201,C 9645 6120,P 2497 0258,U 6189 9209,L 4297 2029,N 7385 3306,R 5278 9127,T 8554 9100</t>
  </si>
  <si>
    <t>7-16-38-41-42</t>
  </si>
  <si>
    <t>135703</t>
  </si>
  <si>
    <t>216</t>
  </si>
  <si>
    <t>10013</t>
  </si>
  <si>
    <t>152385</t>
  </si>
  <si>
    <t>9 024 101</t>
  </si>
  <si>
    <t>20200097</t>
  </si>
  <si>
    <t>12/08/2020</t>
  </si>
  <si>
    <t>3-17-30-44-47+3</t>
  </si>
  <si>
    <t>174858,3</t>
  </si>
  <si>
    <t>1066,9</t>
  </si>
  <si>
    <t>465</t>
  </si>
  <si>
    <t>1941</t>
  </si>
  <si>
    <t>14946</t>
  </si>
  <si>
    <t>28343</t>
  </si>
  <si>
    <t>222681</t>
  </si>
  <si>
    <t>370956</t>
  </si>
  <si>
    <t>M 0621 5432,V 4140 3068,J 4253 5041,T 8466 3412,C 4388 8843,O 4959 9161,P 9548 5313,E 6516 3450,B 5741 3734,O 7126 8381</t>
  </si>
  <si>
    <t>15-25-28-42-44</t>
  </si>
  <si>
    <t>108208</t>
  </si>
  <si>
    <t>618,3</t>
  </si>
  <si>
    <t>8941</t>
  </si>
  <si>
    <t>129333</t>
  </si>
  <si>
    <t>9 262 171</t>
  </si>
  <si>
    <t>20200096</t>
  </si>
  <si>
    <t>10/08/2020</t>
  </si>
  <si>
    <t>1-2-11-28-38+6</t>
  </si>
  <si>
    <t>147675</t>
  </si>
  <si>
    <t>7348,7</t>
  </si>
  <si>
    <t>429</t>
  </si>
  <si>
    <t>1452</t>
  </si>
  <si>
    <t>14998</t>
  </si>
  <si>
    <t>21560</t>
  </si>
  <si>
    <t>208818</t>
  </si>
  <si>
    <t>267188</t>
  </si>
  <si>
    <t>S 0579 4281,F 6997 1576,F 0711 3572,R 2544 5973,T 9695 6818,I 1432 4650,N 6653 5863,V 9374 2109,F 0420 4330,M 9401 7916</t>
  </si>
  <si>
    <t>8-20-34-44-46</t>
  </si>
  <si>
    <t>935,7</t>
  </si>
  <si>
    <t>95650</t>
  </si>
  <si>
    <t>4 423 591</t>
  </si>
  <si>
    <t>20200095</t>
  </si>
  <si>
    <t>08/08/2020</t>
  </si>
  <si>
    <t>4-6-35-42-49+9</t>
  </si>
  <si>
    <t>77874,7</t>
  </si>
  <si>
    <t>1583,9</t>
  </si>
  <si>
    <t>357</t>
  </si>
  <si>
    <t>1909</t>
  </si>
  <si>
    <t>64,3</t>
  </si>
  <si>
    <t>17188</t>
  </si>
  <si>
    <t>31008</t>
  </si>
  <si>
    <t>276431</t>
  </si>
  <si>
    <t>457041</t>
  </si>
  <si>
    <t>N 4331 6658,R 4451 6441,O 3565 7022,N 1983 3533,C 2254 9706,A 3182 0219,C 7391 0064,S 2194 0022,C 3150 4459,H 4817 5511</t>
  </si>
  <si>
    <t>5-9-18-26-32</t>
  </si>
  <si>
    <t>139915</t>
  </si>
  <si>
    <t>349,4</t>
  </si>
  <si>
    <t>15142</t>
  </si>
  <si>
    <t>20,8</t>
  </si>
  <si>
    <t>195421</t>
  </si>
  <si>
    <t>6 534 417</t>
  </si>
  <si>
    <t>20200094</t>
  </si>
  <si>
    <t>05/08/2020</t>
  </si>
  <si>
    <t>15-17-22-32-46+8</t>
  </si>
  <si>
    <t>86075,2</t>
  </si>
  <si>
    <t>1556,2</t>
  </si>
  <si>
    <t>526,2</t>
  </si>
  <si>
    <t>1610</t>
  </si>
  <si>
    <t>13634</t>
  </si>
  <si>
    <t>24914</t>
  </si>
  <si>
    <t>211222</t>
  </si>
  <si>
    <t>365223</t>
  </si>
  <si>
    <t>D 8964 2750,K 3784 5444,U 4919 0781,T 0345 4990,K 3539 3474,U 0338 4444,O 4454 3110,V 9347 3540,L 4225 6411,K 0193 8562</t>
  </si>
  <si>
    <t>9-16-28-39-43</t>
  </si>
  <si>
    <t>106795</t>
  </si>
  <si>
    <t>642,7</t>
  </si>
  <si>
    <t>8515</t>
  </si>
  <si>
    <t>123645</t>
  </si>
  <si>
    <t>9 831 281</t>
  </si>
  <si>
    <t>20200093</t>
  </si>
  <si>
    <t>03/08/2020</t>
  </si>
  <si>
    <t>23-30-42-43-48+7</t>
  </si>
  <si>
    <t>113490,2</t>
  </si>
  <si>
    <t>1367</t>
  </si>
  <si>
    <t>43,6</t>
  </si>
  <si>
    <t>9309</t>
  </si>
  <si>
    <t>23121</t>
  </si>
  <si>
    <t>144312</t>
  </si>
  <si>
    <t>395962</t>
  </si>
  <si>
    <t>L 0158 8705,Q 7355 2247,G 1060 1628,B 3347 8478,G 6781 9071,M 7924 2111,T 4668 9396,O 4174 8537,A 1214 7660,S 9465 9861</t>
  </si>
  <si>
    <t>11-26-29-30-44</t>
  </si>
  <si>
    <t>406,1</t>
  </si>
  <si>
    <t>9037</t>
  </si>
  <si>
    <t>116398</t>
  </si>
  <si>
    <t>3 032 574</t>
  </si>
  <si>
    <t>20200092</t>
  </si>
  <si>
    <t>01/08/2020</t>
  </si>
  <si>
    <t>9-17-18-25-38+9</t>
  </si>
  <si>
    <t>55207,4</t>
  </si>
  <si>
    <t>699,9</t>
  </si>
  <si>
    <t>547</t>
  </si>
  <si>
    <t>355,3</t>
  </si>
  <si>
    <t>2822</t>
  </si>
  <si>
    <t>23474</t>
  </si>
  <si>
    <t>17,8</t>
  </si>
  <si>
    <t>37547</t>
  </si>
  <si>
    <t>318086</t>
  </si>
  <si>
    <t>425738</t>
  </si>
  <si>
    <t>M 8186 5657,J 5422 8442,Q 5872 0320,N 6598 8767,I 0387 2507,Q 5509 0757,P 8560 8991,D 4737 1855,R 8873 0147,R 9787 0985</t>
  </si>
  <si>
    <t>10-26-31-41-44</t>
  </si>
  <si>
    <t>132845</t>
  </si>
  <si>
    <t>766</t>
  </si>
  <si>
    <t>9616</t>
  </si>
  <si>
    <t>148180</t>
  </si>
  <si>
    <t>7 166 329</t>
  </si>
  <si>
    <t>20200091</t>
  </si>
  <si>
    <t>29/07/2020</t>
  </si>
  <si>
    <t>7-19-39-46-47+5</t>
  </si>
  <si>
    <t>73924,6</t>
  </si>
  <si>
    <t>949,6</t>
  </si>
  <si>
    <t>389,6</t>
  </si>
  <si>
    <t>1583</t>
  </si>
  <si>
    <t>13142</t>
  </si>
  <si>
    <t>24791</t>
  </si>
  <si>
    <t>194082</t>
  </si>
  <si>
    <t>369671</t>
  </si>
  <si>
    <t>R 5307 7191,U 0045 4068,U 4334 8300,G 9287 1308,O 4091 0138,R 5487 5390,H 9545 2443,N 0551 4141,H 4200 5267,M 1598 8356</t>
  </si>
  <si>
    <t>9-36-42-43-49</t>
  </si>
  <si>
    <t>956,4</t>
  </si>
  <si>
    <t>6308</t>
  </si>
  <si>
    <t>47,5</t>
  </si>
  <si>
    <t>99537</t>
  </si>
  <si>
    <t>2 005 633</t>
  </si>
  <si>
    <t>20200090</t>
  </si>
  <si>
    <t>27/07/2020</t>
  </si>
  <si>
    <t>15-19-24-25-45+3</t>
  </si>
  <si>
    <t>126322,8</t>
  </si>
  <si>
    <t>4029,6</t>
  </si>
  <si>
    <t>1501</t>
  </si>
  <si>
    <t>44,2</t>
  </si>
  <si>
    <t>14262</t>
  </si>
  <si>
    <t>20627</t>
  </si>
  <si>
    <t>180508</t>
  </si>
  <si>
    <t>261814</t>
  </si>
  <si>
    <t>I 1969 4316,F 4819 2534,U 1723 7210,J 1421 4827,O 0713 3066,C 8735 5698,V 9320 1666,D 8744 0693,M 3654 6487,U 6302 1960</t>
  </si>
  <si>
    <t>17-22-23-32-45</t>
  </si>
  <si>
    <t>802,7</t>
  </si>
  <si>
    <t>6255</t>
  </si>
  <si>
    <t>96278</t>
  </si>
  <si>
    <t>1 260 423</t>
  </si>
  <si>
    <t>20200089</t>
  </si>
  <si>
    <t>25/07/2020</t>
  </si>
  <si>
    <t>6-10-15-18-48+4</t>
  </si>
  <si>
    <t>218513,9</t>
  </si>
  <si>
    <t>969,7</t>
  </si>
  <si>
    <t>2746</t>
  </si>
  <si>
    <t>25007</t>
  </si>
  <si>
    <t>35440</t>
  </si>
  <si>
    <t>326848</t>
  </si>
  <si>
    <t>421432</t>
  </si>
  <si>
    <t>A 0627 7877,T 8132 7529,L 5312 5584,F 4657 6406,A 6036 6443,B 3238 8947,P 5576 8151,I 1497 0873,S 8038 4627,N 6017 5802</t>
  </si>
  <si>
    <t>11-29-32-40-43</t>
  </si>
  <si>
    <t>43748</t>
  </si>
  <si>
    <t>686,2</t>
  </si>
  <si>
    <t>8973</t>
  </si>
  <si>
    <t>137263</t>
  </si>
  <si>
    <t>5 186 286</t>
  </si>
  <si>
    <t>20200088</t>
  </si>
  <si>
    <t>22/07/2020</t>
  </si>
  <si>
    <t>4-18-20-28-38+1</t>
  </si>
  <si>
    <t>94607,7</t>
  </si>
  <si>
    <t>1248,1</t>
  </si>
  <si>
    <t>460</t>
  </si>
  <si>
    <t>362,1</t>
  </si>
  <si>
    <t>67,8</t>
  </si>
  <si>
    <t>18247</t>
  </si>
  <si>
    <t>19779</t>
  </si>
  <si>
    <t>245554</t>
  </si>
  <si>
    <t>259511</t>
  </si>
  <si>
    <t>O 8042 2168,P 3333 2399,G 0171 2769,G 0703 7061,V 3231 7869,F 9115 2810,Q 7281 8419,E 1027 8013,C 4710 4789,J 6222 2243</t>
  </si>
  <si>
    <t>28-29-30-35-47</t>
  </si>
  <si>
    <t>104923</t>
  </si>
  <si>
    <t>1016,7</t>
  </si>
  <si>
    <t>6372</t>
  </si>
  <si>
    <t>107163</t>
  </si>
  <si>
    <t>9 300 085</t>
  </si>
  <si>
    <t>20200087</t>
  </si>
  <si>
    <t>20/07/2020</t>
  </si>
  <si>
    <t>8-22-26-28-42+2</t>
  </si>
  <si>
    <t>74703,9</t>
  </si>
  <si>
    <t>1519,4</t>
  </si>
  <si>
    <t>442,8</t>
  </si>
  <si>
    <t>1474</t>
  </si>
  <si>
    <t>53,3</t>
  </si>
  <si>
    <t>14786</t>
  </si>
  <si>
    <t>19493</t>
  </si>
  <si>
    <t>203279</t>
  </si>
  <si>
    <t>234692</t>
  </si>
  <si>
    <t>N 1002 4068,R 4590 6740,T 9642 0845,F 0801 8910,L 6280 8896,G 9438 5728,K 3654 6900,R 9905 2508,V 8173 5502,P 6298 6111</t>
  </si>
  <si>
    <t>1-11-37-39-48</t>
  </si>
  <si>
    <t>847,7</t>
  </si>
  <si>
    <t>5903</t>
  </si>
  <si>
    <t>95020</t>
  </si>
  <si>
    <t>4 533 000</t>
  </si>
  <si>
    <t>20200086</t>
  </si>
  <si>
    <t>18/07/2020</t>
  </si>
  <si>
    <t>11-22-34-42-43+4</t>
  </si>
  <si>
    <t>232122,3</t>
  </si>
  <si>
    <t>1068,9</t>
  </si>
  <si>
    <t>485</t>
  </si>
  <si>
    <t>421,3</t>
  </si>
  <si>
    <t>2299</t>
  </si>
  <si>
    <t>53,1</t>
  </si>
  <si>
    <t>20270</t>
  </si>
  <si>
    <t>31930</t>
  </si>
  <si>
    <t>282716</t>
  </si>
  <si>
    <t>454081</t>
  </si>
  <si>
    <t>A 4597 9199,N 7161 9178,O 6179 4860,L 3328 9349,C 5022 5253,M 5432 7834,A 9946 0882,R 9886 3724,M 7726 0574,F 0932 9299</t>
  </si>
  <si>
    <t>12-23-26-28-39</t>
  </si>
  <si>
    <t>138723</t>
  </si>
  <si>
    <t>458,9</t>
  </si>
  <si>
    <t>13211</t>
  </si>
  <si>
    <t>181171</t>
  </si>
  <si>
    <t>7 949 900</t>
  </si>
  <si>
    <t>20200085</t>
  </si>
  <si>
    <t>15/07/2020</t>
  </si>
  <si>
    <t>4-6-12-35-44+3</t>
  </si>
  <si>
    <t>52835,6</t>
  </si>
  <si>
    <t>899,7</t>
  </si>
  <si>
    <t>371</t>
  </si>
  <si>
    <t>376,1</t>
  </si>
  <si>
    <t>1848</t>
  </si>
  <si>
    <t>16676</t>
  </si>
  <si>
    <t>27282</t>
  </si>
  <si>
    <t>232404</t>
  </si>
  <si>
    <t>349750</t>
  </si>
  <si>
    <t>I 2408 8371,H 7689 4226,Q 9781 3620,E 0227 7066,O 1387 7447,P 7405 7810,K 1933 8343,R 3955 3111,R 5595 5928,Q 1182 1682</t>
  </si>
  <si>
    <t>12-16-17-29-31</t>
  </si>
  <si>
    <t>50273</t>
  </si>
  <si>
    <t>385,8</t>
  </si>
  <si>
    <t>10637</t>
  </si>
  <si>
    <t>140153</t>
  </si>
  <si>
    <t>7 166 428</t>
  </si>
  <si>
    <t>20200084</t>
  </si>
  <si>
    <t>13/07/2020</t>
  </si>
  <si>
    <t>2-3-24-35-46+8</t>
  </si>
  <si>
    <t>137706,5</t>
  </si>
  <si>
    <t>1344,4</t>
  </si>
  <si>
    <t>594,2</t>
  </si>
  <si>
    <t>992</t>
  </si>
  <si>
    <t>17587</t>
  </si>
  <si>
    <t>157686</t>
  </si>
  <si>
    <t>280684</t>
  </si>
  <si>
    <t>A 8778 8323,T 9113 1364,G 9994 2766,E 0352 1335,T 5996 2013,S 4917 2768,O 2002 1134,L 7119 1336,I 5111 5049,L 7439 8886</t>
  </si>
  <si>
    <t>1-9-12-15-22</t>
  </si>
  <si>
    <t>445</t>
  </si>
  <si>
    <t>137,2</t>
  </si>
  <si>
    <t>14044</t>
  </si>
  <si>
    <t>146487</t>
  </si>
  <si>
    <t>1 877 785</t>
  </si>
  <si>
    <t>20200083</t>
  </si>
  <si>
    <t>11/07/2020</t>
  </si>
  <si>
    <t>6-28-32-35-40+7</t>
  </si>
  <si>
    <t>94726,4</t>
  </si>
  <si>
    <t>1594,5</t>
  </si>
  <si>
    <t>2149</t>
  </si>
  <si>
    <t>35519</t>
  </si>
  <si>
    <t>238189</t>
  </si>
  <si>
    <t>648602</t>
  </si>
  <si>
    <t>V 6256 5943,E 1637 9318,S 3385 6596,R 1903 8679,J 3348 9708,B 0588 1213,R 6602 2439,O 8705 9348,E 5911 3917,L 1430 9313</t>
  </si>
  <si>
    <t>4-17-24-34-43</t>
  </si>
  <si>
    <t>34347</t>
  </si>
  <si>
    <t>471,9</t>
  </si>
  <si>
    <t>11523</t>
  </si>
  <si>
    <t>159403</t>
  </si>
  <si>
    <t>3 015 716</t>
  </si>
  <si>
    <t>20200082</t>
  </si>
  <si>
    <t>08/07/2020</t>
  </si>
  <si>
    <t>9-26-30-37-48+8</t>
  </si>
  <si>
    <t>169378,3</t>
  </si>
  <si>
    <t>7266,1</t>
  </si>
  <si>
    <t>289</t>
  </si>
  <si>
    <t>515,9</t>
  </si>
  <si>
    <t>1513</t>
  </si>
  <si>
    <t>58,8</t>
  </si>
  <si>
    <t>13947</t>
  </si>
  <si>
    <t>23748</t>
  </si>
  <si>
    <t>209003</t>
  </si>
  <si>
    <t>353440</t>
  </si>
  <si>
    <t>J 0970 1266,M 5667 1827,E 0637 9931,G 1911 7976,A 5282 1395,U 3673 6280,H 5988 8808,A 3800 2723,V 9255 1261,H 1373 4570</t>
  </si>
  <si>
    <t>3-5-14-20-44</t>
  </si>
  <si>
    <t>52770</t>
  </si>
  <si>
    <t>358,9</t>
  </si>
  <si>
    <t>11494</t>
  </si>
  <si>
    <t>20,4</t>
  </si>
  <si>
    <t>148569</t>
  </si>
  <si>
    <t>9 195 682</t>
  </si>
  <si>
    <t>20200081</t>
  </si>
  <si>
    <t>06/07/2020</t>
  </si>
  <si>
    <t>2-11-30-35-42+6</t>
  </si>
  <si>
    <t>139555,9</t>
  </si>
  <si>
    <t>5425,5</t>
  </si>
  <si>
    <t>1127</t>
  </si>
  <si>
    <t>65,1</t>
  </si>
  <si>
    <t>10945</t>
  </si>
  <si>
    <t>170763</t>
  </si>
  <si>
    <t>247086</t>
  </si>
  <si>
    <t>N 4150 9602,B 6305 7021,S 9440 2110,U 1877 9456,Q 4334 0001,H 1219 6384,H 1287 2183,C 3582 7628,T 0217 6435,H 8935 9706</t>
  </si>
  <si>
    <t>1-2-5-19-39</t>
  </si>
  <si>
    <t>335,6</t>
  </si>
  <si>
    <t>9767</t>
  </si>
  <si>
    <t>122790</t>
  </si>
  <si>
    <t>8 423 159</t>
  </si>
  <si>
    <t>20200080</t>
  </si>
  <si>
    <t>04/07/2020</t>
  </si>
  <si>
    <t>13-23-27-36-44+6</t>
  </si>
  <si>
    <t>239724,6</t>
  </si>
  <si>
    <t>812,6</t>
  </si>
  <si>
    <t>583</t>
  </si>
  <si>
    <t>361,9</t>
  </si>
  <si>
    <t>2424</t>
  </si>
  <si>
    <t>24486</t>
  </si>
  <si>
    <t>33207</t>
  </si>
  <si>
    <t>329130</t>
  </si>
  <si>
    <t>420142</t>
  </si>
  <si>
    <t>P 0487 0287,D 6984 7724,P 2714 8688,T 7270 7713,V 5002 4618,V 3768 5655,C 3853 1884,T 1739 4764,K 2303 8253,E 9718 4165</t>
  </si>
  <si>
    <t>6-8-22-27-33</t>
  </si>
  <si>
    <t>35120</t>
  </si>
  <si>
    <t>357,5</t>
  </si>
  <si>
    <t>14665</t>
  </si>
  <si>
    <t>196387</t>
  </si>
  <si>
    <t>7 501 046</t>
  </si>
  <si>
    <t>20200079</t>
  </si>
  <si>
    <t>01/07/2020</t>
  </si>
  <si>
    <t>5-13-14-44-47+8</t>
  </si>
  <si>
    <t>86099,6</t>
  </si>
  <si>
    <t>1273,6</t>
  </si>
  <si>
    <t>490,5</t>
  </si>
  <si>
    <t>16360</t>
  </si>
  <si>
    <t>28239</t>
  </si>
  <si>
    <t>8,9</t>
  </si>
  <si>
    <t>249222</t>
  </si>
  <si>
    <t>353054</t>
  </si>
  <si>
    <t>S 7316 4335,I 9168 3154,O 9202 6975,L 2881 7347,H 7735 7181,V 2965 2973,Q 6039 5658,U 3135 4863,R 8097 5623,D 7825 1694</t>
  </si>
  <si>
    <t>18-21-34-37-48</t>
  </si>
  <si>
    <t>106467</t>
  </si>
  <si>
    <t>210</t>
  </si>
  <si>
    <t>602,9</t>
  </si>
  <si>
    <t>7983</t>
  </si>
  <si>
    <t>109064</t>
  </si>
  <si>
    <t>0 895 558</t>
  </si>
  <si>
    <t>20200078</t>
  </si>
  <si>
    <t>29/06/2020</t>
  </si>
  <si>
    <t>20-21-29-46-47+7</t>
  </si>
  <si>
    <t>116997,5</t>
  </si>
  <si>
    <t>1241,5</t>
  </si>
  <si>
    <t>585,2</t>
  </si>
  <si>
    <t>1382</t>
  </si>
  <si>
    <t>9087</t>
  </si>
  <si>
    <t>24163</t>
  </si>
  <si>
    <t>150271</t>
  </si>
  <si>
    <t>392248</t>
  </si>
  <si>
    <t>I 3159 8379,N 9917 9704,B 9640 7922,A 7121 4586,S 3116 4703,J 5171 7513,S 3283 9017,L 9970 8730,Q 4527 1176,G 3786 3242</t>
  </si>
  <si>
    <t>14-18-19-29-41</t>
  </si>
  <si>
    <t>436,6</t>
  </si>
  <si>
    <t>8069</t>
  </si>
  <si>
    <t>115490</t>
  </si>
  <si>
    <t>8 145 546</t>
  </si>
  <si>
    <t>20200077</t>
  </si>
  <si>
    <t>27/06/2020</t>
  </si>
  <si>
    <t>1-2-6-27-39+4</t>
  </si>
  <si>
    <t>228849,9</t>
  </si>
  <si>
    <t>1074,1</t>
  </si>
  <si>
    <t>442</t>
  </si>
  <si>
    <t>455,8</t>
  </si>
  <si>
    <t>2411</t>
  </si>
  <si>
    <t>49,9</t>
  </si>
  <si>
    <t>22789</t>
  </si>
  <si>
    <t>33827</t>
  </si>
  <si>
    <t>321913</t>
  </si>
  <si>
    <t>441010</t>
  </si>
  <si>
    <t>V 7460 3885,E 4043 2179,V 6760 4713,E 7942 7505,D 7847 0366,R 9459 4991,H 8577 0776,R 2636 0745,S 1508 8977,K 2840 6142</t>
  </si>
  <si>
    <t>12-16-20-34-49</t>
  </si>
  <si>
    <t>136951</t>
  </si>
  <si>
    <t>512,9</t>
  </si>
  <si>
    <t>11373</t>
  </si>
  <si>
    <t>166277</t>
  </si>
  <si>
    <t>6 862 410</t>
  </si>
  <si>
    <t>20200076</t>
  </si>
  <si>
    <t>24/06/2020</t>
  </si>
  <si>
    <t>8-17-31-34-36+7</t>
  </si>
  <si>
    <t>66521,5</t>
  </si>
  <si>
    <t>612,6</t>
  </si>
  <si>
    <t>513,6</t>
  </si>
  <si>
    <t>1822</t>
  </si>
  <si>
    <t>38,4</t>
  </si>
  <si>
    <t>11380</t>
  </si>
  <si>
    <t>29416</t>
  </si>
  <si>
    <t>6,6</t>
  </si>
  <si>
    <t>180216</t>
  </si>
  <si>
    <t>467553</t>
  </si>
  <si>
    <t>N 4411 0278,M 4813 9136,P 1988 4247,T 6938 1074,A 4783 8714,U 0285 2012,B 7461 4593,B 4486 1158,N 3740 8862,O 5400 7031</t>
  </si>
  <si>
    <t>5-9-24-30-31</t>
  </si>
  <si>
    <t>332,1</t>
  </si>
  <si>
    <t>10841</t>
  </si>
  <si>
    <t>141390</t>
  </si>
  <si>
    <t>8 965 211</t>
  </si>
  <si>
    <t>20200075</t>
  </si>
  <si>
    <t>22/06/2020</t>
  </si>
  <si>
    <t>5-9-21-36-39+5</t>
  </si>
  <si>
    <t>12914,5</t>
  </si>
  <si>
    <t>577,8</t>
  </si>
  <si>
    <t>321</t>
  </si>
  <si>
    <t>389,5</t>
  </si>
  <si>
    <t>1849</t>
  </si>
  <si>
    <t>12810</t>
  </si>
  <si>
    <t>25943</t>
  </si>
  <si>
    <t>193089</t>
  </si>
  <si>
    <t>332554</t>
  </si>
  <si>
    <t>S 4603 2673,G 0187 0560,R 1029 0189,H 0799 4409,I 4921 7246,G 4970 2495,C 9476 3319,E 0365 8270,C 9806 9661,T 6351 5538</t>
  </si>
  <si>
    <t>15-34-36-44-46</t>
  </si>
  <si>
    <t>132</t>
  </si>
  <si>
    <t>5710</t>
  </si>
  <si>
    <t>87986</t>
  </si>
  <si>
    <t>2 615 300</t>
  </si>
  <si>
    <t>20200074</t>
  </si>
  <si>
    <t>20/06/2020</t>
  </si>
  <si>
    <t>8-14-24-33-38+5</t>
  </si>
  <si>
    <t>113970,9</t>
  </si>
  <si>
    <t>1030,2</t>
  </si>
  <si>
    <t>515</t>
  </si>
  <si>
    <t>2778</t>
  </si>
  <si>
    <t>43,1</t>
  </si>
  <si>
    <t>21353</t>
  </si>
  <si>
    <t>39780</t>
  </si>
  <si>
    <t>311252</t>
  </si>
  <si>
    <t>547482</t>
  </si>
  <si>
    <t>O 3635 0025,F 8026 5414,C 1321 5782,S 0649 7270,H 2710 2860,K 6233 4595,F 0144 3963,T 8703 9099,Q 0006 5034,U 3301 5122</t>
  </si>
  <si>
    <t>14-15-20-36-48</t>
  </si>
  <si>
    <t>144009</t>
  </si>
  <si>
    <t>895,6</t>
  </si>
  <si>
    <t>9577</t>
  </si>
  <si>
    <t>156301</t>
  </si>
  <si>
    <t>6 464 245</t>
  </si>
  <si>
    <t>20200073</t>
  </si>
  <si>
    <t>17/06/2020</t>
  </si>
  <si>
    <t>10-13-20-26-46+1</t>
  </si>
  <si>
    <t>64717,6</t>
  </si>
  <si>
    <t>967,1</t>
  </si>
  <si>
    <t>320,6</t>
  </si>
  <si>
    <t>1765</t>
  </si>
  <si>
    <t>21016</t>
  </si>
  <si>
    <t>22395</t>
  </si>
  <si>
    <t>272495</t>
  </si>
  <si>
    <t>261321</t>
  </si>
  <si>
    <t>H 3586 8348,Q 3805 8515,D 7826 2349,U 9731 5152,A 7546 1438,Q 8070 4662,V 4250 6578,C 8802 9258,A 3080 7045,C 7785 0299</t>
  </si>
  <si>
    <t>1-19-23-28-39</t>
  </si>
  <si>
    <t>108110</t>
  </si>
  <si>
    <t>213</t>
  </si>
  <si>
    <t>489,6</t>
  </si>
  <si>
    <t>9687</t>
  </si>
  <si>
    <t>139659</t>
  </si>
  <si>
    <t>9 198 029</t>
  </si>
  <si>
    <t>20200072</t>
  </si>
  <si>
    <t>15/06/2020</t>
  </si>
  <si>
    <t>2-22-26-47-49+2</t>
  </si>
  <si>
    <t>153900,9</t>
  </si>
  <si>
    <t>6176,2</t>
  </si>
  <si>
    <t>546,3</t>
  </si>
  <si>
    <t>1260</t>
  </si>
  <si>
    <t>64,2</t>
  </si>
  <si>
    <t>12105</t>
  </si>
  <si>
    <t>18536</t>
  </si>
  <si>
    <t>182643</t>
  </si>
  <si>
    <t>238449</t>
  </si>
  <si>
    <t>J 1965 8782,S 3831 5829,H 7156 8379,M 4550 0764,U 8689 5124,Q 3240 9681,H 5261 4067,T 9173 9360,J 0600 6277,M 8910 9718</t>
  </si>
  <si>
    <t>19-24-25-33-41</t>
  </si>
  <si>
    <t>555,8</t>
  </si>
  <si>
    <t>35,2</t>
  </si>
  <si>
    <t>109128</t>
  </si>
  <si>
    <t>9 596 432</t>
  </si>
  <si>
    <t>20200071</t>
  </si>
  <si>
    <t>13/06/2020</t>
  </si>
  <si>
    <t>5-6-25-28-32+4</t>
  </si>
  <si>
    <t>237866,6</t>
  </si>
  <si>
    <t>1036,7</t>
  </si>
  <si>
    <t>500,9</t>
  </si>
  <si>
    <t>2527</t>
  </si>
  <si>
    <t>22681</t>
  </si>
  <si>
    <t>35996</t>
  </si>
  <si>
    <t>336324</t>
  </si>
  <si>
    <t>464273</t>
  </si>
  <si>
    <t>J 8671 8273,M 4209 2202,O 9086 1704,P 5386 5866,B 8705 0779,E 3494 6844,P 4135 8903,P 6163 3675,I 0875 0960,T 0373 8697</t>
  </si>
  <si>
    <t>5-10-16-43-45</t>
  </si>
  <si>
    <t>143262</t>
  </si>
  <si>
    <t>560,4</t>
  </si>
  <si>
    <t>12045</t>
  </si>
  <si>
    <t>180136</t>
  </si>
  <si>
    <t>0 612 978</t>
  </si>
  <si>
    <t>20200070</t>
  </si>
  <si>
    <t>10/06/2020</t>
  </si>
  <si>
    <t>9-11-20-36-47+2</t>
  </si>
  <si>
    <t>179768,3</t>
  </si>
  <si>
    <t>1567</t>
  </si>
  <si>
    <t>433,5</t>
  </si>
  <si>
    <t>1554</t>
  </si>
  <si>
    <t>16097</t>
  </si>
  <si>
    <t>232834</t>
  </si>
  <si>
    <t>281236</t>
  </si>
  <si>
    <t>V 9052 0295,N 6916 5117,G 7619 5296,V 1070 1829,M 6346 0909,U 1747 3107,D 0979 4692,I 1159 0776,G 4508 0559,I 4314 8043</t>
  </si>
  <si>
    <t>15-25-31-35-49</t>
  </si>
  <si>
    <t>105491</t>
  </si>
  <si>
    <t>783,8</t>
  </si>
  <si>
    <t>7966</t>
  </si>
  <si>
    <t>114653</t>
  </si>
  <si>
    <t>3 464 365</t>
  </si>
  <si>
    <t>20200069</t>
  </si>
  <si>
    <t>08/06/2020</t>
  </si>
  <si>
    <t>2-8-22-26-46+1</t>
  </si>
  <si>
    <t>73847,3</t>
  </si>
  <si>
    <t>1716,6</t>
  </si>
  <si>
    <t>408,8</t>
  </si>
  <si>
    <t>1129</t>
  </si>
  <si>
    <t>68,8</t>
  </si>
  <si>
    <t>13698</t>
  </si>
  <si>
    <t>15949</t>
  </si>
  <si>
    <t>191627</t>
  </si>
  <si>
    <t>211692</t>
  </si>
  <si>
    <t>U 9304 2045,U 3378 4762,A 2919 6944,A 1904 9439,C 5583 4591,Q 2682 3888,B 5087 5420,Q 8990 9606,C 5355 3007,A 1802 7737</t>
  </si>
  <si>
    <t>1-2-13-33-38</t>
  </si>
  <si>
    <t>531,7</t>
  </si>
  <si>
    <t>7497</t>
  </si>
  <si>
    <t>113780</t>
  </si>
  <si>
    <t>8 708 783</t>
  </si>
  <si>
    <t>20200068</t>
  </si>
  <si>
    <t>06/06/2020</t>
  </si>
  <si>
    <t>7-14-29-43-44+5</t>
  </si>
  <si>
    <t>255250,1</t>
  </si>
  <si>
    <t>778,7</t>
  </si>
  <si>
    <t>639</t>
  </si>
  <si>
    <t>351,6</t>
  </si>
  <si>
    <t>3504</t>
  </si>
  <si>
    <t>26318</t>
  </si>
  <si>
    <t>47914</t>
  </si>
  <si>
    <t>368857</t>
  </si>
  <si>
    <t>638322</t>
  </si>
  <si>
    <t>A 4132 2938,K 8805 0528,N 7291 9584,O 3717 4407,M 3957 6296,L 5646 9645,U 6978 4637,C 2084 0595,E 8166 7962,G 6671 8060</t>
  </si>
  <si>
    <t>19-22-23-40-41</t>
  </si>
  <si>
    <t>161460</t>
  </si>
  <si>
    <t>665,8</t>
  </si>
  <si>
    <t>12240</t>
  </si>
  <si>
    <t>187902</t>
  </si>
  <si>
    <t>7 995 384</t>
  </si>
  <si>
    <t>20200067</t>
  </si>
  <si>
    <t>03/06/2020</t>
  </si>
  <si>
    <t>12-13-16-26-44+6</t>
  </si>
  <si>
    <t>53351,9</t>
  </si>
  <si>
    <t>882,8</t>
  </si>
  <si>
    <t>2483</t>
  </si>
  <si>
    <t>45,2</t>
  </si>
  <si>
    <t>22659</t>
  </si>
  <si>
    <t>33159</t>
  </si>
  <si>
    <t>316469</t>
  </si>
  <si>
    <t>373999</t>
  </si>
  <si>
    <t>K 3041 3397,U 0153 9052,O 3380 2745,T 7408 8475,L 4971 9487,M 7581 7189,H 9549 1138,U 2620 6417,O 0989 0860,K 1023 8604</t>
  </si>
  <si>
    <t>15-19-40-44-47</t>
  </si>
  <si>
    <t>122798</t>
  </si>
  <si>
    <t>826,2</t>
  </si>
  <si>
    <t>8432</t>
  </si>
  <si>
    <t>133415</t>
  </si>
  <si>
    <t>4 190 147</t>
  </si>
  <si>
    <t>20200066</t>
  </si>
  <si>
    <t>01/06/2020</t>
  </si>
  <si>
    <t>2-24-26-32-36+7</t>
  </si>
  <si>
    <t>122595,5</t>
  </si>
  <si>
    <t>1246,7</t>
  </si>
  <si>
    <t>589,7</t>
  </si>
  <si>
    <t>1599</t>
  </si>
  <si>
    <t>10848</t>
  </si>
  <si>
    <t>25540</t>
  </si>
  <si>
    <t>165592</t>
  </si>
  <si>
    <t>411122</t>
  </si>
  <si>
    <t>N 3139 5720,F 1389 7735,M 8030 5272,M 7786 1507,M 2896 8471,N 2202 3477,G 5920 7492,P 0808 9568,N 6167 6587,R 1436 6652</t>
  </si>
  <si>
    <t>4-8-21-40-41</t>
  </si>
  <si>
    <t>6606</t>
  </si>
  <si>
    <t>101610</t>
  </si>
  <si>
    <t>9 082 306</t>
  </si>
  <si>
    <t>20200065</t>
  </si>
  <si>
    <t>30/05/2020</t>
  </si>
  <si>
    <t>5-14-16-42-44+9</t>
  </si>
  <si>
    <t>253674</t>
  </si>
  <si>
    <t>1289,9</t>
  </si>
  <si>
    <t>538,1</t>
  </si>
  <si>
    <t>2391</t>
  </si>
  <si>
    <t>55,8</t>
  </si>
  <si>
    <t>21370</t>
  </si>
  <si>
    <t>36381</t>
  </si>
  <si>
    <t>332649</t>
  </si>
  <si>
    <t>491613</t>
  </si>
  <si>
    <t>K 6016 0523,E 9976 2620,I 1308 5123,D 3895 5015,M 5491 3458,D 2811 6537,T 0153 0226,S 6642 4571,P 3034 2340,M 6854 7462</t>
  </si>
  <si>
    <t>3-5-33-36-45</t>
  </si>
  <si>
    <t>149159</t>
  </si>
  <si>
    <t>773</t>
  </si>
  <si>
    <t>10850</t>
  </si>
  <si>
    <t>170714</t>
  </si>
  <si>
    <t>6 369 227</t>
  </si>
  <si>
    <t>20200064</t>
  </si>
  <si>
    <t>27/05/2020</t>
  </si>
  <si>
    <t>6-12-29-31-44+6</t>
  </si>
  <si>
    <t>63129,3</t>
  </si>
  <si>
    <t>608,2</t>
  </si>
  <si>
    <t>541</t>
  </si>
  <si>
    <t>308,1</t>
  </si>
  <si>
    <t>2484</t>
  </si>
  <si>
    <t>20622</t>
  </si>
  <si>
    <t>30473</t>
  </si>
  <si>
    <t>267872</t>
  </si>
  <si>
    <t>337015</t>
  </si>
  <si>
    <t>F 4841 6270,R 7172 2874,C 1831 5458,P 3871 4224,R 9800 9226,M 7427 7519,V 9055 1717,H 5293 5586,S 1773 1956,B 8939 8202</t>
  </si>
  <si>
    <t>3-12-22-37-49</t>
  </si>
  <si>
    <t>110567</t>
  </si>
  <si>
    <t>383,1</t>
  </si>
  <si>
    <t>10413</t>
  </si>
  <si>
    <t>144833</t>
  </si>
  <si>
    <t>5 574 162</t>
  </si>
  <si>
    <t>20200063</t>
  </si>
  <si>
    <t>25/05/2020</t>
  </si>
  <si>
    <t>9-26-30-36-42+4</t>
  </si>
  <si>
    <t>152403,2</t>
  </si>
  <si>
    <t>7292,3</t>
  </si>
  <si>
    <t>547,6</t>
  </si>
  <si>
    <t>1310</t>
  </si>
  <si>
    <t>61,2</t>
  </si>
  <si>
    <t>12210</t>
  </si>
  <si>
    <t>20067</t>
  </si>
  <si>
    <t>185032</t>
  </si>
  <si>
    <t>296447</t>
  </si>
  <si>
    <t>I 5694 5506,O 0361 0593,N 8160 9556,S 5413 0349,G 9741 8739,B 1392 5002,P 3055 5590,O 4072 0862,G 0170 8051,T 2159 1620</t>
  </si>
  <si>
    <t>7-24-36-43-47</t>
  </si>
  <si>
    <t>171</t>
  </si>
  <si>
    <t>614,8</t>
  </si>
  <si>
    <t>7275</t>
  </si>
  <si>
    <t>105837</t>
  </si>
  <si>
    <t>7 979 899</t>
  </si>
  <si>
    <t>20200062</t>
  </si>
  <si>
    <t>23/05/2020</t>
  </si>
  <si>
    <t>3-22-23-28-29+2</t>
  </si>
  <si>
    <t>82509,5</t>
  </si>
  <si>
    <t>1285,4</t>
  </si>
  <si>
    <t>647</t>
  </si>
  <si>
    <t>336,7</t>
  </si>
  <si>
    <t>2444</t>
  </si>
  <si>
    <t>25344</t>
  </si>
  <si>
    <t>33433</t>
  </si>
  <si>
    <t>359579</t>
  </si>
  <si>
    <t>405390</t>
  </si>
  <si>
    <t>V 9005 6324,N 2564 8421,B 0794 7161,R 8438 3842,G 2520 9672,V 9021 6273,P 6482 8750,H 7325 3407,M 6477 2041,T 9363 6178</t>
  </si>
  <si>
    <t>5-7-26-32-46</t>
  </si>
  <si>
    <t>140144</t>
  </si>
  <si>
    <t>11407</t>
  </si>
  <si>
    <t>175267</t>
  </si>
  <si>
    <t>4 616 489</t>
  </si>
  <si>
    <t>20200061</t>
  </si>
  <si>
    <t>20/05/2020</t>
  </si>
  <si>
    <t>14-20-39-45-47+8</t>
  </si>
  <si>
    <t>179913</t>
  </si>
  <si>
    <t>1568,3</t>
  </si>
  <si>
    <t>593,1</t>
  </si>
  <si>
    <t>1494</t>
  </si>
  <si>
    <t>63,3</t>
  </si>
  <si>
    <t>13620</t>
  </si>
  <si>
    <t>22518</t>
  </si>
  <si>
    <t>199424</t>
  </si>
  <si>
    <t>368626</t>
  </si>
  <si>
    <t>E 2903 6317,B 4650 8290,I 5168 9700,T 4532 9009,P 6674 1092,K 9036 6158,F 1456 5023,V 9016 7988,T 1730 4839,K 2528 8004</t>
  </si>
  <si>
    <t>24-25-35-39-43</t>
  </si>
  <si>
    <t>109954</t>
  </si>
  <si>
    <t>985,6</t>
  </si>
  <si>
    <t>6959</t>
  </si>
  <si>
    <t>107559</t>
  </si>
  <si>
    <t>3 603 034</t>
  </si>
  <si>
    <t>20200060</t>
  </si>
  <si>
    <t>18/05/2020</t>
  </si>
  <si>
    <t>10-14-20-30-35+9</t>
  </si>
  <si>
    <t>145471,3</t>
  </si>
  <si>
    <t>910,4</t>
  </si>
  <si>
    <t>1623</t>
  </si>
  <si>
    <t>47,1</t>
  </si>
  <si>
    <t>15436</t>
  </si>
  <si>
    <t>21363</t>
  </si>
  <si>
    <t>195809</t>
  </si>
  <si>
    <t>281804</t>
  </si>
  <si>
    <t>G 2792 6621,B 9635 6720,R 7748 6327,H 7177 7734,G 7934 3176,D 8095 2967,E 4512 9657,N 7333 3009,U 9946 3747,R 9137 8643</t>
  </si>
  <si>
    <t>27-32-36-37-44</t>
  </si>
  <si>
    <t>108</t>
  </si>
  <si>
    <t>1026,2</t>
  </si>
  <si>
    <t>6110</t>
  </si>
  <si>
    <t>46,6</t>
  </si>
  <si>
    <t>92268</t>
  </si>
  <si>
    <t>4 131 037</t>
  </si>
  <si>
    <t>20200059</t>
  </si>
  <si>
    <t>16/05/2020</t>
  </si>
  <si>
    <t>19-26-27-41-46+4</t>
  </si>
  <si>
    <t>115349,3</t>
  </si>
  <si>
    <t>1251,2</t>
  </si>
  <si>
    <t>608</t>
  </si>
  <si>
    <t>2026</t>
  </si>
  <si>
    <t>18053</t>
  </si>
  <si>
    <t>30910</t>
  </si>
  <si>
    <t>281224</t>
  </si>
  <si>
    <t>445328</t>
  </si>
  <si>
    <t>E 8704 4405,I 8260 4727,F 7285 0153,B 2210 2173,E 7597 0879,R 3468 7501,H 6775 4868,H 7233 4380,A 2920 5468,P 2598 6026</t>
  </si>
  <si>
    <t>9-26-31-37-47</t>
  </si>
  <si>
    <t>138694</t>
  </si>
  <si>
    <t>844</t>
  </si>
  <si>
    <t>9277</t>
  </si>
  <si>
    <t>43,9</t>
  </si>
  <si>
    <t>149538</t>
  </si>
  <si>
    <t>0 280 624</t>
  </si>
  <si>
    <t>20200058</t>
  </si>
  <si>
    <t>13/05/2020</t>
  </si>
  <si>
    <t>11/09/2020</t>
  </si>
  <si>
    <t>4-17-38-43-49+8</t>
  </si>
  <si>
    <t>167126</t>
  </si>
  <si>
    <t>6115,2</t>
  </si>
  <si>
    <t>1562</t>
  </si>
  <si>
    <t>12898</t>
  </si>
  <si>
    <t>23076</t>
  </si>
  <si>
    <t>200510</t>
  </si>
  <si>
    <t>343539</t>
  </si>
  <si>
    <t>I 4540 9277,Q 8078 0181,T 6138 8847,H 6261 8981,K 5507 9748,C 6145 2864,K 1788 2291,V 6483 7951,V 0097 5171,C 3900 2083</t>
  </si>
  <si>
    <t>11-19-21-24-48</t>
  </si>
  <si>
    <t>34860</t>
  </si>
  <si>
    <t>411,6</t>
  </si>
  <si>
    <t>10683</t>
  </si>
  <si>
    <t>142974</t>
  </si>
  <si>
    <t>6 986 742</t>
  </si>
  <si>
    <t>20200057</t>
  </si>
  <si>
    <t>11/05/2020</t>
  </si>
  <si>
    <t>3-5-17-33-34+10</t>
  </si>
  <si>
    <t>146729,4</t>
  </si>
  <si>
    <t>9127,1</t>
  </si>
  <si>
    <t>574</t>
  </si>
  <si>
    <t>1032</t>
  </si>
  <si>
    <t>12689</t>
  </si>
  <si>
    <t>15696</t>
  </si>
  <si>
    <t>189891</t>
  </si>
  <si>
    <t>202988</t>
  </si>
  <si>
    <t>E 5407 0572,B 3996 8117,C 3130 5937,P 5379 5962,H 8038 2226,R 9701 9701,V 8965 3439,K 8677 8249,J 8963 1515,N 5976 5704</t>
  </si>
  <si>
    <t>13-17-20-27-33</t>
  </si>
  <si>
    <t>253,5</t>
  </si>
  <si>
    <t>10260</t>
  </si>
  <si>
    <t>127872</t>
  </si>
  <si>
    <t>6 380 131</t>
  </si>
  <si>
    <t>20200056</t>
  </si>
  <si>
    <t>09/05/2020</t>
  </si>
  <si>
    <t>29-35-39-47-48+7</t>
  </si>
  <si>
    <t>178559,2</t>
  </si>
  <si>
    <t>1405,8</t>
  </si>
  <si>
    <t>614</t>
  </si>
  <si>
    <t>1739</t>
  </si>
  <si>
    <t>12236</t>
  </si>
  <si>
    <t>29899</t>
  </si>
  <si>
    <t>199572</t>
  </si>
  <si>
    <t>607544</t>
  </si>
  <si>
    <t>B 6960 0834,L 0072 4967,V 8954 4890,U 6861 8256,U 0442 5860,C 3191 6605,A 3300 6706,V 3820 5991,U 9035 5102,F 2638 8257</t>
  </si>
  <si>
    <t>2-11-30-35-46</t>
  </si>
  <si>
    <t>131078</t>
  </si>
  <si>
    <t>777,5</t>
  </si>
  <si>
    <t>9560</t>
  </si>
  <si>
    <t>146771</t>
  </si>
  <si>
    <t>9 140 638</t>
  </si>
  <si>
    <t>20200055</t>
  </si>
  <si>
    <t>06/05/2020</t>
  </si>
  <si>
    <t>04/09/2020</t>
  </si>
  <si>
    <t>10-14-15-36-48+3</t>
  </si>
  <si>
    <t>152783,2</t>
  </si>
  <si>
    <t>11180,8</t>
  </si>
  <si>
    <t>63,5</t>
  </si>
  <si>
    <t>11522</t>
  </si>
  <si>
    <t>22243</t>
  </si>
  <si>
    <t>189889</t>
  </si>
  <si>
    <t>328700</t>
  </si>
  <si>
    <t>C 1128 1765,P 3610 0846,E 4097 1965,F 5421 0808,R 8163 1892,E 0038 8789,V 8950 8051,H 6063 3940,M 7853 6205,I 5009 6243</t>
  </si>
  <si>
    <t>1-20-40-45-49</t>
  </si>
  <si>
    <t>618,5</t>
  </si>
  <si>
    <t>7889</t>
  </si>
  <si>
    <t>107144</t>
  </si>
  <si>
    <t>2 540 005</t>
  </si>
  <si>
    <t>20200054</t>
  </si>
  <si>
    <t>04/05/2020</t>
  </si>
  <si>
    <t>8-9-15-33-39+10</t>
  </si>
  <si>
    <t>132489,8</t>
  </si>
  <si>
    <t>10301,7</t>
  </si>
  <si>
    <t>555,4</t>
  </si>
  <si>
    <t>916</t>
  </si>
  <si>
    <t>10523</t>
  </si>
  <si>
    <t>14443</t>
  </si>
  <si>
    <t>167082</t>
  </si>
  <si>
    <t>193353</t>
  </si>
  <si>
    <t>E 1758 4622,G 2966 5491,V 8934 5207,U 5225 9009,H 4043 0101,O 1760 6020,F 8045 2323,T 7386 5368,E 0447 9573,Q 8436 5951</t>
  </si>
  <si>
    <t>7-16-24-36-47</t>
  </si>
  <si>
    <t>162</t>
  </si>
  <si>
    <t>523,5</t>
  </si>
  <si>
    <t>6712</t>
  </si>
  <si>
    <t>97099</t>
  </si>
  <si>
    <t>3 681 661</t>
  </si>
  <si>
    <t>20200053</t>
  </si>
  <si>
    <t>02/05/2020</t>
  </si>
  <si>
    <t>9-12-22-30-43+4</t>
  </si>
  <si>
    <t>196546,6</t>
  </si>
  <si>
    <t>666,2</t>
  </si>
  <si>
    <t>655</t>
  </si>
  <si>
    <t>264,1</t>
  </si>
  <si>
    <t>2528</t>
  </si>
  <si>
    <t>32548</t>
  </si>
  <si>
    <t>298492</t>
  </si>
  <si>
    <t>371133</t>
  </si>
  <si>
    <t>D 4927 1473,E 8484 2613,T 3393 6362,Q 7280 8516,M 5157 5298,D 5473 9656,D 7491 4927,H 7925 8576,U 4252 6577,K 9936 0970</t>
  </si>
  <si>
    <t>7-11-18-21-42</t>
  </si>
  <si>
    <t>120134</t>
  </si>
  <si>
    <t>14762</t>
  </si>
  <si>
    <t>177811</t>
  </si>
  <si>
    <t>4 850 523</t>
  </si>
  <si>
    <t>20200052</t>
  </si>
  <si>
    <t>29/04/2020</t>
  </si>
  <si>
    <t>28/08/2020</t>
  </si>
  <si>
    <t>5-7-25-29-47+1</t>
  </si>
  <si>
    <t>81691,6</t>
  </si>
  <si>
    <t>927,3</t>
  </si>
  <si>
    <t>326,1</t>
  </si>
  <si>
    <t>18494</t>
  </si>
  <si>
    <t>19479</t>
  </si>
  <si>
    <t>241415</t>
  </si>
  <si>
    <t>221640</t>
  </si>
  <si>
    <t>K 0469 9209,A 1924 9870,Q 9518 2241,F 9618 4468,E 8013 5934,P 9136 7188,V 8923 9753,H 9992 3640,F 2946 2297,E 0371 5464</t>
  </si>
  <si>
    <t>5-7-32-34-42</t>
  </si>
  <si>
    <t>744,8</t>
  </si>
  <si>
    <t>35,8</t>
  </si>
  <si>
    <t>110079</t>
  </si>
  <si>
    <t>4 574 925</t>
  </si>
  <si>
    <t>20200051</t>
  </si>
  <si>
    <t>27/04/2020</t>
  </si>
  <si>
    <t>11-14-19-29-41+9</t>
  </si>
  <si>
    <t>120631,5</t>
  </si>
  <si>
    <t>718,1</t>
  </si>
  <si>
    <t>13648</t>
  </si>
  <si>
    <t>19383</t>
  </si>
  <si>
    <t>177228</t>
  </si>
  <si>
    <t>224937</t>
  </si>
  <si>
    <t>G 8783 5973,E 5763 3339,I 0799 3554,P 7587 8426,I 4380 8173,J 3235 3632,G 7234 9591,P 0777 0823,B 3501 9056,Q 5735 9549</t>
  </si>
  <si>
    <t>1-7-16-20-39</t>
  </si>
  <si>
    <t>443,9</t>
  </si>
  <si>
    <t>7638</t>
  </si>
  <si>
    <t>104424</t>
  </si>
  <si>
    <t>1 687 131</t>
  </si>
  <si>
    <t>20200050</t>
  </si>
  <si>
    <t>25/04/2020</t>
  </si>
  <si>
    <t>6-10-13-24-49+3</t>
  </si>
  <si>
    <t>23521,1</t>
  </si>
  <si>
    <t>100</t>
  </si>
  <si>
    <t>459,2</t>
  </si>
  <si>
    <t>799</t>
  </si>
  <si>
    <t>207,3</t>
  </si>
  <si>
    <t>3277</t>
  </si>
  <si>
    <t>27913</t>
  </si>
  <si>
    <t>38227</t>
  </si>
  <si>
    <t>319631</t>
  </si>
  <si>
    <t>396411</t>
  </si>
  <si>
    <t>S 9992 7385,T 4310 0006,U 0101 4802,C 1654 1772,A 6404 3725,P 9550 9436,B 2682 5370,U 2599 8960,O 9447 0448,U 0941 5038</t>
  </si>
  <si>
    <t>3-9-26-34-43</t>
  </si>
  <si>
    <t>117859</t>
  </si>
  <si>
    <t>589,3</t>
  </si>
  <si>
    <t>9257</t>
  </si>
  <si>
    <t>137476</t>
  </si>
  <si>
    <t>5 514 011</t>
  </si>
  <si>
    <t>20200049</t>
  </si>
  <si>
    <t>22/04/2020</t>
  </si>
  <si>
    <t>21/08/2020</t>
  </si>
  <si>
    <t>28-30-40-41-43+7</t>
  </si>
  <si>
    <t>21543,2</t>
  </si>
  <si>
    <t>1051,6</t>
  </si>
  <si>
    <t>234</t>
  </si>
  <si>
    <t>486,2</t>
  </si>
  <si>
    <t>1445</t>
  </si>
  <si>
    <t>9999</t>
  </si>
  <si>
    <t>23779</t>
  </si>
  <si>
    <t>153983</t>
  </si>
  <si>
    <t>446985</t>
  </si>
  <si>
    <t>N 7117 8273,M 1717 3351,M 4006 0307,A 3201 7509,S 9974 1497,M 6968 1700,C 1442 4735,S 7693 1249,B 4976 2729,O 0864 5345</t>
  </si>
  <si>
    <t>27-29-32-33-49</t>
  </si>
  <si>
    <t>989,8</t>
  </si>
  <si>
    <t>6105</t>
  </si>
  <si>
    <t>46,2</t>
  </si>
  <si>
    <t>100491</t>
  </si>
  <si>
    <t>7 933 229</t>
  </si>
  <si>
    <t>20200048</t>
  </si>
  <si>
    <t>20/04/2020</t>
  </si>
  <si>
    <t>5-7-9-37-41+6</t>
  </si>
  <si>
    <t>65615,9</t>
  </si>
  <si>
    <t>1392,6</t>
  </si>
  <si>
    <t>1224</t>
  </si>
  <si>
    <t>13460</t>
  </si>
  <si>
    <t>17541</t>
  </si>
  <si>
    <t>191264</t>
  </si>
  <si>
    <t>230303</t>
  </si>
  <si>
    <t>L 7498 9272,F 0197 9846,U 9147 1095,K 7429 3663,K 7701 3437,I 6435 6864,O 9592 7856,D 1046 0034,S 0760 3403,D 2860 1101</t>
  </si>
  <si>
    <t>19-26-29-30-45</t>
  </si>
  <si>
    <t>621,5</t>
  </si>
  <si>
    <t>7074</t>
  </si>
  <si>
    <t>98788</t>
  </si>
  <si>
    <t>1 586 114</t>
  </si>
  <si>
    <t>20200047</t>
  </si>
  <si>
    <t>18/04/2020</t>
  </si>
  <si>
    <t>1-27-33-45-47+8</t>
  </si>
  <si>
    <t>98273,8</t>
  </si>
  <si>
    <t>1453,7</t>
  </si>
  <si>
    <t>592,5</t>
  </si>
  <si>
    <t>1720</t>
  </si>
  <si>
    <t>15406</t>
  </si>
  <si>
    <t>26814</t>
  </si>
  <si>
    <t>237027</t>
  </si>
  <si>
    <t>412701</t>
  </si>
  <si>
    <t>O 7299 8421,P 1043 4509,F 5077 5478,Q 4445 6564,Q 7510 9060,L 2624 8858,C 1261 8822,T 9409 9195,J 1572 8758,F 1670 4936</t>
  </si>
  <si>
    <t>11-14-33-36-41</t>
  </si>
  <si>
    <t>121492</t>
  </si>
  <si>
    <t>8772</t>
  </si>
  <si>
    <t>40,2</t>
  </si>
  <si>
    <t>132891</t>
  </si>
  <si>
    <t>9 014 822</t>
  </si>
  <si>
    <t>20200046</t>
  </si>
  <si>
    <t>15/04/2020</t>
  </si>
  <si>
    <t>14/08/2020</t>
  </si>
  <si>
    <t>1-3-16-31-48+6</t>
  </si>
  <si>
    <t>151114,4</t>
  </si>
  <si>
    <t>1152,6</t>
  </si>
  <si>
    <t>444,9</t>
  </si>
  <si>
    <t>13938</t>
  </si>
  <si>
    <t>19510</t>
  </si>
  <si>
    <t>193741</t>
  </si>
  <si>
    <t>268493</t>
  </si>
  <si>
    <t>G 8227 6493,F 2975 3495,E 4527 8583,B 8198 5592,U 3889 8518,R 6966 2597,G 0302 7795,M 9176 0892,T 9921 4279,L 8534 7037</t>
  </si>
  <si>
    <t>3-7-18-48-49</t>
  </si>
  <si>
    <t>189</t>
  </si>
  <si>
    <t>8895</t>
  </si>
  <si>
    <t>123399</t>
  </si>
  <si>
    <t>6 240 313</t>
  </si>
  <si>
    <t>20200045</t>
  </si>
  <si>
    <t>13/04/2020</t>
  </si>
  <si>
    <t>1-17-19-23-42+9</t>
  </si>
  <si>
    <t>54583,9</t>
  </si>
  <si>
    <t>888,1</t>
  </si>
  <si>
    <t>1246</t>
  </si>
  <si>
    <t>11844</t>
  </si>
  <si>
    <t>16906</t>
  </si>
  <si>
    <t>160032</t>
  </si>
  <si>
    <t>198437</t>
  </si>
  <si>
    <t>E 7328 8813,P 0756 6303,E 4543 3975,D 4758 0705,J 4612 5585,H 8675 4372,U 1849 2629,R 7650 6650,V 8075 7587,V 8871 4422</t>
  </si>
  <si>
    <t>13-14-18-43-44</t>
  </si>
  <si>
    <t>106</t>
  </si>
  <si>
    <t>5371</t>
  </si>
  <si>
    <t>88427</t>
  </si>
  <si>
    <t>5 396 982</t>
  </si>
  <si>
    <t>20200044</t>
  </si>
  <si>
    <t>11/04/2020</t>
  </si>
  <si>
    <t>1-8-41-43-48+7</t>
  </si>
  <si>
    <t>158532,2</t>
  </si>
  <si>
    <t>7585,6</t>
  </si>
  <si>
    <t>617,5</t>
  </si>
  <si>
    <t>1829</t>
  </si>
  <si>
    <t>45,5</t>
  </si>
  <si>
    <t>12386</t>
  </si>
  <si>
    <t>32395</t>
  </si>
  <si>
    <t>205275</t>
  </si>
  <si>
    <t>533590</t>
  </si>
  <si>
    <t>K 0502 8214,F 6108 1501,K 5737 0961,U 2321 2093,D 8244 9724,U 4015 6578,V 6848 8040,K 3920 1845,R 5345 6109,E 9019 6381</t>
  </si>
  <si>
    <t>12-15-20-24-49</t>
  </si>
  <si>
    <t>115558</t>
  </si>
  <si>
    <t>365,2</t>
  </si>
  <si>
    <t>12302</t>
  </si>
  <si>
    <t>162434</t>
  </si>
  <si>
    <t>3 426 667</t>
  </si>
  <si>
    <t>20200043</t>
  </si>
  <si>
    <t>08/04/2020</t>
  </si>
  <si>
    <t>07/08/2020</t>
  </si>
  <si>
    <t>6-9-16-19-26+9</t>
  </si>
  <si>
    <t>19871,6</t>
  </si>
  <si>
    <t>499,2</t>
  </si>
  <si>
    <t>734</t>
  </si>
  <si>
    <t>166,8</t>
  </si>
  <si>
    <t>2486</t>
  </si>
  <si>
    <t>21628</t>
  </si>
  <si>
    <t>25793</t>
  </si>
  <si>
    <t>7,9</t>
  </si>
  <si>
    <t>231719</t>
  </si>
  <si>
    <t>246680</t>
  </si>
  <si>
    <t>D 6630 2763,T 4533 6821,D 2331 0757,O 9506 0847,R 0236 4123,T 3122 8903,O 1173 2131,L 3548 6413,O 4906 3721,C 7168 0131</t>
  </si>
  <si>
    <t>24-27-42-43-49</t>
  </si>
  <si>
    <t>118</t>
  </si>
  <si>
    <t>811,3</t>
  </si>
  <si>
    <t>5612</t>
  </si>
  <si>
    <t>91816</t>
  </si>
  <si>
    <t>7 250 098</t>
  </si>
  <si>
    <t>20200042</t>
  </si>
  <si>
    <t>06/04/2020</t>
  </si>
  <si>
    <t>7-18-23-29-35+4</t>
  </si>
  <si>
    <t>38590,5</t>
  </si>
  <si>
    <t>763,7</t>
  </si>
  <si>
    <t>313,5</t>
  </si>
  <si>
    <t>1492</t>
  </si>
  <si>
    <t>12763</t>
  </si>
  <si>
    <t>19262</t>
  </si>
  <si>
    <t>171652</t>
  </si>
  <si>
    <t>235107</t>
  </si>
  <si>
    <t>V 1083 8967,O 8895 6684,M 4066 2525,U 8560 0653,U 6326 1876,B 6629 0929,K 6854 0067,S 6368 1535,K 9660 7453,V 7141 8526</t>
  </si>
  <si>
    <t>3-12-17-18-19</t>
  </si>
  <si>
    <t>240,2</t>
  </si>
  <si>
    <t>9636</t>
  </si>
  <si>
    <t>120232</t>
  </si>
  <si>
    <t>7 941 017</t>
  </si>
  <si>
    <t>20200041</t>
  </si>
  <si>
    <t>04/04/2020</t>
  </si>
  <si>
    <t>04/06/2020</t>
  </si>
  <si>
    <t>2-35-39-40-42+9</t>
  </si>
  <si>
    <t>181645</t>
  </si>
  <si>
    <t>13292,9</t>
  </si>
  <si>
    <t>828,5</t>
  </si>
  <si>
    <t>1211</t>
  </si>
  <si>
    <t>78,9</t>
  </si>
  <si>
    <t>10656</t>
  </si>
  <si>
    <t>32,2</t>
  </si>
  <si>
    <t>19449</t>
  </si>
  <si>
    <t>175118</t>
  </si>
  <si>
    <t>357142</t>
  </si>
  <si>
    <t>S 6518 9578,C 4371 4762,L 9746 4689,N 3263 7816,J 9462 1293,I 2698 4892,M 2304 8355,S 3097 9017,T 5738 3861,R 9648 0144</t>
  </si>
  <si>
    <t>13-23-24-38-48</t>
  </si>
  <si>
    <t>36796</t>
  </si>
  <si>
    <t>468</t>
  </si>
  <si>
    <t>9598</t>
  </si>
  <si>
    <t>137890</t>
  </si>
  <si>
    <t>7 146 467</t>
  </si>
  <si>
    <t>20200040</t>
  </si>
  <si>
    <t>01/04/2020</t>
  </si>
  <si>
    <t>3-28-41-42-48+6</t>
  </si>
  <si>
    <t>133483,4</t>
  </si>
  <si>
    <t>1714,7</t>
  </si>
  <si>
    <t>929</t>
  </si>
  <si>
    <t>8790</t>
  </si>
  <si>
    <t>28,7</t>
  </si>
  <si>
    <t>15147</t>
  </si>
  <si>
    <t>145415</t>
  </si>
  <si>
    <t>249756</t>
  </si>
  <si>
    <t>N 8310 0790,R 5461 7534,D 4307 6801,H 2842 3560,Q 6424 5829,E 5099 5190,J 0672 5087,F 3667 1649,K 8132 1085,G 7756 8396</t>
  </si>
  <si>
    <t>1-16-19-36-44</t>
  </si>
  <si>
    <t>6266</t>
  </si>
  <si>
    <t>94920</t>
  </si>
  <si>
    <t>8 197 369</t>
  </si>
  <si>
    <t>20200039</t>
  </si>
  <si>
    <t>30/03/2020</t>
  </si>
  <si>
    <t>12-17-21-23-37+7</t>
  </si>
  <si>
    <t>86486,8</t>
  </si>
  <si>
    <t>1992,5</t>
  </si>
  <si>
    <t>329,5</t>
  </si>
  <si>
    <t>2223</t>
  </si>
  <si>
    <t>11075</t>
  </si>
  <si>
    <t>27450</t>
  </si>
  <si>
    <t>148086</t>
  </si>
  <si>
    <t>295819</t>
  </si>
  <si>
    <t>U 5930 9134,P 2550 1674,J 8428 5882,Q 4296 5065,A 5546 5503,S 4961 8756,K 7060 9579,O 5411 4225,I 0747 2505,J 4060 7778</t>
  </si>
  <si>
    <t>4-10-14-38-39</t>
  </si>
  <si>
    <t>785</t>
  </si>
  <si>
    <t>4864</t>
  </si>
  <si>
    <t>77006</t>
  </si>
  <si>
    <t>0 151 854</t>
  </si>
  <si>
    <t>20200038</t>
  </si>
  <si>
    <t>28/03/2020</t>
  </si>
  <si>
    <t>28/05/2020</t>
  </si>
  <si>
    <t>22-23-26-32-35+5</t>
  </si>
  <si>
    <t>184116,8</t>
  </si>
  <si>
    <t>5586,7</t>
  </si>
  <si>
    <t>538,4</t>
  </si>
  <si>
    <t>1872</t>
  </si>
  <si>
    <t>51,7</t>
  </si>
  <si>
    <t>13800</t>
  </si>
  <si>
    <t>30362</t>
  </si>
  <si>
    <t>227326</t>
  </si>
  <si>
    <t>459962</t>
  </si>
  <si>
    <t>T 0895 5238,D 8907 1607,I 2233 6052,V 8819 8782,J 6052 8592,V 8197 2596,A 5699 3505,F 3939 2277,S 7143 6046,I 4815 7239</t>
  </si>
  <si>
    <t>5-22-35-38-39</t>
  </si>
  <si>
    <t>113919</t>
  </si>
  <si>
    <t>1135</t>
  </si>
  <si>
    <t>7732</t>
  </si>
  <si>
    <t>119907</t>
  </si>
  <si>
    <t>4 849 628</t>
  </si>
  <si>
    <t>20200037</t>
  </si>
  <si>
    <t>25/03/2020</t>
  </si>
  <si>
    <t>24-32-34-40-45+1</t>
  </si>
  <si>
    <t>159406,1</t>
  </si>
  <si>
    <t>9443,4</t>
  </si>
  <si>
    <t>618,1</t>
  </si>
  <si>
    <t>867</t>
  </si>
  <si>
    <t>96,7</t>
  </si>
  <si>
    <t>10447</t>
  </si>
  <si>
    <t>28,8</t>
  </si>
  <si>
    <t>12396</t>
  </si>
  <si>
    <t>150100</t>
  </si>
  <si>
    <t>224623</t>
  </si>
  <si>
    <t>R 8791 2395,L 5459 6727,J 1959 0443,H 9792 3625,U 0558 2080,N 4357 0595,I 4255 4317,D 4374 7004,S 0064 6677,A 1008 8230</t>
  </si>
  <si>
    <t>16-28-35-38-43</t>
  </si>
  <si>
    <t>787,1</t>
  </si>
  <si>
    <t>5721</t>
  </si>
  <si>
    <t>84694</t>
  </si>
  <si>
    <t>1 007 943</t>
  </si>
  <si>
    <t>20200036</t>
  </si>
  <si>
    <t>23/03/2020</t>
  </si>
  <si>
    <t>5-21-28-48-49+2</t>
  </si>
  <si>
    <t>133967,5</t>
  </si>
  <si>
    <t>8333,2</t>
  </si>
  <si>
    <t>510,5</t>
  </si>
  <si>
    <t>1066</t>
  </si>
  <si>
    <t>66,1</t>
  </si>
  <si>
    <t>11667</t>
  </si>
  <si>
    <t>15520</t>
  </si>
  <si>
    <t>170366</t>
  </si>
  <si>
    <t>211131</t>
  </si>
  <si>
    <t>I 1415 9205,V 8108 0589,D 2827 6314,G 7306 2116,L 0340 8772,V 8797 9428,O 6561 0493,G 1648 6503,D 6210 8174,V 8801 5351</t>
  </si>
  <si>
    <t>2-5-12-19-29</t>
  </si>
  <si>
    <t>111,8</t>
  </si>
  <si>
    <t>12656</t>
  </si>
  <si>
    <t>126033</t>
  </si>
  <si>
    <t>7 225 296</t>
  </si>
  <si>
    <t>20200035</t>
  </si>
  <si>
    <t>21/03/2020</t>
  </si>
  <si>
    <t>21/05/2020</t>
  </si>
  <si>
    <t>7-8-16-37-42+8</t>
  </si>
  <si>
    <t>95188,5</t>
  </si>
  <si>
    <t>1222,8</t>
  </si>
  <si>
    <t>342</t>
  </si>
  <si>
    <t>1974</t>
  </si>
  <si>
    <t>50,7</t>
  </si>
  <si>
    <t>16848</t>
  </si>
  <si>
    <t>32379</t>
  </si>
  <si>
    <t>262054</t>
  </si>
  <si>
    <t>399630</t>
  </si>
  <si>
    <t>F 9412 8875,G 9644 1569,I 5199 5924,J 5711 5432,L 1837 5221,J 1108 9712,A 6413 5202,K 2109 8006,L 9933 5603,H 2468 0538</t>
  </si>
  <si>
    <t>3-5-35-36-40</t>
  </si>
  <si>
    <t>111837</t>
  </si>
  <si>
    <t>1035,6</t>
  </si>
  <si>
    <t>6558</t>
  </si>
  <si>
    <t>115094</t>
  </si>
  <si>
    <t>0 294 127</t>
  </si>
  <si>
    <t>20200034</t>
  </si>
  <si>
    <t>18/03/2020</t>
  </si>
  <si>
    <t>10-28-29-46-48+9</t>
  </si>
  <si>
    <t>154599,6</t>
  </si>
  <si>
    <t>8362,3</t>
  </si>
  <si>
    <t>1212</t>
  </si>
  <si>
    <t>11414</t>
  </si>
  <si>
    <t>20334</t>
  </si>
  <si>
    <t>187211</t>
  </si>
  <si>
    <t>303666</t>
  </si>
  <si>
    <t>P 9870 3930,C 9969 6626,L 1072 8980,M 3062 9408,T 0629 8138,N 6257 0314,G 9598 0467,T 1809 2995,J 5590 2621,D 2821 0313</t>
  </si>
  <si>
    <t>4-14-25-34-40</t>
  </si>
  <si>
    <t>776,1</t>
  </si>
  <si>
    <t>6432</t>
  </si>
  <si>
    <t>41,2</t>
  </si>
  <si>
    <t>98781</t>
  </si>
  <si>
    <t>6 385 100</t>
  </si>
  <si>
    <t>20200033</t>
  </si>
  <si>
    <t>16/03/2020</t>
  </si>
  <si>
    <t>4-16-23-40-44+3</t>
  </si>
  <si>
    <t>71174</t>
  </si>
  <si>
    <t>939</t>
  </si>
  <si>
    <t>457,3</t>
  </si>
  <si>
    <t>12793</t>
  </si>
  <si>
    <t>22593</t>
  </si>
  <si>
    <t>184297</t>
  </si>
  <si>
    <t>325406</t>
  </si>
  <si>
    <t>N 8445 2470,V 8211 2515,V 8765 5101,K 8557 4828,Q 0700 0742,H 2045 9781,M 7244 0256,N 5657 1823,S 8711 7374,N 6066 7083</t>
  </si>
  <si>
    <t>6-12-28-45-48</t>
  </si>
  <si>
    <t>401,1</t>
  </si>
  <si>
    <t>8809</t>
  </si>
  <si>
    <t>119661</t>
  </si>
  <si>
    <t>8 832 329</t>
  </si>
  <si>
    <t>20200032</t>
  </si>
  <si>
    <t>14/03/2020</t>
  </si>
  <si>
    <t>14/05/2020</t>
  </si>
  <si>
    <t>28-31-38-41-43+10</t>
  </si>
  <si>
    <t>274496,8</t>
  </si>
  <si>
    <t>2093,6</t>
  </si>
  <si>
    <t>607,1</t>
  </si>
  <si>
    <t>1584</t>
  </si>
  <si>
    <t>91,1</t>
  </si>
  <si>
    <t>17411</t>
  </si>
  <si>
    <t>23856</t>
  </si>
  <si>
    <t>272245</t>
  </si>
  <si>
    <t>398811</t>
  </si>
  <si>
    <t>T 1167 5809,E 4814 2966,E 0340 7868,M 3934 9146,L 6615 4357,A 4529 5418,T 2939 4301,M 9650 4280,A 2350 6349,P 8501 6021</t>
  </si>
  <si>
    <t>1-28-32-34-36</t>
  </si>
  <si>
    <t>148106</t>
  </si>
  <si>
    <t>1029,4</t>
  </si>
  <si>
    <t>8951</t>
  </si>
  <si>
    <t>143279</t>
  </si>
  <si>
    <t>1 503 532</t>
  </si>
  <si>
    <t>20200031</t>
  </si>
  <si>
    <t>11/03/2020</t>
  </si>
  <si>
    <t>5-14-38-45-46+1</t>
  </si>
  <si>
    <t>179379,5</t>
  </si>
  <si>
    <t>2432,3</t>
  </si>
  <si>
    <t>641,9</t>
  </si>
  <si>
    <t>1023</t>
  </si>
  <si>
    <t>92,2</t>
  </si>
  <si>
    <t>11879</t>
  </si>
  <si>
    <t>15540</t>
  </si>
  <si>
    <t>190084</t>
  </si>
  <si>
    <t>243742</t>
  </si>
  <si>
    <t>F 5839 0465,C 7524 3564,N 9963 6588,T 9383 4355,U 7171 8720,D 5542 6209,J 1778 2064,J 8468 7348,R 5844 1051,D 8988 0892</t>
  </si>
  <si>
    <t>3-10-23-39-47</t>
  </si>
  <si>
    <t>100319</t>
  </si>
  <si>
    <t>543,4</t>
  </si>
  <si>
    <t>8014</t>
  </si>
  <si>
    <t>119946</t>
  </si>
  <si>
    <t>9 626 796</t>
  </si>
  <si>
    <t>20200030</t>
  </si>
  <si>
    <t>09/03/2020</t>
  </si>
  <si>
    <t>5-26-33-41-42+7</t>
  </si>
  <si>
    <t>112026,6</t>
  </si>
  <si>
    <t>5807</t>
  </si>
  <si>
    <t>495,5</t>
  </si>
  <si>
    <t>1454</t>
  </si>
  <si>
    <t>40,5</t>
  </si>
  <si>
    <t>9149</t>
  </si>
  <si>
    <t>24006</t>
  </si>
  <si>
    <t>145621</t>
  </si>
  <si>
    <t>387115</t>
  </si>
  <si>
    <t>L 3492 1498,O 3650 2218,U 9752 8629,K 0595 4499,C 3817 8437,T 7641 0117,Q 5282 9515,Q 5930 8040,J 3370 0246,T 2392 0441</t>
  </si>
  <si>
    <t>5-19-39-44-48</t>
  </si>
  <si>
    <t>142</t>
  </si>
  <si>
    <t>663,5</t>
  </si>
  <si>
    <t>6265</t>
  </si>
  <si>
    <t>100206</t>
  </si>
  <si>
    <t>2 734 066</t>
  </si>
  <si>
    <t>20200029</t>
  </si>
  <si>
    <t>07/03/2020</t>
  </si>
  <si>
    <t>07/05/2020</t>
  </si>
  <si>
    <t>4-5-24-35-37+2</t>
  </si>
  <si>
    <t>258121,9</t>
  </si>
  <si>
    <t>6296,5</t>
  </si>
  <si>
    <t>610,8</t>
  </si>
  <si>
    <t>1744</t>
  </si>
  <si>
    <t>19625</t>
  </si>
  <si>
    <t>28776</t>
  </si>
  <si>
    <t>313819</t>
  </si>
  <si>
    <t>406423</t>
  </si>
  <si>
    <t>H 8134 3429,L 2156 1257,R 1085 9607,D 1147 7071,C 9374 0174,U 3082 6073,F 4577 3143,U 5540 3055,C 4729 9488,A 7928 0002</t>
  </si>
  <si>
    <t>11-14-29-30-39</t>
  </si>
  <si>
    <t>145408</t>
  </si>
  <si>
    <t>637,8</t>
  </si>
  <si>
    <t>12437</t>
  </si>
  <si>
    <t>180203</t>
  </si>
  <si>
    <t>0 373 360</t>
  </si>
  <si>
    <t>20200028</t>
  </si>
  <si>
    <t>04/03/2020</t>
  </si>
  <si>
    <t>10-17-30-33-49+4</t>
  </si>
  <si>
    <t>43513,9</t>
  </si>
  <si>
    <t>987,9</t>
  </si>
  <si>
    <t>420,9</t>
  </si>
  <si>
    <t>1801</t>
  </si>
  <si>
    <t>50,8</t>
  </si>
  <si>
    <t>17064</t>
  </si>
  <si>
    <t>25435</t>
  </si>
  <si>
    <t>235126</t>
  </si>
  <si>
    <t>335357</t>
  </si>
  <si>
    <t>P 2530 2490,H 4919 0260,R 5976 9586,N 8091 0126,I 8338 9215,V 8160 0048,K 1524 8056,G 7934 3161,K 1952 3078,F 6156 7301</t>
  </si>
  <si>
    <t>1-4-6-17-29</t>
  </si>
  <si>
    <t>26489</t>
  </si>
  <si>
    <t>219,4</t>
  </si>
  <si>
    <t>13671</t>
  </si>
  <si>
    <t>157962</t>
  </si>
  <si>
    <t>6 749 047</t>
  </si>
  <si>
    <t>20200027</t>
  </si>
  <si>
    <t>02/03/2020</t>
  </si>
  <si>
    <t>21-26-39-40-42+5</t>
  </si>
  <si>
    <t>124093,3</t>
  </si>
  <si>
    <t>1316,8</t>
  </si>
  <si>
    <t>617,1</t>
  </si>
  <si>
    <t>1017</t>
  </si>
  <si>
    <t>8392</t>
  </si>
  <si>
    <t>17481</t>
  </si>
  <si>
    <t>315949</t>
  </si>
  <si>
    <t>H 2421 8185,U 3545 0082,A 5226 6548,A 2544 2011,C 3991 6698,T 5211 1028,N 8335 2071,K 1645 2433,O 7394 6144,B 1760 5170</t>
  </si>
  <si>
    <t>1-21-33-38-49</t>
  </si>
  <si>
    <t>728,5</t>
  </si>
  <si>
    <t>6282</t>
  </si>
  <si>
    <t>93345</t>
  </si>
  <si>
    <t>0 542 355</t>
  </si>
  <si>
    <t>20200026</t>
  </si>
  <si>
    <t>29/02/2020</t>
  </si>
  <si>
    <t>30/04/2020</t>
  </si>
  <si>
    <t>5-10-19-24-37+6</t>
  </si>
  <si>
    <t>62221,5</t>
  </si>
  <si>
    <t>731,8</t>
  </si>
  <si>
    <t>790</t>
  </si>
  <si>
    <t>277,3</t>
  </si>
  <si>
    <t>2977</t>
  </si>
  <si>
    <t>31303</t>
  </si>
  <si>
    <t>37888</t>
  </si>
  <si>
    <t>384047</t>
  </si>
  <si>
    <t>438734</t>
  </si>
  <si>
    <t>P 4201 3540,C 4403 6303,O 2701 6601,J 9097 6137,H 3237 5788,E 3012 7160,H 6077 2176,V 8702 3652,V 5925 1091,T 5183 2578</t>
  </si>
  <si>
    <t>10-12-26-36-41</t>
  </si>
  <si>
    <t>144187</t>
  </si>
  <si>
    <t>670,5</t>
  </si>
  <si>
    <t>173052</t>
  </si>
  <si>
    <t>9 491 859</t>
  </si>
  <si>
    <t>20200025</t>
  </si>
  <si>
    <t>26/02/2020</t>
  </si>
  <si>
    <t>6-20-30-32-45+4</t>
  </si>
  <si>
    <t>168130,7</t>
  </si>
  <si>
    <t>6972,2</t>
  </si>
  <si>
    <t>609</t>
  </si>
  <si>
    <t>1418</t>
  </si>
  <si>
    <t>13021</t>
  </si>
  <si>
    <t>20932</t>
  </si>
  <si>
    <t>199205</t>
  </si>
  <si>
    <t>321565</t>
  </si>
  <si>
    <t>A 0984 3782,D 1379 8433,D 6577 3759,A 4469 8939,U 7109 8239,H 2144 7572,C 3745 2924,I 7518 9810,A 4392 1564,F 3497 4517</t>
  </si>
  <si>
    <t>15-36-38-42-46</t>
  </si>
  <si>
    <t>101770</t>
  </si>
  <si>
    <t>1037,8</t>
  </si>
  <si>
    <t>6286</t>
  </si>
  <si>
    <t>53,9</t>
  </si>
  <si>
    <t>91430</t>
  </si>
  <si>
    <t>1 399 070</t>
  </si>
  <si>
    <t>20200024</t>
  </si>
  <si>
    <t>24/02/2020</t>
  </si>
  <si>
    <t>9-15-20-27-47+7</t>
  </si>
  <si>
    <t>115414,5</t>
  </si>
  <si>
    <t>531,5</t>
  </si>
  <si>
    <t>2474</t>
  </si>
  <si>
    <t>13867</t>
  </si>
  <si>
    <t>33002</t>
  </si>
  <si>
    <t>187032</t>
  </si>
  <si>
    <t>381442</t>
  </si>
  <si>
    <t>V 8693 7586,V 8693 1743,V 8691 7113,J 6523 8307,E 5647 0886,S 7019 2197,A 6310 2859,P 9134 0647,P 7341 8493,Q 3684 2161</t>
  </si>
  <si>
    <t>3-11-28-31-44</t>
  </si>
  <si>
    <t>368,8</t>
  </si>
  <si>
    <t>9054</t>
  </si>
  <si>
    <t>117265</t>
  </si>
  <si>
    <t>2 978 362</t>
  </si>
  <si>
    <t>20200023</t>
  </si>
  <si>
    <t>22/02/2020</t>
  </si>
  <si>
    <t>23/04/2020</t>
  </si>
  <si>
    <t>4-5-24-26-39+4</t>
  </si>
  <si>
    <t>118778,8</t>
  </si>
  <si>
    <t>1183,3</t>
  </si>
  <si>
    <t>546</t>
  </si>
  <si>
    <t>2506</t>
  </si>
  <si>
    <t>20549</t>
  </si>
  <si>
    <t>37195</t>
  </si>
  <si>
    <t>317974</t>
  </si>
  <si>
    <t>446706</t>
  </si>
  <si>
    <t>B 8076 1542,T 0998 6336,V 1154 6190,I 6653 1201,L 0013 1260,L 9533 7982,L 7240 6964,T 6541 2639,I 2686 0849,N 2952 4214</t>
  </si>
  <si>
    <t>12-24-33-37-42</t>
  </si>
  <si>
    <t>23226</t>
  </si>
  <si>
    <t>12613</t>
  </si>
  <si>
    <t>164519</t>
  </si>
  <si>
    <t>9 896 189</t>
  </si>
  <si>
    <t>20200022</t>
  </si>
  <si>
    <t>19/02/2020</t>
  </si>
  <si>
    <t>16-21-40-41-46+2</t>
  </si>
  <si>
    <t>181977,3</t>
  </si>
  <si>
    <t>2776</t>
  </si>
  <si>
    <t>734,8</t>
  </si>
  <si>
    <t>1015</t>
  </si>
  <si>
    <t>94,3</t>
  </si>
  <si>
    <t>32,8</t>
  </si>
  <si>
    <t>16341</t>
  </si>
  <si>
    <t>174456</t>
  </si>
  <si>
    <t>293656</t>
  </si>
  <si>
    <t>G 3099 4971,D 2580 1043,B 1125 6704,R 9449 1262,N 2721 9911,E 4636 6811,G 1621 8488,P 1383 1886,G 8993 7085,H 4213 7650</t>
  </si>
  <si>
    <t>19-25-30-38-40</t>
  </si>
  <si>
    <t>105486</t>
  </si>
  <si>
    <t>756,8</t>
  </si>
  <si>
    <t>7618</t>
  </si>
  <si>
    <t>118649</t>
  </si>
  <si>
    <t>6 838 995</t>
  </si>
  <si>
    <t>20200021</t>
  </si>
  <si>
    <t>17/02/2020</t>
  </si>
  <si>
    <t>7-19-39-41-44+1</t>
  </si>
  <si>
    <t>149596,9</t>
  </si>
  <si>
    <t>12407,3</t>
  </si>
  <si>
    <t>473,7</t>
  </si>
  <si>
    <t>997</t>
  </si>
  <si>
    <t>12020</t>
  </si>
  <si>
    <t>14194</t>
  </si>
  <si>
    <t>15,5</t>
  </si>
  <si>
    <t>179290</t>
  </si>
  <si>
    <t>202447</t>
  </si>
  <si>
    <t>A 8958 1950,I 0716 0566,G 5497 3536,F 1146 3095,R 9721 8521,J 9813 4627,L 9291 4572,K 1247 4241,T 8981 8179,H 2481 6645</t>
  </si>
  <si>
    <t>2-4-17-27-44</t>
  </si>
  <si>
    <t>329,2</t>
  </si>
  <si>
    <t>9259</t>
  </si>
  <si>
    <t>122477</t>
  </si>
  <si>
    <t>5 302 895</t>
  </si>
  <si>
    <t>20200020</t>
  </si>
  <si>
    <t>15/02/2020</t>
  </si>
  <si>
    <t>16/04/2020</t>
  </si>
  <si>
    <t>4-5-25-45-48+7</t>
  </si>
  <si>
    <t>192809,1</t>
  </si>
  <si>
    <t>771,4</t>
  </si>
  <si>
    <t>341</t>
  </si>
  <si>
    <t>497,7</t>
  </si>
  <si>
    <t>2894</t>
  </si>
  <si>
    <t>18619</t>
  </si>
  <si>
    <t>47495</t>
  </si>
  <si>
    <t>282950</t>
  </si>
  <si>
    <t>673636</t>
  </si>
  <si>
    <t>T 4911 3204,V 4423 8728,C 6704 7366,R 7363 4818,S 1914 8113,F 3088 9852,V 0203 4940,C 1866 4295,N 1233 2873,I 9925 8847</t>
  </si>
  <si>
    <t>1-4-32-43-45</t>
  </si>
  <si>
    <t>137525</t>
  </si>
  <si>
    <t>969,8</t>
  </si>
  <si>
    <t>8028</t>
  </si>
  <si>
    <t>139325</t>
  </si>
  <si>
    <t>1 018 096</t>
  </si>
  <si>
    <t>20200019</t>
  </si>
  <si>
    <t>12/02/2020</t>
  </si>
  <si>
    <t>17-30-38-43-47+5</t>
  </si>
  <si>
    <t>84798,2</t>
  </si>
  <si>
    <t>1182,6</t>
  </si>
  <si>
    <t>481,6</t>
  </si>
  <si>
    <t>1514</t>
  </si>
  <si>
    <t>12369</t>
  </si>
  <si>
    <t>24847</t>
  </si>
  <si>
    <t>193251</t>
  </si>
  <si>
    <t>423920</t>
  </si>
  <si>
    <t>I 5354 3657,O 0704 5282,K 8457 7116,Q 2498 1809,G 7791 4662,T 0042 0119,E 3540 6249,B 1440 2766,U 2031 4383,E 6620 6686</t>
  </si>
  <si>
    <t>27-29-31-44-47</t>
  </si>
  <si>
    <t>110020</t>
  </si>
  <si>
    <t>726,8</t>
  </si>
  <si>
    <t>7586</t>
  </si>
  <si>
    <t>121373</t>
  </si>
  <si>
    <t>6 855 141</t>
  </si>
  <si>
    <t>20200018</t>
  </si>
  <si>
    <t>10/02/2020</t>
  </si>
  <si>
    <t>15-25-37-38-49+8</t>
  </si>
  <si>
    <t>143608,3</t>
  </si>
  <si>
    <t>1208,6</t>
  </si>
  <si>
    <t>544,9</t>
  </si>
  <si>
    <t>61,7</t>
  </si>
  <si>
    <t>10493</t>
  </si>
  <si>
    <t>19200</t>
  </si>
  <si>
    <t>164498</t>
  </si>
  <si>
    <t>298801</t>
  </si>
  <si>
    <t>T 4486 1763,H 1258 7283,V 5418 8432,P 3005 6598,L 6706 9613,T 2818 3122,P 8727 7174,O 4449 3420,U 0629 3649,C 4264 8338</t>
  </si>
  <si>
    <t>6-10-11-28-36</t>
  </si>
  <si>
    <t>356,1</t>
  </si>
  <si>
    <t>10395</t>
  </si>
  <si>
    <t>133642</t>
  </si>
  <si>
    <t>7 233 958</t>
  </si>
  <si>
    <t>20200017</t>
  </si>
  <si>
    <t>08/02/2020</t>
  </si>
  <si>
    <t>09/04/2020</t>
  </si>
  <si>
    <t>7-12-31-45-47+10</t>
  </si>
  <si>
    <t>138311,6</t>
  </si>
  <si>
    <t>1436,5</t>
  </si>
  <si>
    <t>645</t>
  </si>
  <si>
    <t>2122</t>
  </si>
  <si>
    <t>26505</t>
  </si>
  <si>
    <t>29987</t>
  </si>
  <si>
    <t>366988</t>
  </si>
  <si>
    <t>387716</t>
  </si>
  <si>
    <t>T 2741 3598,N 7832 9233,S 9405 9767,N 7524 3301,A 8045 1996,K 6849 8624,C 7510 3830,S 3026 8767,H 0019 2376,D 1891 4462</t>
  </si>
  <si>
    <t>7-22-29-37-46</t>
  </si>
  <si>
    <t>37869</t>
  </si>
  <si>
    <t>320</t>
  </si>
  <si>
    <t>493,8</t>
  </si>
  <si>
    <t>12807</t>
  </si>
  <si>
    <t>31,7</t>
  </si>
  <si>
    <t>181507</t>
  </si>
  <si>
    <t>5 354 543</t>
  </si>
  <si>
    <t>20200016</t>
  </si>
  <si>
    <t>05/02/2020</t>
  </si>
  <si>
    <t>6-11-21-29-30+4</t>
  </si>
  <si>
    <t>60144,7</t>
  </si>
  <si>
    <t>603,2</t>
  </si>
  <si>
    <t>690</t>
  </si>
  <si>
    <t>230,2</t>
  </si>
  <si>
    <t>2510</t>
  </si>
  <si>
    <t>23952</t>
  </si>
  <si>
    <t>29940</t>
  </si>
  <si>
    <t>278935</t>
  </si>
  <si>
    <t>331445</t>
  </si>
  <si>
    <t>A 2234 4423,P 1022 6542,O 2573 2020,O 3713 6561,V 7694 9641,F 0161 4328,U 1973 9255,G 4223 9822,R 6766 7601,F 6917 8881</t>
  </si>
  <si>
    <t>18-22-28-43-46</t>
  </si>
  <si>
    <t>108685</t>
  </si>
  <si>
    <t>728,8</t>
  </si>
  <si>
    <t>7964</t>
  </si>
  <si>
    <t>38,8</t>
  </si>
  <si>
    <t>122048</t>
  </si>
  <si>
    <t>4 327 464</t>
  </si>
  <si>
    <t>20200015</t>
  </si>
  <si>
    <t>03/02/2020</t>
  </si>
  <si>
    <t>7-20-31-33-49+4</t>
  </si>
  <si>
    <t>139630,8</t>
  </si>
  <si>
    <t>1363,2</t>
  </si>
  <si>
    <t>448,6</t>
  </si>
  <si>
    <t>1265</t>
  </si>
  <si>
    <t>12618</t>
  </si>
  <si>
    <t>20007</t>
  </si>
  <si>
    <t>185341</t>
  </si>
  <si>
    <t>273382</t>
  </si>
  <si>
    <t>V 8631 5198,I 1917 0735,L 2771 5957,F 1050 0042,E 6958 7553,P 2546 2675,L 5236 8590,F 5853 0856,M 8525 1919,J 6981 0660</t>
  </si>
  <si>
    <t>6-7-9-33-47</t>
  </si>
  <si>
    <t>493,4</t>
  </si>
  <si>
    <t>8300</t>
  </si>
  <si>
    <t>122969</t>
  </si>
  <si>
    <t>4 535 126</t>
  </si>
  <si>
    <t>20200014</t>
  </si>
  <si>
    <t>01/02/2020</t>
  </si>
  <si>
    <t>02/04/2020</t>
  </si>
  <si>
    <t>16-21-22-25-36+9</t>
  </si>
  <si>
    <t>265834,1</t>
  </si>
  <si>
    <t>1224,2</t>
  </si>
  <si>
    <t>428</t>
  </si>
  <si>
    <t>546,7</t>
  </si>
  <si>
    <t>2373</t>
  </si>
  <si>
    <t>21258</t>
  </si>
  <si>
    <t>36954</t>
  </si>
  <si>
    <t>334377</t>
  </si>
  <si>
    <t>524895</t>
  </si>
  <si>
    <t>I 3948 4040,G 3283 7767,L 5310 5154,B 6204 6615,A 2109 6892,N 0004 7770,N 0217 9147,J 4972 3965,D 4359 8507,D 4133 1816</t>
  </si>
  <si>
    <t>13-36-40-46-48</t>
  </si>
  <si>
    <t>156216</t>
  </si>
  <si>
    <t>264</t>
  </si>
  <si>
    <t>721,8</t>
  </si>
  <si>
    <t>10619</t>
  </si>
  <si>
    <t>154340</t>
  </si>
  <si>
    <t>7 654 737</t>
  </si>
  <si>
    <t>20200013</t>
  </si>
  <si>
    <t>29/01/2020</t>
  </si>
  <si>
    <t>6-14-30-31-45+8</t>
  </si>
  <si>
    <t>183108,8</t>
  </si>
  <si>
    <t>1276,9</t>
  </si>
  <si>
    <t>456,6</t>
  </si>
  <si>
    <t>1781</t>
  </si>
  <si>
    <t>15244</t>
  </si>
  <si>
    <t>26783</t>
  </si>
  <si>
    <t>232505</t>
  </si>
  <si>
    <t>385765</t>
  </si>
  <si>
    <t>H 1571 2980,S 7135 9513,S 4498 3455,C 1779 6835,T 6763 3810,F 0912 6084,I 0875 4220,A 0588 5886,R 3468 3575,Q 3958 4786</t>
  </si>
  <si>
    <t>9-12-18-25-37</t>
  </si>
  <si>
    <t>22458</t>
  </si>
  <si>
    <t>256,5</t>
  </si>
  <si>
    <t>13000</t>
  </si>
  <si>
    <t>163141</t>
  </si>
  <si>
    <t>5 416 259</t>
  </si>
  <si>
    <t>20200012</t>
  </si>
  <si>
    <t>27/01/2020</t>
  </si>
  <si>
    <t>7-10-12-27-41+1</t>
  </si>
  <si>
    <t>40066,9</t>
  </si>
  <si>
    <t>909,7</t>
  </si>
  <si>
    <t>592</t>
  </si>
  <si>
    <t>238,3</t>
  </si>
  <si>
    <t>1771</t>
  </si>
  <si>
    <t>47,6</t>
  </si>
  <si>
    <t>22192</t>
  </si>
  <si>
    <t>20764</t>
  </si>
  <si>
    <t>258658</t>
  </si>
  <si>
    <t>212816</t>
  </si>
  <si>
    <t>B 8928 4888,B 2258 1242,E 8116 0446,C 4129 6440,S 0399 7976,D 4027 0188,T 0152 2914,U 6373 1138,H 3031 1823,U 8215 1138</t>
  </si>
  <si>
    <t>15-22-32-37-45</t>
  </si>
  <si>
    <t>724,9</t>
  </si>
  <si>
    <t>6332</t>
  </si>
  <si>
    <t>44,4</t>
  </si>
  <si>
    <t>95655</t>
  </si>
  <si>
    <t>0 790 388</t>
  </si>
  <si>
    <t>20200011</t>
  </si>
  <si>
    <t>25/01/2020</t>
  </si>
  <si>
    <t>26/03/2020</t>
  </si>
  <si>
    <t>7-11-17-30-36+5</t>
  </si>
  <si>
    <t>117709,6</t>
  </si>
  <si>
    <t>99</t>
  </si>
  <si>
    <t>580,4</t>
  </si>
  <si>
    <t>327,9</t>
  </si>
  <si>
    <t>3729</t>
  </si>
  <si>
    <t>28435</t>
  </si>
  <si>
    <t>15,6</t>
  </si>
  <si>
    <t>48256</t>
  </si>
  <si>
    <t>374292</t>
  </si>
  <si>
    <t>552235</t>
  </si>
  <si>
    <t>T 0085 5780,D 2284 5102,L 5540 9105,U 9536 5462,O 3456 4501,A 0647 3499,U 6482 7767,L 1545 5395,V 8594 0067,M 0581 0749</t>
  </si>
  <si>
    <t>7-8-15-40-44</t>
  </si>
  <si>
    <t>145242</t>
  </si>
  <si>
    <t>12463</t>
  </si>
  <si>
    <t>28,9</t>
  </si>
  <si>
    <t>187249</t>
  </si>
  <si>
    <t>0 612 160</t>
  </si>
  <si>
    <t>20200010</t>
  </si>
  <si>
    <t>22/01/2020</t>
  </si>
  <si>
    <t>12-25-26-28-42+10</t>
  </si>
  <si>
    <t>193492,5</t>
  </si>
  <si>
    <t>8915,5</t>
  </si>
  <si>
    <t>365,5</t>
  </si>
  <si>
    <t>1374</t>
  </si>
  <si>
    <t>19522</t>
  </si>
  <si>
    <t>20695</t>
  </si>
  <si>
    <t>265680</t>
  </si>
  <si>
    <t>266933</t>
  </si>
  <si>
    <t>G 6118 7866,G 2592 1536,I 3580 7486,A 5396 4628,H 1544 3908,O 9936 9920,L 9323 1560,U 0576 9946,V 8572 8925,A 9036 2653</t>
  </si>
  <si>
    <t>9-12-35-36-43</t>
  </si>
  <si>
    <t>107597</t>
  </si>
  <si>
    <t>756,1</t>
  </si>
  <si>
    <t>7627</t>
  </si>
  <si>
    <t>120340</t>
  </si>
  <si>
    <t>2 588 461</t>
  </si>
  <si>
    <t>20200009</t>
  </si>
  <si>
    <t>20/01/2020</t>
  </si>
  <si>
    <t>13-26-30-31-38+1</t>
  </si>
  <si>
    <t>153733,4</t>
  </si>
  <si>
    <t>5625,1</t>
  </si>
  <si>
    <t>323</t>
  </si>
  <si>
    <t>418,9</t>
  </si>
  <si>
    <t>1154</t>
  </si>
  <si>
    <t>13846</t>
  </si>
  <si>
    <t>16092</t>
  </si>
  <si>
    <t>192990</t>
  </si>
  <si>
    <t>220520</t>
  </si>
  <si>
    <t>P 4995 5061,D 4869 1083,Q 0779 7211,N 9133 5051,I 3701 4844,D 1908 9264,K 4289 1215,E 4027 4660,J 7941 5665,F 6984 8994</t>
  </si>
  <si>
    <t>4-6-29-31-45</t>
  </si>
  <si>
    <t>611</t>
  </si>
  <si>
    <t>7123</t>
  </si>
  <si>
    <t>109149</t>
  </si>
  <si>
    <t>8 854 187</t>
  </si>
  <si>
    <t>20200008</t>
  </si>
  <si>
    <t>18/01/2020</t>
  </si>
  <si>
    <t>19/03/2020</t>
  </si>
  <si>
    <t>1-2-12-13-33+9</t>
  </si>
  <si>
    <t>244954,9</t>
  </si>
  <si>
    <t>66</t>
  </si>
  <si>
    <t>4617,3</t>
  </si>
  <si>
    <t>638</t>
  </si>
  <si>
    <t>337,9</t>
  </si>
  <si>
    <t>3104</t>
  </si>
  <si>
    <t>30267</t>
  </si>
  <si>
    <t>43366</t>
  </si>
  <si>
    <t>410164</t>
  </si>
  <si>
    <t>462470</t>
  </si>
  <si>
    <t>K 4437 2121,S 5938 8258,N 0777 2856,R 6169 1681,E 7602 2450,J 7405 2022,R 4278 1959,J 5952 0481,G 7391 0805,N 6314 5234</t>
  </si>
  <si>
    <t>2-4-5-28-49</t>
  </si>
  <si>
    <t>71720</t>
  </si>
  <si>
    <t>354,3</t>
  </si>
  <si>
    <t>15381</t>
  </si>
  <si>
    <t>197332</t>
  </si>
  <si>
    <t>2 356 910</t>
  </si>
  <si>
    <t>20200007</t>
  </si>
  <si>
    <t>15/01/2020</t>
  </si>
  <si>
    <t>8-19-22-35-46+2</t>
  </si>
  <si>
    <t>185042,1</t>
  </si>
  <si>
    <t>1101,5</t>
  </si>
  <si>
    <t>406</t>
  </si>
  <si>
    <t>401,2</t>
  </si>
  <si>
    <t>1483</t>
  </si>
  <si>
    <t>65,6</t>
  </si>
  <si>
    <t>15926</t>
  </si>
  <si>
    <t>21714</t>
  </si>
  <si>
    <t>229667</t>
  </si>
  <si>
    <t>283471</t>
  </si>
  <si>
    <t>D 7654 0747,I 1646 6309,A 7029 0264,O 1871 9644,U 1202 4503,A 8055 9966,E 8494 8129,F 1304 8313,V 0300 2018,P 6188 8075</t>
  </si>
  <si>
    <t>3-6-20-36-41</t>
  </si>
  <si>
    <t>53170</t>
  </si>
  <si>
    <t>736,2</t>
  </si>
  <si>
    <t>7670</t>
  </si>
  <si>
    <t>119254</t>
  </si>
  <si>
    <t>0 295 199</t>
  </si>
  <si>
    <t>20200006</t>
  </si>
  <si>
    <t>13/01/2020</t>
  </si>
  <si>
    <t>11-14-16-25-32+9</t>
  </si>
  <si>
    <t>76934,6</t>
  </si>
  <si>
    <t>1043,2</t>
  </si>
  <si>
    <t>444,1</t>
  </si>
  <si>
    <t>1574</t>
  </si>
  <si>
    <t>51,4</t>
  </si>
  <si>
    <t>15662</t>
  </si>
  <si>
    <t>22366</t>
  </si>
  <si>
    <t>211965</t>
  </si>
  <si>
    <t>289132</t>
  </si>
  <si>
    <t>T 5231 2182,H 7639 7297,F 3845 9682,E 2616 7440,I 6903 1921,H 4746 3298,H 2571 3094,B 0988 0238,C 3804 2636,L 4392 4482</t>
  </si>
  <si>
    <t>3-8-15-35-44</t>
  </si>
  <si>
    <t>546,5</t>
  </si>
  <si>
    <t>8377</t>
  </si>
  <si>
    <t>120194</t>
  </si>
  <si>
    <t>4 484 021</t>
  </si>
  <si>
    <t>20200005</t>
  </si>
  <si>
    <t>11/01/2020</t>
  </si>
  <si>
    <t>12/03/2020</t>
  </si>
  <si>
    <t>2-13-14-23-48+3</t>
  </si>
  <si>
    <t>84057,8</t>
  </si>
  <si>
    <t>1139,8</t>
  </si>
  <si>
    <t>352,3</t>
  </si>
  <si>
    <t>3293</t>
  </si>
  <si>
    <t>27585</t>
  </si>
  <si>
    <t>44505</t>
  </si>
  <si>
    <t>378530</t>
  </si>
  <si>
    <t>537144</t>
  </si>
  <si>
    <t>H 7229 8142,V 8541 9595,R 0951 0617,C 4845 4353,Q 0015 6593,B 9143 1526,M 9726 6834,G 8322 2273,K 7170 7578,V 8544 9589</t>
  </si>
  <si>
    <t>3-13-14-22-33</t>
  </si>
  <si>
    <t>38058</t>
  </si>
  <si>
    <t>230,5</t>
  </si>
  <si>
    <t>20046</t>
  </si>
  <si>
    <t>225158</t>
  </si>
  <si>
    <t>4 040 219</t>
  </si>
  <si>
    <t>20200004</t>
  </si>
  <si>
    <t>08/01/2020</t>
  </si>
  <si>
    <t>16-17-29-37-44+8</t>
  </si>
  <si>
    <t>90126,9</t>
  </si>
  <si>
    <t>879,9</t>
  </si>
  <si>
    <t>531</t>
  </si>
  <si>
    <t>298,8</t>
  </si>
  <si>
    <t>2038</t>
  </si>
  <si>
    <t>46,5</t>
  </si>
  <si>
    <t>16643</t>
  </si>
  <si>
    <t>27212</t>
  </si>
  <si>
    <t>225511</t>
  </si>
  <si>
    <t>375724</t>
  </si>
  <si>
    <t>E 0618 1337,A 7986 4546,K 4245 6660,O 9720 5161,P 3721 8303,A 2760 6436,E 7418 3971,C 5459 9609,T 4271 1431,F 0080 1218</t>
  </si>
  <si>
    <t>6-15-18-24-29</t>
  </si>
  <si>
    <t>37262</t>
  </si>
  <si>
    <t>477</t>
  </si>
  <si>
    <t>197,5</t>
  </si>
  <si>
    <t>14362</t>
  </si>
  <si>
    <t>160625</t>
  </si>
  <si>
    <t>8 527 439</t>
  </si>
  <si>
    <t>20200003</t>
  </si>
  <si>
    <t>06/01/2020</t>
  </si>
  <si>
    <t>10-19-26-30-49+3</t>
  </si>
  <si>
    <t>35531,3</t>
  </si>
  <si>
    <t>630,7</t>
  </si>
  <si>
    <t>275,5</t>
  </si>
  <si>
    <t>2041</t>
  </si>
  <si>
    <t>17176</t>
  </si>
  <si>
    <t>25102</t>
  </si>
  <si>
    <t>212580</t>
  </si>
  <si>
    <t>305707</t>
  </si>
  <si>
    <t>S 3831 7439,E 3848 7213,B 4097 3053,V 2567 2093,I 1177 9340,G 8680 8246,C 9118 1339,N 9706 0429,N 2934 4191,M 5840 7396</t>
  </si>
  <si>
    <t>5-15-17-42-44</t>
  </si>
  <si>
    <t>499,9</t>
  </si>
  <si>
    <t>8542</t>
  </si>
  <si>
    <t>26,9</t>
  </si>
  <si>
    <t>121941</t>
  </si>
  <si>
    <t>7 435 332</t>
  </si>
  <si>
    <t>20200002</t>
  </si>
  <si>
    <t>04/01/2020</t>
  </si>
  <si>
    <t>05/03/2020</t>
  </si>
  <si>
    <t>9-22-31-34-43+5</t>
  </si>
  <si>
    <t>229637</t>
  </si>
  <si>
    <t>747,3</t>
  </si>
  <si>
    <t>350,9</t>
  </si>
  <si>
    <t>2845</t>
  </si>
  <si>
    <t>21053</t>
  </si>
  <si>
    <t>38430</t>
  </si>
  <si>
    <t>294523</t>
  </si>
  <si>
    <t>561000</t>
  </si>
  <si>
    <t>F 6010 5755,L 1601 3164,U 7705 3358,A 6469 9302,M 3314 0399,C 0075 4254,V 8194 8281,M 0630 7675,G 1397 7123,N 1094 6804</t>
  </si>
  <si>
    <t>13-25-26-39-40</t>
  </si>
  <si>
    <t>145292</t>
  </si>
  <si>
    <t>10987</t>
  </si>
  <si>
    <t>169544</t>
  </si>
  <si>
    <t>4 071 181</t>
  </si>
  <si>
    <t>20200001</t>
  </si>
  <si>
    <t>01/01/2020</t>
  </si>
  <si>
    <t>4-7-11-24-32+10</t>
  </si>
  <si>
    <t>66436,8</t>
  </si>
  <si>
    <t>853,4</t>
  </si>
  <si>
    <t>740</t>
  </si>
  <si>
    <t>237,1</t>
  </si>
  <si>
    <t>1891</t>
  </si>
  <si>
    <t>27115</t>
  </si>
  <si>
    <t>24135</t>
  </si>
  <si>
    <t>305859</t>
  </si>
  <si>
    <t>280267</t>
  </si>
  <si>
    <t>R 3975 4035,P 1081 1726,I 5486 7321,S 8626 2705,N 4263 6901,C 3011 6689,G 9403 8719,D 3878 7183,A 6638 6645,R 4269 1766</t>
  </si>
  <si>
    <t>5-21-29-40-44</t>
  </si>
  <si>
    <t>110194</t>
  </si>
  <si>
    <t>668,6</t>
  </si>
  <si>
    <t>8535</t>
  </si>
  <si>
    <t>129591</t>
  </si>
  <si>
    <t>3 933 486</t>
  </si>
  <si>
    <t>20199156</t>
  </si>
  <si>
    <t>30/12/2019</t>
  </si>
  <si>
    <t>12-32-34-38-48+6</t>
  </si>
  <si>
    <t>163035,1</t>
  </si>
  <si>
    <t>9219,4</t>
  </si>
  <si>
    <t>266</t>
  </si>
  <si>
    <t>539,5</t>
  </si>
  <si>
    <t>1314</t>
  </si>
  <si>
    <t>65,2</t>
  </si>
  <si>
    <t>12365</t>
  </si>
  <si>
    <t>18534</t>
  </si>
  <si>
    <t>176426</t>
  </si>
  <si>
    <t>292561</t>
  </si>
  <si>
    <t>P 4550 0715,E 0872 8569,C 9202 6982,L 2502 9319,R 8131 8058,E 4192 1862,G 0640 3562,N 1040 9536,M 1113 6890,I 1065 5292</t>
  </si>
  <si>
    <t>17-22-27-42-44</t>
  </si>
  <si>
    <t>101812</t>
  </si>
  <si>
    <t>463,5</t>
  </si>
  <si>
    <t>9108</t>
  </si>
  <si>
    <t>131448</t>
  </si>
  <si>
    <t>8 648 604</t>
  </si>
  <si>
    <t>20199155</t>
  </si>
  <si>
    <t>28/12/2019</t>
  </si>
  <si>
    <t>27/02/2020</t>
  </si>
  <si>
    <t>8-18-24-48-49+8</t>
  </si>
  <si>
    <t>245585,5</t>
  </si>
  <si>
    <t>799,2</t>
  </si>
  <si>
    <t>505</t>
  </si>
  <si>
    <t>428,1</t>
  </si>
  <si>
    <t>3569</t>
  </si>
  <si>
    <t>23696</t>
  </si>
  <si>
    <t>42891</t>
  </si>
  <si>
    <t>326608</t>
  </si>
  <si>
    <t>501652</t>
  </si>
  <si>
    <t>B 9390 3279,T 0895 9455,O 8142 2453,C 8725 5324,G 0308 2543,F 4421 8581,D 5255 1307,U 1444 9643,G 2350 9606,L 7560 9212</t>
  </si>
  <si>
    <t>10-18-42-44-45</t>
  </si>
  <si>
    <t>146983</t>
  </si>
  <si>
    <t>660,2</t>
  </si>
  <si>
    <t>11398</t>
  </si>
  <si>
    <t>170038</t>
  </si>
  <si>
    <t>4 437 809</t>
  </si>
  <si>
    <t>20199154</t>
  </si>
  <si>
    <t>25/12/2019</t>
  </si>
  <si>
    <t>15-24-36-40-45+9</t>
  </si>
  <si>
    <t>74312,7</t>
  </si>
  <si>
    <t>1511,4</t>
  </si>
  <si>
    <t>221</t>
  </si>
  <si>
    <t>9971</t>
  </si>
  <si>
    <t>17211</t>
  </si>
  <si>
    <t>156487</t>
  </si>
  <si>
    <t>284701</t>
  </si>
  <si>
    <t>G 8882 5131,O 5137 2701,J 0906 2033,N 6284 4710,M 9316 5158,M 9701 4502,R 0149 1413,H 2423 1048,J 3873 9899,A 0834 5571</t>
  </si>
  <si>
    <t>12-23-27-32-44</t>
  </si>
  <si>
    <t>8704</t>
  </si>
  <si>
    <t>111149</t>
  </si>
  <si>
    <t>1 777 210</t>
  </si>
  <si>
    <t>20199153</t>
  </si>
  <si>
    <t>23/12/2019</t>
  </si>
  <si>
    <t>7-20-32-36-37+2</t>
  </si>
  <si>
    <t>160754,3</t>
  </si>
  <si>
    <t>6451,3</t>
  </si>
  <si>
    <t>740,9</t>
  </si>
  <si>
    <t>974</t>
  </si>
  <si>
    <t>86,8</t>
  </si>
  <si>
    <t>10302</t>
  </si>
  <si>
    <t>16284</t>
  </si>
  <si>
    <t>174621</t>
  </si>
  <si>
    <t>253965</t>
  </si>
  <si>
    <t>U 7224 7873,V 8482 0951,O 5448 6020,A 9491 0220,T 0287 0183,S 5884 4452,H 0911 9231,R 5624 5894,V 8483 4502,H 1523 8516</t>
  </si>
  <si>
    <t>4-5-35-40-48</t>
  </si>
  <si>
    <t>88</t>
  </si>
  <si>
    <t>1293,9</t>
  </si>
  <si>
    <t>5396</t>
  </si>
  <si>
    <t>54,2</t>
  </si>
  <si>
    <t>97355</t>
  </si>
  <si>
    <t>4 658 492</t>
  </si>
  <si>
    <t>20199152</t>
  </si>
  <si>
    <t>21/12/2019</t>
  </si>
  <si>
    <t>20/02/2020</t>
  </si>
  <si>
    <t>19-22-23-27-48+2</t>
  </si>
  <si>
    <t>89443,7</t>
  </si>
  <si>
    <t>1336,5</t>
  </si>
  <si>
    <t>501</t>
  </si>
  <si>
    <t>471,4</t>
  </si>
  <si>
    <t>2301</t>
  </si>
  <si>
    <t>61,3</t>
  </si>
  <si>
    <t>25802</t>
  </si>
  <si>
    <t>33802</t>
  </si>
  <si>
    <t>367975</t>
  </si>
  <si>
    <t>416591</t>
  </si>
  <si>
    <t>R 4619 4596,K 7140 5677,U 1462 9232,M 0489 0838,H 2877 1508,J 7862 8192,S 7961 5778,P 6130 4191,V 0762 5247,O 5020 7069</t>
  </si>
  <si>
    <t>1-12-14-22-49</t>
  </si>
  <si>
    <t>74872</t>
  </si>
  <si>
    <t>261</t>
  </si>
  <si>
    <t>17781</t>
  </si>
  <si>
    <t>217169</t>
  </si>
  <si>
    <t>3 067 001</t>
  </si>
  <si>
    <t>20199151</t>
  </si>
  <si>
    <t>18/12/2019</t>
  </si>
  <si>
    <t>5-6-7-17-23+9</t>
  </si>
  <si>
    <t>46482</t>
  </si>
  <si>
    <t>533,8</t>
  </si>
  <si>
    <t>849</t>
  </si>
  <si>
    <t>192,7</t>
  </si>
  <si>
    <t>3007</t>
  </si>
  <si>
    <t>29181</t>
  </si>
  <si>
    <t>34648</t>
  </si>
  <si>
    <t>330853</t>
  </si>
  <si>
    <t>336598</t>
  </si>
  <si>
    <t>T 9309 2114,K 6633 5761,M 2511 2749,M 1776 6412,R 4750 7424,L 0482 7609,V 8461 7948,P 8043 5356,R 4017 2210,J 3617 2364</t>
  </si>
  <si>
    <t>6-23-28-36-44</t>
  </si>
  <si>
    <t>111941</t>
  </si>
  <si>
    <t>558,7</t>
  </si>
  <si>
    <t>8742</t>
  </si>
  <si>
    <t>130798</t>
  </si>
  <si>
    <t>0 728 760</t>
  </si>
  <si>
    <t>20199150</t>
  </si>
  <si>
    <t>16/12/2019</t>
  </si>
  <si>
    <t>10-26-35-38-39+6</t>
  </si>
  <si>
    <t>148425,1</t>
  </si>
  <si>
    <t>12310,1</t>
  </si>
  <si>
    <t>698,7</t>
  </si>
  <si>
    <t>998</t>
  </si>
  <si>
    <t>29,2</t>
  </si>
  <si>
    <t>16329</t>
  </si>
  <si>
    <t>157618</t>
  </si>
  <si>
    <t>271108</t>
  </si>
  <si>
    <t>I 5072 6279,C 8577 2862,D 4422 2926,N 6899 7606,T 8869 9078,J 6929 7943,B 8928 0388,M 2139 2825,K 8396 7609,I 1346 5320</t>
  </si>
  <si>
    <t>1-6-31-40-49</t>
  </si>
  <si>
    <t>721,9</t>
  </si>
  <si>
    <t>7178</t>
  </si>
  <si>
    <t>109394</t>
  </si>
  <si>
    <t>2 640 522</t>
  </si>
  <si>
    <t>20199149</t>
  </si>
  <si>
    <t>14/12/2019</t>
  </si>
  <si>
    <t>13/02/2020</t>
  </si>
  <si>
    <t>3-4-17-38-48+9</t>
  </si>
  <si>
    <t>245725,7</t>
  </si>
  <si>
    <t>10917,9</t>
  </si>
  <si>
    <t>564,8</t>
  </si>
  <si>
    <t>19696</t>
  </si>
  <si>
    <t>33651</t>
  </si>
  <si>
    <t>311657</t>
  </si>
  <si>
    <t>475348</t>
  </si>
  <si>
    <t>N 0205 4309,U 7225 5690,B 0941 0520,P 1011 6169,U 5921 4416,T 2508 0583,K 5468 5709,H 2766 0591,V 8451 3845,K 3720 5635</t>
  </si>
  <si>
    <t>6-8-12-36-44</t>
  </si>
  <si>
    <t>144403</t>
  </si>
  <si>
    <t>454,6</t>
  </si>
  <si>
    <t>14631</t>
  </si>
  <si>
    <t>194859</t>
  </si>
  <si>
    <t>7 304 967</t>
  </si>
  <si>
    <t>20199148</t>
  </si>
  <si>
    <t>11/12/2019</t>
  </si>
  <si>
    <t>1-25-33-40-48+8</t>
  </si>
  <si>
    <t>92095</t>
  </si>
  <si>
    <t>1284,4</t>
  </si>
  <si>
    <t>589,6</t>
  </si>
  <si>
    <t>1596</t>
  </si>
  <si>
    <t>60,7</t>
  </si>
  <si>
    <t>13222</t>
  </si>
  <si>
    <t>23631</t>
  </si>
  <si>
    <t>205217</t>
  </si>
  <si>
    <t>372070</t>
  </si>
  <si>
    <t>F 2618 9801,F 8996 7712,Q 9621 1374,F 7844 1766,R 7654 0717,I 8939 2399,E 4716 0341,J 2855 5727,B 4898 2537,P 6689 1139</t>
  </si>
  <si>
    <t>9-15-40-48-49</t>
  </si>
  <si>
    <t>114488</t>
  </si>
  <si>
    <t>808,9</t>
  </si>
  <si>
    <t>8027</t>
  </si>
  <si>
    <t>126254</t>
  </si>
  <si>
    <t>1 617 151</t>
  </si>
  <si>
    <t>20199147</t>
  </si>
  <si>
    <t>09/12/2019</t>
  </si>
  <si>
    <t>1-15-24-25-34+8</t>
  </si>
  <si>
    <t>151159</t>
  </si>
  <si>
    <t>1677</t>
  </si>
  <si>
    <t>534,4</t>
  </si>
  <si>
    <t>12880</t>
  </si>
  <si>
    <t>21656</t>
  </si>
  <si>
    <t>200160</t>
  </si>
  <si>
    <t>299037</t>
  </si>
  <si>
    <t>A 5978 2810,E 3581 6118,R 4795 0266,K 8124 7820,G 1130 4320,B 5691 7286,V 8434 3870,S 3497 2472,B 1405 5825,Q 5729 6592</t>
  </si>
  <si>
    <t>3-5-16-42-44</t>
  </si>
  <si>
    <t>785,6</t>
  </si>
  <si>
    <t>8124</t>
  </si>
  <si>
    <t>124872</t>
  </si>
  <si>
    <t>3 221 581</t>
  </si>
  <si>
    <t>20199146</t>
  </si>
  <si>
    <t>07/12/2019</t>
  </si>
  <si>
    <t>06/02/2020</t>
  </si>
  <si>
    <t>10-29-38-40-44+8</t>
  </si>
  <si>
    <t>258282,3</t>
  </si>
  <si>
    <t>1616,4</t>
  </si>
  <si>
    <t>543,9</t>
  </si>
  <si>
    <t>2362</t>
  </si>
  <si>
    <t>19790</t>
  </si>
  <si>
    <t>35122</t>
  </si>
  <si>
    <t>303495</t>
  </si>
  <si>
    <t>531153</t>
  </si>
  <si>
    <t>F 7614 4654,N 2548 6905,F 1677 0941,K 2929 0557,C 5086 2270,O 2527 0665,C 4507 1701,J 4596 5215,O 9153 5328,M 2562 5000</t>
  </si>
  <si>
    <t>2-5-8-24-48</t>
  </si>
  <si>
    <t>80058</t>
  </si>
  <si>
    <t>312,8</t>
  </si>
  <si>
    <t>17697</t>
  </si>
  <si>
    <t>219379</t>
  </si>
  <si>
    <t>3 870 335</t>
  </si>
  <si>
    <t>20199145</t>
  </si>
  <si>
    <t>04/12/2019</t>
  </si>
  <si>
    <t>8-26-30-35-40+2</t>
  </si>
  <si>
    <t>98617,9</t>
  </si>
  <si>
    <t>2188,2</t>
  </si>
  <si>
    <t>262</t>
  </si>
  <si>
    <t>662,7</t>
  </si>
  <si>
    <t>1307</t>
  </si>
  <si>
    <t>79,3</t>
  </si>
  <si>
    <t>13928</t>
  </si>
  <si>
    <t>20466</t>
  </si>
  <si>
    <t>218262</t>
  </si>
  <si>
    <t>314156</t>
  </si>
  <si>
    <t>V 6491 6500,N 6510 6671,L 0533 4009,I 9712 0630,C 5528 6195,H 5854 5133,Q 0215 0265,C 4853 1070,H 3910 6965,B 2708 3841</t>
  </si>
  <si>
    <t>24-29-30-36-44</t>
  </si>
  <si>
    <t>118395</t>
  </si>
  <si>
    <t>938,5</t>
  </si>
  <si>
    <t>7775</t>
  </si>
  <si>
    <t>125790</t>
  </si>
  <si>
    <t>0 564 007</t>
  </si>
  <si>
    <t>20199144</t>
  </si>
  <si>
    <t>02/12/2019</t>
  </si>
  <si>
    <t>11-14-28-39-42+9</t>
  </si>
  <si>
    <t>37439,8</t>
  </si>
  <si>
    <t>360,2</t>
  </si>
  <si>
    <t>14524</t>
  </si>
  <si>
    <t>20988</t>
  </si>
  <si>
    <t>196844</t>
  </si>
  <si>
    <t>278887</t>
  </si>
  <si>
    <t>R 1400 9237,G 3353 2856,S 7039 5548,D 2392 6867,I 0885 2560,I 3814 7145,V 7186 1269,R 8638 9463,B 7991 2450,P 3561 5327</t>
  </si>
  <si>
    <t>5-12-14-40-45</t>
  </si>
  <si>
    <t>591,9</t>
  </si>
  <si>
    <t>8354</t>
  </si>
  <si>
    <t>125536</t>
  </si>
  <si>
    <t>7 711 244</t>
  </si>
  <si>
    <t>20199143</t>
  </si>
  <si>
    <t>30/11/2019</t>
  </si>
  <si>
    <t>30/01/2020</t>
  </si>
  <si>
    <t>7-16-17-25-48+3</t>
  </si>
  <si>
    <t>245650,4</t>
  </si>
  <si>
    <t>951,7</t>
  </si>
  <si>
    <t>3209</t>
  </si>
  <si>
    <t>26243</t>
  </si>
  <si>
    <t>44132</t>
  </si>
  <si>
    <t>363547</t>
  </si>
  <si>
    <t>533860</t>
  </si>
  <si>
    <t>V 2189 4145,S 9122 9381,C 2007 1574,A 1035 7702,U 7108 9136,V 1876 2867,P 9662 4196,F 2787 6674,V 8395 9467,T 5876 3331</t>
  </si>
  <si>
    <t>4-24-25-39-40</t>
  </si>
  <si>
    <t>155898</t>
  </si>
  <si>
    <t>9525</t>
  </si>
  <si>
    <t>165843</t>
  </si>
  <si>
    <t>1 944 488</t>
  </si>
  <si>
    <t>20199142</t>
  </si>
  <si>
    <t>27/11/2019</t>
  </si>
  <si>
    <t>2-15-18-29-44+4</t>
  </si>
  <si>
    <t>75409,8</t>
  </si>
  <si>
    <t>1022,5</t>
  </si>
  <si>
    <t>530</t>
  </si>
  <si>
    <t>375,7</t>
  </si>
  <si>
    <t>2526</t>
  </si>
  <si>
    <t>22295</t>
  </si>
  <si>
    <t>33467</t>
  </si>
  <si>
    <t>306209</t>
  </si>
  <si>
    <t>424025</t>
  </si>
  <si>
    <t>T 2223 3152,J 6737 3878,N 1881 7010,S 6326 7209,N 5283 0359,V 8386 4588,C 8506 1864,I 9013 7767,N 5498 3013,A 0548 4481</t>
  </si>
  <si>
    <t>5-11-25-27-32</t>
  </si>
  <si>
    <t>138089</t>
  </si>
  <si>
    <t>322,1</t>
  </si>
  <si>
    <t>14966</t>
  </si>
  <si>
    <t>195044</t>
  </si>
  <si>
    <t>2 205 073</t>
  </si>
  <si>
    <t>20199141</t>
  </si>
  <si>
    <t>25/11/2019</t>
  </si>
  <si>
    <t>33-35-38-41-44+8</t>
  </si>
  <si>
    <t>44853,3</t>
  </si>
  <si>
    <t>810,9</t>
  </si>
  <si>
    <t>403,9</t>
  </si>
  <si>
    <t>1639</t>
  </si>
  <si>
    <t>13380</t>
  </si>
  <si>
    <t>22980</t>
  </si>
  <si>
    <t>193100</t>
  </si>
  <si>
    <t>374833</t>
  </si>
  <si>
    <t>T 0371 1044,U 7807 5774,F 6666 0008,J 4505 1864,P 7365 6368,E 2098 6069,R 5948 4360,J 5478 9953,B 4791 2375,A 7285 7588</t>
  </si>
  <si>
    <t>4-14-41-45-47</t>
  </si>
  <si>
    <t>116635</t>
  </si>
  <si>
    <t>942</t>
  </si>
  <si>
    <t>7676</t>
  </si>
  <si>
    <t>119761</t>
  </si>
  <si>
    <t>6 987 712</t>
  </si>
  <si>
    <t>20199140</t>
  </si>
  <si>
    <t>23/11/2019</t>
  </si>
  <si>
    <t>23/01/2020</t>
  </si>
  <si>
    <t>4-9-22-27-28+4</t>
  </si>
  <si>
    <t>300973,2</t>
  </si>
  <si>
    <t>602,1</t>
  </si>
  <si>
    <t>925</t>
  </si>
  <si>
    <t>286,4</t>
  </si>
  <si>
    <t>4747</t>
  </si>
  <si>
    <t>36022</t>
  </si>
  <si>
    <t>55924</t>
  </si>
  <si>
    <t>471149</t>
  </si>
  <si>
    <t>558405</t>
  </si>
  <si>
    <t>E 9500 8852,N 0257 0503,K 5230 2966,S 0397 7909,F 9410 6623,J 1996 7521,T 5576 6257,K 1397 2622,H 4829 9831,H 7636 0200</t>
  </si>
  <si>
    <t>10-33-35-40-43</t>
  </si>
  <si>
    <t>179429</t>
  </si>
  <si>
    <t>11693</t>
  </si>
  <si>
    <t>179665</t>
  </si>
  <si>
    <t>8 446 129</t>
  </si>
  <si>
    <t>20199139</t>
  </si>
  <si>
    <t>20/11/2019</t>
  </si>
  <si>
    <t>7-22-23-30-37+3</t>
  </si>
  <si>
    <t>213460,1</t>
  </si>
  <si>
    <t>4283,2</t>
  </si>
  <si>
    <t>444,2</t>
  </si>
  <si>
    <t>2758</t>
  </si>
  <si>
    <t>21897</t>
  </si>
  <si>
    <t>38809</t>
  </si>
  <si>
    <t>310072</t>
  </si>
  <si>
    <t>460002</t>
  </si>
  <si>
    <t>C 4695 6566,L 7998 3062,J 8575 5347,R 5991 9373,O 7178 6585,M 1019 8594,N 0580 9260,H 0728 8011,K 7855 6978,A 4923 4232</t>
  </si>
  <si>
    <t>3-13-31-40-42</t>
  </si>
  <si>
    <t>135732</t>
  </si>
  <si>
    <t>484,7</t>
  </si>
  <si>
    <t>11629</t>
  </si>
  <si>
    <t>165587</t>
  </si>
  <si>
    <t>5 802 885</t>
  </si>
  <si>
    <t>20199138</t>
  </si>
  <si>
    <t>18/11/2019</t>
  </si>
  <si>
    <t>6-12-15-31-44+7</t>
  </si>
  <si>
    <t>39239,5</t>
  </si>
  <si>
    <t>456</t>
  </si>
  <si>
    <t>324,3</t>
  </si>
  <si>
    <t>18886</t>
  </si>
  <si>
    <t>40629</t>
  </si>
  <si>
    <t>252545</t>
  </si>
  <si>
    <t>498163</t>
  </si>
  <si>
    <t>F 1392 5186,S 7429 1255,S 4514 3205,P 6819 2725,H 7801 0792,U 6049 2740,M 9607 6184,Q 8045 5438,A 6640 8051,N 9485 1221</t>
  </si>
  <si>
    <t>20-22-36-37-40</t>
  </si>
  <si>
    <t>116890</t>
  </si>
  <si>
    <t>867,7</t>
  </si>
  <si>
    <t>7175</t>
  </si>
  <si>
    <t>51,3</t>
  </si>
  <si>
    <t>114801</t>
  </si>
  <si>
    <t>9 426 356</t>
  </si>
  <si>
    <t>20199137</t>
  </si>
  <si>
    <t>16/11/2019</t>
  </si>
  <si>
    <t>16/01/2020</t>
  </si>
  <si>
    <t>10-12-29-30-49+9</t>
  </si>
  <si>
    <t>150795,7</t>
  </si>
  <si>
    <t>669,1</t>
  </si>
  <si>
    <t>827</t>
  </si>
  <si>
    <t>3752</t>
  </si>
  <si>
    <t>34122</t>
  </si>
  <si>
    <t>49711</t>
  </si>
  <si>
    <t>444937</t>
  </si>
  <si>
    <t>575305</t>
  </si>
  <si>
    <t>T 2619 1698,S 0976 3344,O 3726 3963,P 7746 6583,O 2502 2770,E 2942 6705,J 7411 3688,G 0482 7306,C 7705 2458,T 9252 9514</t>
  </si>
  <si>
    <t>13-15-30-39-41</t>
  </si>
  <si>
    <t>182992</t>
  </si>
  <si>
    <t>766,9</t>
  </si>
  <si>
    <t>13596</t>
  </si>
  <si>
    <t>212788</t>
  </si>
  <si>
    <t>9 633 224</t>
  </si>
  <si>
    <t>20199136</t>
  </si>
  <si>
    <t>13/11/2019</t>
  </si>
  <si>
    <t>10-13-19-22-35+1</t>
  </si>
  <si>
    <t>48356</t>
  </si>
  <si>
    <t>1000,2</t>
  </si>
  <si>
    <t>761</t>
  </si>
  <si>
    <t>279,6</t>
  </si>
  <si>
    <t>2393</t>
  </si>
  <si>
    <t>29954</t>
  </si>
  <si>
    <t>30908</t>
  </si>
  <si>
    <t>373625</t>
  </si>
  <si>
    <t>332196</t>
  </si>
  <si>
    <t>V 8279 1117,U 2372 6792,N 0307 0032,E 1215 2115,D 1635 5628,G 5443 9748,O 0032 5375,H 4347 4234,L 0657 8215,K 4165 2746</t>
  </si>
  <si>
    <t>2-25-42-44-49</t>
  </si>
  <si>
    <t>138968</t>
  </si>
  <si>
    <t>852,3</t>
  </si>
  <si>
    <t>10476</t>
  </si>
  <si>
    <t>153432</t>
  </si>
  <si>
    <t>1 795 683</t>
  </si>
  <si>
    <t>20199135</t>
  </si>
  <si>
    <t>11/11/2019</t>
  </si>
  <si>
    <t>13-14-25-27-28+5</t>
  </si>
  <si>
    <t>73386,9</t>
  </si>
  <si>
    <t>2730</t>
  </si>
  <si>
    <t>18591</t>
  </si>
  <si>
    <t>34776</t>
  </si>
  <si>
    <t>248477</t>
  </si>
  <si>
    <t>355975</t>
  </si>
  <si>
    <t>O 4417 0948,N 1467 4401,R 3100 4482,U 6521 1849,B 2916 6718,B 0891 8508,T 3250 8547,I 6508 5040,K 1541 3779,O 0607 8363</t>
  </si>
  <si>
    <t>16-18-32-44-45</t>
  </si>
  <si>
    <t>101105</t>
  </si>
  <si>
    <t>125</t>
  </si>
  <si>
    <t>927,6</t>
  </si>
  <si>
    <t>7227</t>
  </si>
  <si>
    <t>108678</t>
  </si>
  <si>
    <t>2 631 237</t>
  </si>
  <si>
    <t>20199134</t>
  </si>
  <si>
    <t>09/11/2019</t>
  </si>
  <si>
    <t>09/01/2020</t>
  </si>
  <si>
    <t>6-18-24-26-29+3</t>
  </si>
  <si>
    <t>48403,9</t>
  </si>
  <si>
    <t>124</t>
  </si>
  <si>
    <t>666,9</t>
  </si>
  <si>
    <t>1051</t>
  </si>
  <si>
    <t>283,8</t>
  </si>
  <si>
    <t>4728</t>
  </si>
  <si>
    <t>40212</t>
  </si>
  <si>
    <t>59737</t>
  </si>
  <si>
    <t>502632</t>
  </si>
  <si>
    <t>724869</t>
  </si>
  <si>
    <t>C 5221 3578,G 0161 1201,Q 2685 1172,I 9971 7195,E 3510 2870,A 2468 0343,S 3925 6578,H 9929 6078,Q 7126 0267,K 1844 8729</t>
  </si>
  <si>
    <t>4-9-13-28-49</t>
  </si>
  <si>
    <t>25632</t>
  </si>
  <si>
    <t>792</t>
  </si>
  <si>
    <t>205,4</t>
  </si>
  <si>
    <t>25984</t>
  </si>
  <si>
    <t>306666</t>
  </si>
  <si>
    <t>6 591 030</t>
  </si>
  <si>
    <t>20199133</t>
  </si>
  <si>
    <t>06/11/2019</t>
  </si>
  <si>
    <t>23-27-42-43-44+10</t>
  </si>
  <si>
    <t>110269,4</t>
  </si>
  <si>
    <t>2242,8</t>
  </si>
  <si>
    <t>546,8</t>
  </si>
  <si>
    <t>1595</t>
  </si>
  <si>
    <t>72,7</t>
  </si>
  <si>
    <t>16244</t>
  </si>
  <si>
    <t>22317</t>
  </si>
  <si>
    <t>254163</t>
  </si>
  <si>
    <t>332168</t>
  </si>
  <si>
    <t>J 7082 8290,R 5866 8268,N 1055 4078,N 6693 3594,S 8607 3587,N 2358 3744,S 9705 9668,R 0957 4342,N 8209 1696,E 9115 4988</t>
  </si>
  <si>
    <t>28-35-41-44-48</t>
  </si>
  <si>
    <t>123089</t>
  </si>
  <si>
    <t>771,1</t>
  </si>
  <si>
    <t>8081</t>
  </si>
  <si>
    <t>48,5</t>
  </si>
  <si>
    <t>118604</t>
  </si>
  <si>
    <t>7 453 556</t>
  </si>
  <si>
    <t>20199132</t>
  </si>
  <si>
    <t>04/11/2019</t>
  </si>
  <si>
    <t>1-9-16-39-42+7</t>
  </si>
  <si>
    <t>134717,6</t>
  </si>
  <si>
    <t>3491,6</t>
  </si>
  <si>
    <t>2192</t>
  </si>
  <si>
    <t>13497</t>
  </si>
  <si>
    <t>32886</t>
  </si>
  <si>
    <t>199162</t>
  </si>
  <si>
    <t>455244</t>
  </si>
  <si>
    <t>H 3279 5540,P 0484 6795,C 6766 4037,K 9335 3638,P 1040 1836,U 4625 3601,B 1263 4704,C 8175 2588,R 1031 3103,U 1293 2229</t>
  </si>
  <si>
    <t>6-18-25-41-43</t>
  </si>
  <si>
    <t>7131</t>
  </si>
  <si>
    <t>108245</t>
  </si>
  <si>
    <t>8 424 606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</si>
</sst>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2"/>
      <color theme="1"/>
      <name val="Arial"/>
      <charset val="1"/>
    </font>
    <font>
      <sz val="11"/>
      <color rgb="FF444444"/>
      <name val="Calibri"/>
      <family val="2"/>
      <charset val="1"/>
    </font>
    <font>
      <sz val="12"/>
      <color theme="1"/>
      <name val="Arial"/>
      <charset val="1"/>
    </font>
    <font>
      <sz val="12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00"/>
        <bgColor indexed="64"/>
      </patternFill>
    </fill>
  </fills>
  <borders count="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quotePrefix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4" fillId="4" borderId="0" xfId="0" applyNumberFormat="1" applyFont="1" applyFill="1" applyAlignment="1">
      <alignment horizontal="center" vertical="center"/>
    </xf>
    <xf numFmtId="10" fontId="4" fillId="0" borderId="13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10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5" borderId="23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6" fillId="0" borderId="27" xfId="0" applyFont="1" applyBorder="1" applyAlignment="1">
      <alignment horizontal="center" vertical="top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5"/>
  <sheetViews>
    <sheetView tabSelected="1" topLeftCell="D13" workbookViewId="0">
      <selection activeCell="G34" sqref="G34"/>
    </sheetView>
  </sheetViews>
  <sheetFormatPr defaultRowHeight="15"/>
  <cols>
    <col min="1" max="1" width="14.28515625" style="4" customWidth="1"/>
    <col min="2" max="2" width="14.42578125" style="4" customWidth="1"/>
    <col min="3" max="3" width="14.28515625" style="4" customWidth="1"/>
    <col min="4" max="4" width="9.140625" style="4" customWidth="1"/>
    <col min="5" max="17" width="10.7109375" style="4" customWidth="1"/>
    <col min="18" max="18" width="9.140625" style="4" customWidth="1"/>
    <col min="19" max="19" width="10.42578125" style="4" bestFit="1" customWidth="1"/>
    <col min="20" max="20" width="13.28515625" style="4" customWidth="1"/>
    <col min="21" max="22" width="9.140625" style="4" customWidth="1"/>
    <col min="23" max="23" width="13.85546875" style="4" customWidth="1"/>
    <col min="24" max="43" width="9.140625" style="4" customWidth="1"/>
    <col min="44" max="16384" width="9.140625" style="4"/>
  </cols>
  <sheetData>
    <row r="1" spans="1:24" ht="15.75" customHeight="1">
      <c r="A1" s="3"/>
      <c r="B1" s="6"/>
      <c r="C1" s="6"/>
      <c r="D1" s="6"/>
      <c r="E1" s="46" t="s">
        <v>0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6"/>
      <c r="S1" s="6"/>
      <c r="T1" s="6"/>
      <c r="U1" s="7"/>
      <c r="V1" s="7"/>
    </row>
    <row r="2" spans="1:24" ht="15.75" customHeight="1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7"/>
      <c r="V2" s="7"/>
    </row>
    <row r="3" spans="1:24" ht="15.75" customHeight="1">
      <c r="A3" s="3"/>
      <c r="B3" s="6"/>
      <c r="C3" s="6"/>
      <c r="D3" s="6"/>
      <c r="E3" s="48" t="s">
        <v>1</v>
      </c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7"/>
      <c r="R3" s="6"/>
      <c r="S3" s="6"/>
      <c r="T3" s="6"/>
      <c r="U3" s="7"/>
      <c r="V3" s="7"/>
    </row>
    <row r="4" spans="1:24" ht="15.75" customHeight="1">
      <c r="A4" s="3"/>
      <c r="B4" s="6"/>
      <c r="C4" s="6"/>
      <c r="D4" s="6"/>
      <c r="E4" s="58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59"/>
      <c r="R4" s="6"/>
      <c r="S4" s="6"/>
      <c r="T4" s="6"/>
      <c r="U4" s="7"/>
      <c r="V4" s="7"/>
    </row>
    <row r="5" spans="1:24" ht="15.75" customHeight="1">
      <c r="A5" s="3"/>
      <c r="B5" s="6"/>
      <c r="C5" s="6"/>
      <c r="D5" s="6"/>
      <c r="E5" s="60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2"/>
      <c r="R5" s="6"/>
      <c r="S5" s="6"/>
      <c r="T5" s="6"/>
      <c r="U5" s="7"/>
      <c r="V5" s="7"/>
    </row>
    <row r="6" spans="1:24" ht="15.75" customHeight="1">
      <c r="A6" s="3"/>
      <c r="B6" s="6"/>
      <c r="C6" s="6"/>
      <c r="D6" s="6"/>
      <c r="E6" s="49"/>
      <c r="F6" s="63"/>
      <c r="G6" s="50" t="s">
        <v>2</v>
      </c>
      <c r="H6" s="64"/>
      <c r="I6" s="64"/>
      <c r="J6" s="64"/>
      <c r="K6" s="64"/>
      <c r="L6" s="64"/>
      <c r="M6" s="64"/>
      <c r="N6" s="64"/>
      <c r="O6" s="64"/>
      <c r="P6" s="64"/>
      <c r="Q6" s="9" t="s">
        <v>3</v>
      </c>
      <c r="R6" s="6"/>
      <c r="S6" s="42" t="s">
        <v>4</v>
      </c>
      <c r="T6" s="63"/>
      <c r="U6" s="7"/>
      <c r="V6" s="7"/>
    </row>
    <row r="7" spans="1:24" ht="15.75" customHeight="1">
      <c r="A7" s="3"/>
      <c r="B7" s="6"/>
      <c r="C7" s="6" t="s">
        <v>5</v>
      </c>
      <c r="D7" s="6"/>
      <c r="E7" s="43"/>
      <c r="F7" s="57"/>
      <c r="G7" s="10">
        <v>1</v>
      </c>
      <c r="H7" s="10">
        <v>2</v>
      </c>
      <c r="I7" s="11">
        <v>3</v>
      </c>
      <c r="J7" s="11">
        <v>4</v>
      </c>
      <c r="K7" s="11">
        <v>5</v>
      </c>
      <c r="L7" s="11">
        <v>6</v>
      </c>
      <c r="M7" s="11">
        <v>7</v>
      </c>
      <c r="N7" s="11">
        <v>8</v>
      </c>
      <c r="O7" s="11">
        <v>9</v>
      </c>
      <c r="P7" s="12">
        <v>10</v>
      </c>
      <c r="Q7" s="13"/>
      <c r="R7" s="6"/>
      <c r="S7" s="9" t="s">
        <v>6</v>
      </c>
      <c r="T7" s="9">
        <f>SUM(Q8,Q11,Q14,Q17,Q20)</f>
        <v>10680</v>
      </c>
      <c r="U7" s="7"/>
      <c r="V7" s="7"/>
      <c r="X7" s="38"/>
    </row>
    <row r="8" spans="1:24" ht="15.75" customHeight="1">
      <c r="A8" s="3"/>
      <c r="B8" s="6" t="s">
        <v>7</v>
      </c>
      <c r="C8" s="6">
        <v>180.81632653060001</v>
      </c>
      <c r="D8" s="6"/>
      <c r="E8" s="44" t="s">
        <v>8</v>
      </c>
      <c r="F8" s="59"/>
      <c r="G8" s="15">
        <f>SUM(G60,G86,G112,G34)</f>
        <v>226</v>
      </c>
      <c r="H8" s="16">
        <f>SUM(H60,H86,H112,H34)</f>
        <v>211</v>
      </c>
      <c r="I8" s="16">
        <f>SUM(I60,I86,I112,I34)</f>
        <v>219</v>
      </c>
      <c r="J8" s="16">
        <f>SUM(J60,J86,J112,J34)</f>
        <v>219</v>
      </c>
      <c r="K8" s="16">
        <f>SUM(K60,K86,K112,K34)</f>
        <v>215</v>
      </c>
      <c r="L8" s="16">
        <f>SUM(L60,L86,L112,L34)</f>
        <v>221</v>
      </c>
      <c r="M8" s="16">
        <f>SUM(M60,M86,M112,M34)</f>
        <v>222</v>
      </c>
      <c r="N8" s="16">
        <f>SUM(N60,N86,N112,N34)</f>
        <v>197</v>
      </c>
      <c r="O8" s="16">
        <f>SUM(O60,O86,O112,O34)</f>
        <v>222</v>
      </c>
      <c r="P8" s="16">
        <f>SUM(P60,P86,P112,P34)</f>
        <v>212</v>
      </c>
      <c r="Q8" s="17">
        <f>SUM(G8:P8)</f>
        <v>2164</v>
      </c>
      <c r="R8" s="6"/>
      <c r="S8" s="6"/>
      <c r="T8" s="6"/>
      <c r="U8" s="7"/>
      <c r="V8" s="7"/>
    </row>
    <row r="9" spans="1:24" ht="15.75" customHeight="1">
      <c r="A9" s="3"/>
      <c r="B9" s="6"/>
      <c r="C9" s="18">
        <v>2.0400000000000001E-2</v>
      </c>
      <c r="D9" s="6"/>
      <c r="E9" s="44" t="s">
        <v>9</v>
      </c>
      <c r="F9" s="59"/>
      <c r="G9" s="19">
        <f>G8/$T7</f>
        <v>2.1161048689138578E-2</v>
      </c>
      <c r="H9" s="19">
        <f>H8/$T7</f>
        <v>1.9756554307116106E-2</v>
      </c>
      <c r="I9" s="19">
        <f>I8/$T7</f>
        <v>2.050561797752809E-2</v>
      </c>
      <c r="J9" s="19">
        <f>J8/$T7</f>
        <v>2.050561797752809E-2</v>
      </c>
      <c r="K9" s="19">
        <f>K8/$T7</f>
        <v>2.0131086142322098E-2</v>
      </c>
      <c r="L9" s="19">
        <f>L8/$T7</f>
        <v>2.0692883895131086E-2</v>
      </c>
      <c r="M9" s="19">
        <f>M8/$T7</f>
        <v>2.0786516853932586E-2</v>
      </c>
      <c r="N9" s="19">
        <f>N8/$T7</f>
        <v>1.844569288389513E-2</v>
      </c>
      <c r="O9" s="19">
        <f>O8/$T7</f>
        <v>2.0786516853932586E-2</v>
      </c>
      <c r="P9" s="19">
        <f>P8/$T7</f>
        <v>1.9850187265917602E-2</v>
      </c>
      <c r="Q9" s="20">
        <f>SUM(G9:P9)</f>
        <v>0.20262172284644198</v>
      </c>
      <c r="R9" s="6"/>
      <c r="S9" s="6"/>
      <c r="T9" s="6"/>
      <c r="U9" s="7"/>
      <c r="V9" s="7"/>
    </row>
    <row r="10" spans="1:24" ht="15.75" customHeight="1">
      <c r="A10" s="3"/>
      <c r="B10" s="6"/>
      <c r="C10" s="6"/>
      <c r="D10" s="6"/>
      <c r="E10" s="45"/>
      <c r="F10" s="59"/>
      <c r="G10" s="10">
        <v>11</v>
      </c>
      <c r="H10" s="11">
        <v>12</v>
      </c>
      <c r="I10" s="11">
        <v>13</v>
      </c>
      <c r="J10" s="11">
        <v>14</v>
      </c>
      <c r="K10" s="11">
        <v>15</v>
      </c>
      <c r="L10" s="11">
        <v>16</v>
      </c>
      <c r="M10" s="11">
        <v>17</v>
      </c>
      <c r="N10" s="11">
        <v>18</v>
      </c>
      <c r="O10" s="11">
        <v>19</v>
      </c>
      <c r="P10" s="21">
        <v>20</v>
      </c>
      <c r="Q10" s="13"/>
      <c r="R10" s="6"/>
      <c r="S10" s="6"/>
      <c r="T10" s="6"/>
      <c r="U10" s="7"/>
      <c r="V10" s="7"/>
    </row>
    <row r="11" spans="1:24" ht="15.75" customHeight="1">
      <c r="A11" s="3"/>
      <c r="B11" s="6"/>
      <c r="C11" s="6"/>
      <c r="D11" s="6"/>
      <c r="E11" s="44" t="s">
        <v>8</v>
      </c>
      <c r="F11" s="59"/>
      <c r="G11" s="15">
        <f>SUM(G63,G89,G115,G37)</f>
        <v>213</v>
      </c>
      <c r="H11" s="16">
        <f>SUM(H63,H89,H115,H37)</f>
        <v>206</v>
      </c>
      <c r="I11" s="16">
        <f>SUM(I63,I89,I115,I37)</f>
        <v>247</v>
      </c>
      <c r="J11" s="16">
        <f>SUM(J63,J89,J115,J37)</f>
        <v>207</v>
      </c>
      <c r="K11" s="16">
        <f>SUM(K63,K89,K115,K37)</f>
        <v>236</v>
      </c>
      <c r="L11" s="16">
        <f>SUM(L63,L89,L115,L37)</f>
        <v>228</v>
      </c>
      <c r="M11" s="16">
        <f>SUM(M63,M89,M115,M37)</f>
        <v>219</v>
      </c>
      <c r="N11" s="16">
        <f>SUM(N63,N89,N115,N37)</f>
        <v>205</v>
      </c>
      <c r="O11" s="16">
        <f>SUM(O63,O89,O115,O37)</f>
        <v>198</v>
      </c>
      <c r="P11" s="16">
        <f>SUM(P63,P89,P115,P37)</f>
        <v>212</v>
      </c>
      <c r="Q11" s="17">
        <f>SUM(G11:P11)</f>
        <v>2171</v>
      </c>
      <c r="R11" s="6"/>
      <c r="S11" s="6"/>
      <c r="T11" s="6"/>
      <c r="U11" s="7"/>
      <c r="V11" s="7"/>
    </row>
    <row r="12" spans="1:24" ht="15.75" customHeight="1">
      <c r="A12" s="3"/>
      <c r="B12" s="6"/>
      <c r="C12" s="6"/>
      <c r="D12" s="6"/>
      <c r="E12" s="44" t="s">
        <v>9</v>
      </c>
      <c r="F12" s="59"/>
      <c r="G12" s="19">
        <f>G11/$T7</f>
        <v>1.9943820224719102E-2</v>
      </c>
      <c r="H12" s="19">
        <f>H11/$T7</f>
        <v>1.9288389513108614E-2</v>
      </c>
      <c r="I12" s="19">
        <f>I11/$T7</f>
        <v>2.3127340823970038E-2</v>
      </c>
      <c r="J12" s="19">
        <f>J11/$T7</f>
        <v>1.9382022471910114E-2</v>
      </c>
      <c r="K12" s="19">
        <f>K11/$T7</f>
        <v>2.2097378277153558E-2</v>
      </c>
      <c r="L12" s="19">
        <f>L11/$T7</f>
        <v>2.1348314606741574E-2</v>
      </c>
      <c r="M12" s="19">
        <f>M11/$T7</f>
        <v>2.050561797752809E-2</v>
      </c>
      <c r="N12" s="19">
        <f>N11/$T7</f>
        <v>1.9194756554307114E-2</v>
      </c>
      <c r="O12" s="19">
        <f>O11/$T7</f>
        <v>1.853932584269663E-2</v>
      </c>
      <c r="P12" s="19">
        <f>P11/$T7</f>
        <v>1.9850187265917602E-2</v>
      </c>
      <c r="Q12" s="20">
        <f>SUM(G12:P12)</f>
        <v>0.20327715355805245</v>
      </c>
      <c r="R12" s="6"/>
      <c r="S12" s="6"/>
      <c r="T12" s="6"/>
      <c r="U12" s="7"/>
      <c r="V12" s="7"/>
    </row>
    <row r="13" spans="1:24" ht="15.75" customHeight="1">
      <c r="A13" s="3"/>
      <c r="B13" s="6"/>
      <c r="C13" s="6"/>
      <c r="D13" s="6"/>
      <c r="E13" s="45"/>
      <c r="F13" s="59"/>
      <c r="G13" s="10">
        <v>21</v>
      </c>
      <c r="H13" s="11">
        <v>22</v>
      </c>
      <c r="I13" s="11">
        <v>23</v>
      </c>
      <c r="J13" s="11">
        <v>24</v>
      </c>
      <c r="K13" s="11">
        <v>25</v>
      </c>
      <c r="L13" s="11">
        <v>26</v>
      </c>
      <c r="M13" s="11">
        <v>27</v>
      </c>
      <c r="N13" s="11">
        <v>28</v>
      </c>
      <c r="O13" s="11">
        <v>29</v>
      </c>
      <c r="P13" s="22">
        <v>30</v>
      </c>
      <c r="Q13" s="13"/>
      <c r="R13" s="6"/>
      <c r="S13" s="6" t="s">
        <v>10</v>
      </c>
      <c r="T13" s="6" t="s">
        <v>11</v>
      </c>
      <c r="U13" s="7"/>
      <c r="V13" s="7"/>
    </row>
    <row r="14" spans="1:24" ht="15.75" customHeight="1">
      <c r="A14" s="3"/>
      <c r="B14" s="6"/>
      <c r="C14" s="6"/>
      <c r="D14" s="6"/>
      <c r="E14" s="44" t="s">
        <v>8</v>
      </c>
      <c r="F14" s="59"/>
      <c r="G14" s="15">
        <f>SUM(G66,G92,G118,G40)</f>
        <v>211</v>
      </c>
      <c r="H14" s="16">
        <f>SUM(H66,H92,H118,H40)</f>
        <v>248</v>
      </c>
      <c r="I14" s="16">
        <f>SUM(I66,I92,I118,I40)</f>
        <v>223</v>
      </c>
      <c r="J14" s="16">
        <f>SUM(J66,J92,J118,J40)</f>
        <v>217</v>
      </c>
      <c r="K14" s="16">
        <f>SUM(K66,K92,K118,K40)</f>
        <v>200</v>
      </c>
      <c r="L14" s="16">
        <f>SUM(L66,L92,L118,L40)</f>
        <v>230</v>
      </c>
      <c r="M14" s="16">
        <f>SUM(M66,M92,M118,M40)</f>
        <v>224</v>
      </c>
      <c r="N14" s="16">
        <f>SUM(N66,N92,N118,N40)</f>
        <v>213</v>
      </c>
      <c r="O14" s="16">
        <f>SUM(O66,O92,O118,O40)</f>
        <v>231</v>
      </c>
      <c r="P14" s="16">
        <f>SUM(P66,P92,P118,P40)</f>
        <v>210</v>
      </c>
      <c r="Q14" s="17">
        <f>SUM(G14:P14)</f>
        <v>2207</v>
      </c>
      <c r="R14" s="6"/>
      <c r="S14" s="23">
        <f>SUM(Q9,Q12,Q15,Q18,Q21)</f>
        <v>1</v>
      </c>
      <c r="T14" s="24">
        <f>IF(Q24=T7/5,100,0)</f>
        <v>100</v>
      </c>
      <c r="U14" s="7"/>
      <c r="V14" s="7"/>
    </row>
    <row r="15" spans="1:24" ht="15.75" customHeight="1">
      <c r="A15" s="3"/>
      <c r="B15" s="6"/>
      <c r="C15" s="6"/>
      <c r="D15" s="6"/>
      <c r="E15" s="44" t="s">
        <v>9</v>
      </c>
      <c r="F15" s="59"/>
      <c r="G15" s="19">
        <f>G14/$T7</f>
        <v>1.9756554307116106E-2</v>
      </c>
      <c r="H15" s="19">
        <f>H14/$T7</f>
        <v>2.3220973782771534E-2</v>
      </c>
      <c r="I15" s="19">
        <f>I14/$T7</f>
        <v>2.0880149812734082E-2</v>
      </c>
      <c r="J15" s="19">
        <f>J14/$T7</f>
        <v>2.0318352059925094E-2</v>
      </c>
      <c r="K15" s="19">
        <f>K14/$T7</f>
        <v>1.8726591760299626E-2</v>
      </c>
      <c r="L15" s="19">
        <f>L14/$T7</f>
        <v>2.153558052434457E-2</v>
      </c>
      <c r="M15" s="19">
        <f>M14/$T7</f>
        <v>2.0973782771535582E-2</v>
      </c>
      <c r="N15" s="19">
        <f>N14/$T7</f>
        <v>1.9943820224719102E-2</v>
      </c>
      <c r="O15" s="19">
        <f>O14/$T7</f>
        <v>2.1629213483146066E-2</v>
      </c>
      <c r="P15" s="19">
        <f>P14/$T7</f>
        <v>1.9662921348314606E-2</v>
      </c>
      <c r="Q15" s="20">
        <f>SUM(G15:P15)</f>
        <v>0.20664794007490636</v>
      </c>
      <c r="R15" s="6"/>
      <c r="S15" s="6"/>
      <c r="T15" s="6"/>
      <c r="U15" s="7"/>
      <c r="V15" s="7"/>
    </row>
    <row r="16" spans="1:24" ht="15.75" customHeight="1">
      <c r="A16" s="3"/>
      <c r="B16" s="6"/>
      <c r="C16" s="6"/>
      <c r="D16" s="6"/>
      <c r="E16" s="45"/>
      <c r="F16" s="59"/>
      <c r="G16" s="25">
        <v>31</v>
      </c>
      <c r="H16" s="11">
        <v>32</v>
      </c>
      <c r="I16" s="11">
        <v>33</v>
      </c>
      <c r="J16" s="11">
        <v>34</v>
      </c>
      <c r="K16" s="11">
        <v>35</v>
      </c>
      <c r="L16" s="11">
        <v>36</v>
      </c>
      <c r="M16" s="11">
        <v>37</v>
      </c>
      <c r="N16" s="11">
        <v>38</v>
      </c>
      <c r="O16" s="11">
        <v>39</v>
      </c>
      <c r="P16" s="21">
        <v>40</v>
      </c>
      <c r="Q16" s="13"/>
      <c r="R16" s="6"/>
      <c r="S16" s="6"/>
      <c r="T16" s="6"/>
      <c r="U16" s="7"/>
      <c r="V16" s="7"/>
    </row>
    <row r="17" spans="1:22" ht="15.75" customHeight="1">
      <c r="A17" s="3"/>
      <c r="B17" s="6"/>
      <c r="C17" s="6"/>
      <c r="D17" s="6"/>
      <c r="E17" s="44" t="s">
        <v>8</v>
      </c>
      <c r="F17" s="59"/>
      <c r="G17" s="15">
        <f>SUM(G69,G95,G121,G43)</f>
        <v>224</v>
      </c>
      <c r="H17" s="16">
        <f>SUM(H69,H95,H121,H43)</f>
        <v>208</v>
      </c>
      <c r="I17" s="16">
        <f>SUM(I69,I95,I121,I43)</f>
        <v>226</v>
      </c>
      <c r="J17" s="16">
        <f>SUM(J69,J95,J121,J43)</f>
        <v>202</v>
      </c>
      <c r="K17" s="16">
        <f>SUM(K69,K95,K121,K43)</f>
        <v>219</v>
      </c>
      <c r="L17" s="16">
        <f>SUM(L69,L95,L121,L43)</f>
        <v>222</v>
      </c>
      <c r="M17" s="16">
        <f>SUM(M69,M95,M121,M43)</f>
        <v>220</v>
      </c>
      <c r="N17" s="16">
        <f>SUM(N69,N95,N121,N43)</f>
        <v>234</v>
      </c>
      <c r="O17" s="16">
        <f>SUM(O69,O95,O121,O43)</f>
        <v>190</v>
      </c>
      <c r="P17" s="16">
        <f>SUM(P69,P95,P121,P43)</f>
        <v>218</v>
      </c>
      <c r="Q17" s="17">
        <f>SUM(G17:P17)</f>
        <v>2163</v>
      </c>
      <c r="R17" s="6"/>
      <c r="S17" s="6"/>
      <c r="T17" s="6"/>
      <c r="U17" s="7"/>
      <c r="V17" s="7"/>
    </row>
    <row r="18" spans="1:22" ht="15.75" customHeight="1">
      <c r="A18" s="3"/>
      <c r="B18" s="6"/>
      <c r="C18" s="6"/>
      <c r="D18" s="6"/>
      <c r="E18" s="44" t="s">
        <v>9</v>
      </c>
      <c r="F18" s="59"/>
      <c r="G18" s="19">
        <f>G17/$T7</f>
        <v>2.0973782771535582E-2</v>
      </c>
      <c r="H18" s="19">
        <f>H17/$T7</f>
        <v>1.947565543071161E-2</v>
      </c>
      <c r="I18" s="19">
        <f>I17/$T7</f>
        <v>2.1161048689138578E-2</v>
      </c>
      <c r="J18" s="19">
        <f>J17/$T7</f>
        <v>1.8913857677902622E-2</v>
      </c>
      <c r="K18" s="19">
        <f>K17/$T7</f>
        <v>2.050561797752809E-2</v>
      </c>
      <c r="L18" s="19">
        <f>L17/$T7</f>
        <v>2.0786516853932586E-2</v>
      </c>
      <c r="M18" s="19">
        <f>M17/$T7</f>
        <v>2.0599250936329586E-2</v>
      </c>
      <c r="N18" s="19">
        <f>N17/$T7</f>
        <v>2.1910112359550562E-2</v>
      </c>
      <c r="O18" s="19">
        <f>O17/$T7</f>
        <v>1.7790262172284643E-2</v>
      </c>
      <c r="P18" s="19">
        <f>P17/$T7</f>
        <v>2.041198501872659E-2</v>
      </c>
      <c r="Q18" s="20">
        <f>SUM(G18:P18)</f>
        <v>0.20252808988764046</v>
      </c>
      <c r="R18" s="6"/>
      <c r="S18" s="6"/>
      <c r="T18" s="6"/>
      <c r="U18" s="7"/>
      <c r="V18" s="7"/>
    </row>
    <row r="19" spans="1:22" ht="15.75" customHeight="1">
      <c r="A19" s="3"/>
      <c r="B19" s="6"/>
      <c r="C19" s="6"/>
      <c r="D19" s="6"/>
      <c r="E19" s="45"/>
      <c r="F19" s="59"/>
      <c r="G19" s="25">
        <v>41</v>
      </c>
      <c r="H19" s="11">
        <v>42</v>
      </c>
      <c r="I19" s="11">
        <v>43</v>
      </c>
      <c r="J19" s="11">
        <v>44</v>
      </c>
      <c r="K19" s="11">
        <v>45</v>
      </c>
      <c r="L19" s="11">
        <v>46</v>
      </c>
      <c r="M19" s="11">
        <v>47</v>
      </c>
      <c r="N19" s="11">
        <v>48</v>
      </c>
      <c r="O19" s="11">
        <v>49</v>
      </c>
      <c r="P19" s="21">
        <v>50</v>
      </c>
      <c r="Q19" s="13"/>
      <c r="R19" s="6"/>
      <c r="S19" s="6"/>
      <c r="T19" s="6"/>
      <c r="U19" s="7"/>
      <c r="V19" s="7"/>
    </row>
    <row r="20" spans="1:22" ht="15.75" customHeight="1">
      <c r="A20" s="3"/>
      <c r="B20" s="6"/>
      <c r="C20" s="6"/>
      <c r="D20" s="6"/>
      <c r="E20" s="44" t="s">
        <v>8</v>
      </c>
      <c r="F20" s="59"/>
      <c r="G20" s="15">
        <f>SUM(G72,G98,G124,G46)</f>
        <v>262</v>
      </c>
      <c r="H20" s="16">
        <f>SUM(H72,H98,H124,H46)</f>
        <v>205</v>
      </c>
      <c r="I20" s="16">
        <f>SUM(I72,I98,I124,I46)</f>
        <v>221</v>
      </c>
      <c r="J20" s="16">
        <f>SUM(J72,J98,J124,J46)</f>
        <v>223</v>
      </c>
      <c r="K20" s="16">
        <f>SUM(K72,K98,K124,K46)</f>
        <v>209</v>
      </c>
      <c r="L20" s="16">
        <f>SUM(L72,L98,L124,L46)</f>
        <v>216</v>
      </c>
      <c r="M20" s="16">
        <f>SUM(M72,M98,M124,M46)</f>
        <v>209</v>
      </c>
      <c r="N20" s="16">
        <f>SUM(N72,N98,N124,N46)</f>
        <v>210</v>
      </c>
      <c r="O20" s="16">
        <f>SUM(O72,O98,O124,O46)</f>
        <v>220</v>
      </c>
      <c r="P20" s="51" t="str">
        <f>IF(AND(P124="OK",P98="OK",P72="OK",P46="OK"),"OK","RIP")</f>
        <v>OK</v>
      </c>
      <c r="Q20" s="17">
        <f>SUM(G20:O20)</f>
        <v>1975</v>
      </c>
      <c r="R20" s="6"/>
      <c r="S20" s="6"/>
      <c r="T20" s="6"/>
      <c r="U20" s="7"/>
      <c r="V20" s="7"/>
    </row>
    <row r="21" spans="1:22" ht="15.75" customHeight="1">
      <c r="A21" s="3"/>
      <c r="B21" s="6"/>
      <c r="C21" s="6"/>
      <c r="D21" s="6"/>
      <c r="E21" s="44" t="s">
        <v>9</v>
      </c>
      <c r="F21" s="59"/>
      <c r="G21" s="19">
        <f>G20/$T7</f>
        <v>2.453183520599251E-2</v>
      </c>
      <c r="H21" s="19">
        <f>H20/$T7</f>
        <v>1.9194756554307114E-2</v>
      </c>
      <c r="I21" s="19">
        <f>I20/$T7</f>
        <v>2.0692883895131086E-2</v>
      </c>
      <c r="J21" s="19">
        <f>J20/$T7</f>
        <v>2.0880149812734082E-2</v>
      </c>
      <c r="K21" s="19">
        <f>K20/$T7</f>
        <v>1.956928838951311E-2</v>
      </c>
      <c r="L21" s="19">
        <f>L20/$T7</f>
        <v>2.0224719101123594E-2</v>
      </c>
      <c r="M21" s="19">
        <f>M20/$T7</f>
        <v>1.956928838951311E-2</v>
      </c>
      <c r="N21" s="19">
        <f>N20/$T7</f>
        <v>1.9662921348314606E-2</v>
      </c>
      <c r="O21" s="19">
        <f>O20/$T7</f>
        <v>2.0599250936329586E-2</v>
      </c>
      <c r="P21" s="47"/>
      <c r="Q21" s="20">
        <f>SUM(G21:P21)</f>
        <v>0.18492509363295878</v>
      </c>
      <c r="R21" s="6"/>
      <c r="S21" s="6"/>
      <c r="T21" s="6"/>
      <c r="U21" s="7"/>
      <c r="V21" s="7"/>
    </row>
    <row r="22" spans="1:22" ht="15.75" customHeight="1">
      <c r="A22" s="3"/>
      <c r="B22" s="6"/>
      <c r="C22" s="6"/>
      <c r="D22" s="6"/>
      <c r="E22" s="52"/>
      <c r="F22" s="64"/>
      <c r="G22" s="53" t="s">
        <v>12</v>
      </c>
      <c r="H22" s="65"/>
      <c r="I22" s="65"/>
      <c r="J22" s="65"/>
      <c r="K22" s="65"/>
      <c r="L22" s="65"/>
      <c r="M22" s="65"/>
      <c r="N22" s="65"/>
      <c r="O22" s="65"/>
      <c r="P22" s="66"/>
      <c r="Q22" s="8"/>
      <c r="R22" s="6"/>
      <c r="S22" s="6"/>
      <c r="T22" s="6"/>
      <c r="U22" s="7"/>
      <c r="V22" s="7"/>
    </row>
    <row r="23" spans="1:22" ht="15.75" customHeight="1">
      <c r="A23" s="3"/>
      <c r="B23" s="6"/>
      <c r="C23" s="6" t="s">
        <v>5</v>
      </c>
      <c r="D23" s="6"/>
      <c r="E23" s="54"/>
      <c r="F23" s="56"/>
      <c r="G23" s="27">
        <v>1</v>
      </c>
      <c r="H23" s="28">
        <v>2</v>
      </c>
      <c r="I23" s="28">
        <v>3</v>
      </c>
      <c r="J23" s="28">
        <v>4</v>
      </c>
      <c r="K23" s="28">
        <v>5</v>
      </c>
      <c r="L23" s="28">
        <v>6</v>
      </c>
      <c r="M23" s="28">
        <v>7</v>
      </c>
      <c r="N23" s="28">
        <v>8</v>
      </c>
      <c r="O23" s="28">
        <v>9</v>
      </c>
      <c r="P23" s="29">
        <v>10</v>
      </c>
      <c r="Q23" s="30"/>
      <c r="R23" s="6"/>
      <c r="S23" s="6"/>
      <c r="T23" s="6"/>
      <c r="U23" s="7"/>
      <c r="V23" s="7"/>
    </row>
    <row r="24" spans="1:22" ht="15.75" customHeight="1">
      <c r="A24" s="3"/>
      <c r="B24" s="6" t="s">
        <v>7</v>
      </c>
      <c r="C24" s="6">
        <v>177.2</v>
      </c>
      <c r="D24" s="6"/>
      <c r="E24" s="44" t="s">
        <v>8</v>
      </c>
      <c r="F24" s="59"/>
      <c r="G24" s="14">
        <f>SUM(G76,G102,G128,G50)</f>
        <v>226</v>
      </c>
      <c r="H24" s="6">
        <f>SUM(H76,H102,H128,H50)</f>
        <v>194</v>
      </c>
      <c r="I24" s="6">
        <f>SUM(I76,I102,I128,I50)</f>
        <v>210</v>
      </c>
      <c r="J24" s="6">
        <f>SUM(J76,J102,J128,J50)</f>
        <v>215</v>
      </c>
      <c r="K24" s="6">
        <f>SUM(K76,K102,K128,K50)</f>
        <v>229</v>
      </c>
      <c r="L24" s="6">
        <f>SUM(L76,L102,L128,L50)</f>
        <v>199</v>
      </c>
      <c r="M24" s="6">
        <f>SUM(M76,M102,M128,M50)</f>
        <v>237</v>
      </c>
      <c r="N24" s="6">
        <f>SUM(N76,N102,N128,N50)</f>
        <v>194</v>
      </c>
      <c r="O24" s="6">
        <f>SUM(O76,O102,O128,O50)</f>
        <v>221</v>
      </c>
      <c r="P24" s="6">
        <f>SUM(P76,P102,P128,P50)</f>
        <v>211</v>
      </c>
      <c r="Q24" s="17">
        <f>SUM(G24:P24)</f>
        <v>2136</v>
      </c>
      <c r="R24" s="6"/>
      <c r="S24" s="6"/>
      <c r="T24" s="6"/>
      <c r="U24" s="7"/>
      <c r="V24" s="7"/>
    </row>
    <row r="25" spans="1:22" ht="15.75" customHeight="1">
      <c r="A25" s="3"/>
      <c r="B25" s="6"/>
      <c r="C25" s="18">
        <v>0.1</v>
      </c>
      <c r="D25" s="6"/>
      <c r="E25" s="55" t="s">
        <v>9</v>
      </c>
      <c r="F25" s="62"/>
      <c r="G25" s="31">
        <f>G24/$Q24</f>
        <v>0.10580524344569288</v>
      </c>
      <c r="H25" s="31">
        <f>H24/$Q24</f>
        <v>9.0823970037453183E-2</v>
      </c>
      <c r="I25" s="31">
        <f>I24/$Q24</f>
        <v>9.8314606741573038E-2</v>
      </c>
      <c r="J25" s="31">
        <f>J24/$Q24</f>
        <v>0.10065543071161048</v>
      </c>
      <c r="K25" s="31">
        <f>K24/$Q24</f>
        <v>0.10720973782771535</v>
      </c>
      <c r="L25" s="31">
        <f>L24/$Q24</f>
        <v>9.3164794007490642E-2</v>
      </c>
      <c r="M25" s="31">
        <f>M24/$Q24</f>
        <v>0.11095505617977527</v>
      </c>
      <c r="N25" s="31">
        <f>N24/$Q24</f>
        <v>9.0823970037453183E-2</v>
      </c>
      <c r="O25" s="31">
        <f>O24/$Q24</f>
        <v>0.10346441947565543</v>
      </c>
      <c r="P25" s="31">
        <f>P24/$Q24</f>
        <v>9.878277153558053E-2</v>
      </c>
      <c r="Q25" s="32">
        <f>SUM(G25:P25)</f>
        <v>1</v>
      </c>
      <c r="R25" s="6"/>
      <c r="S25" s="6"/>
      <c r="T25" s="6"/>
      <c r="U25" s="7"/>
      <c r="V25" s="7"/>
    </row>
    <row r="26" spans="1:22" ht="15.75" customHeight="1">
      <c r="A26" s="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7"/>
      <c r="V26" s="7"/>
    </row>
    <row r="27" spans="1:22" ht="15.75" customHeight="1">
      <c r="A27" s="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7"/>
      <c r="V27" s="7"/>
    </row>
    <row r="28" spans="1:22" ht="15.75" customHeight="1">
      <c r="A28" s="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7"/>
      <c r="V28" s="7"/>
    </row>
    <row r="29" spans="1:22" ht="15" customHeight="1">
      <c r="A29" s="3"/>
      <c r="B29" s="6"/>
      <c r="C29" s="6"/>
      <c r="D29" s="6"/>
      <c r="E29" s="48" t="s">
        <v>13</v>
      </c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7"/>
      <c r="R29" s="6"/>
      <c r="S29" s="6"/>
      <c r="T29" s="6"/>
      <c r="U29" s="7"/>
      <c r="V29" s="7"/>
    </row>
    <row r="30" spans="1:22" ht="15" customHeight="1">
      <c r="A30" s="3"/>
      <c r="B30" s="6"/>
      <c r="C30" s="6"/>
      <c r="D30" s="6"/>
      <c r="E30" s="58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59"/>
      <c r="R30" s="6"/>
      <c r="S30" s="6"/>
      <c r="T30" s="6"/>
      <c r="U30" s="7"/>
      <c r="V30" s="7"/>
    </row>
    <row r="31" spans="1:22" ht="15" customHeight="1">
      <c r="A31" s="3"/>
      <c r="B31" s="6"/>
      <c r="C31" s="6"/>
      <c r="D31" s="6"/>
      <c r="E31" s="60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2"/>
      <c r="R31" s="6"/>
      <c r="S31" s="6"/>
      <c r="T31" s="6"/>
      <c r="U31" s="7"/>
      <c r="V31" s="7"/>
    </row>
    <row r="32" spans="1:22" ht="15.75" customHeight="1">
      <c r="A32" s="3"/>
      <c r="B32" s="6"/>
      <c r="C32" s="6"/>
      <c r="D32" s="6"/>
      <c r="E32" s="49"/>
      <c r="F32" s="63"/>
      <c r="G32" s="50" t="s">
        <v>2</v>
      </c>
      <c r="H32" s="64"/>
      <c r="I32" s="64"/>
      <c r="J32" s="64"/>
      <c r="K32" s="64"/>
      <c r="L32" s="64"/>
      <c r="M32" s="64"/>
      <c r="N32" s="64"/>
      <c r="O32" s="64"/>
      <c r="P32" s="64"/>
      <c r="Q32" s="9" t="s">
        <v>3</v>
      </c>
      <c r="R32" s="6">
        <f>SUM(Q34,Q37,Q40,Q43,Q46)</f>
        <v>2010</v>
      </c>
      <c r="S32" s="6"/>
      <c r="T32" s="6"/>
      <c r="U32" s="7"/>
      <c r="V32" s="7"/>
    </row>
    <row r="33" spans="1:22" ht="15.75" customHeight="1">
      <c r="A33" s="3"/>
      <c r="B33" s="6"/>
      <c r="C33" s="6"/>
      <c r="D33" s="6"/>
      <c r="E33" s="43"/>
      <c r="F33" s="57"/>
      <c r="G33" s="33">
        <v>1</v>
      </c>
      <c r="H33" s="33">
        <v>2</v>
      </c>
      <c r="I33" s="12">
        <v>3</v>
      </c>
      <c r="J33" s="12">
        <v>4</v>
      </c>
      <c r="K33" s="12">
        <v>5</v>
      </c>
      <c r="L33" s="12">
        <v>6</v>
      </c>
      <c r="M33" s="12">
        <v>7</v>
      </c>
      <c r="N33" s="12">
        <v>8</v>
      </c>
      <c r="O33" s="12">
        <v>9</v>
      </c>
      <c r="P33" s="12">
        <v>10</v>
      </c>
      <c r="Q33" s="13"/>
      <c r="R33" s="6"/>
      <c r="S33" s="6"/>
      <c r="T33" s="6"/>
      <c r="U33" s="7"/>
      <c r="V33" s="7"/>
    </row>
    <row r="34" spans="1:22" ht="15.75" customHeight="1">
      <c r="A34" s="3"/>
      <c r="B34" s="6"/>
      <c r="C34" s="6"/>
      <c r="D34" s="6"/>
      <c r="E34" s="44" t="s">
        <v>8</v>
      </c>
      <c r="F34" s="59"/>
      <c r="G34" s="14">
        <f>COUNTIF(novembre!E2:I464,1)</f>
        <v>29</v>
      </c>
      <c r="H34" s="6">
        <f>COUNTIF(novembre!E2:I464,2)</f>
        <v>32</v>
      </c>
      <c r="I34" s="6">
        <f>COUNTIF(novembre!E2:I464,3)</f>
        <v>36</v>
      </c>
      <c r="J34" s="6">
        <f>COUNTIF(novembre!E2:I464,4)</f>
        <v>39</v>
      </c>
      <c r="K34" s="6">
        <f>COUNTIF(novembre!E2:I464,5)</f>
        <v>45</v>
      </c>
      <c r="L34" s="6">
        <f>COUNTIF(novembre!E2:I464,6)</f>
        <v>47</v>
      </c>
      <c r="M34" s="6">
        <f>COUNTIF(novembre!E2:I464,7)</f>
        <v>47</v>
      </c>
      <c r="N34" s="6">
        <f>COUNTIF(novembre!E2:I464,8)</f>
        <v>41</v>
      </c>
      <c r="O34" s="6">
        <f>COUNTIF(novembre!E2:I464,9)</f>
        <v>45</v>
      </c>
      <c r="P34" s="6">
        <f>COUNTIF(novembre!E2:I464,10)</f>
        <v>38</v>
      </c>
      <c r="Q34" s="34">
        <f>SUM(G34:P34)</f>
        <v>399</v>
      </c>
      <c r="R34" s="6"/>
      <c r="S34" s="6"/>
      <c r="T34" s="6"/>
      <c r="U34" s="7"/>
      <c r="V34" s="7"/>
    </row>
    <row r="35" spans="1:22" ht="15.75" customHeight="1">
      <c r="A35" s="3"/>
      <c r="B35" s="6"/>
      <c r="C35" s="6"/>
      <c r="D35" s="6"/>
      <c r="E35" s="44" t="s">
        <v>9</v>
      </c>
      <c r="F35" s="59"/>
      <c r="G35" s="18">
        <f>G34/$R32</f>
        <v>1.4427860696517412E-2</v>
      </c>
      <c r="H35" s="18">
        <f>H34/$R32</f>
        <v>1.5920398009950248E-2</v>
      </c>
      <c r="I35" s="18">
        <f>I34/$R32</f>
        <v>1.7910447761194031E-2</v>
      </c>
      <c r="J35" s="18">
        <f>J34/$R32</f>
        <v>1.9402985074626865E-2</v>
      </c>
      <c r="K35" s="18">
        <f>K34/$R32</f>
        <v>2.2388059701492536E-2</v>
      </c>
      <c r="L35" s="18">
        <f>L34/$R32</f>
        <v>2.3383084577114428E-2</v>
      </c>
      <c r="M35" s="18">
        <f>M34/$R32</f>
        <v>2.3383084577114428E-2</v>
      </c>
      <c r="N35" s="18">
        <f>N34/$R32</f>
        <v>2.0398009950248756E-2</v>
      </c>
      <c r="O35" s="18">
        <f>O34/$R32</f>
        <v>2.2388059701492536E-2</v>
      </c>
      <c r="P35" s="18">
        <f>P34/$R32</f>
        <v>1.8905472636815919E-2</v>
      </c>
      <c r="Q35" s="20">
        <f>SUM(G35:P35)</f>
        <v>0.19850746268656716</v>
      </c>
      <c r="R35" s="6"/>
      <c r="S35" s="6"/>
      <c r="T35" s="6"/>
      <c r="U35" s="7"/>
      <c r="V35" s="7"/>
    </row>
    <row r="36" spans="1:22" ht="15.75" customHeight="1">
      <c r="A36" s="3"/>
      <c r="B36" s="6"/>
      <c r="C36" s="6"/>
      <c r="D36" s="6"/>
      <c r="E36" s="45"/>
      <c r="F36" s="59"/>
      <c r="G36" s="33">
        <v>11</v>
      </c>
      <c r="H36" s="12">
        <v>12</v>
      </c>
      <c r="I36" s="12">
        <v>13</v>
      </c>
      <c r="J36" s="12">
        <v>14</v>
      </c>
      <c r="K36" s="12">
        <v>15</v>
      </c>
      <c r="L36" s="12">
        <v>16</v>
      </c>
      <c r="M36" s="12">
        <v>17</v>
      </c>
      <c r="N36" s="12">
        <v>18</v>
      </c>
      <c r="O36" s="12">
        <v>19</v>
      </c>
      <c r="P36" s="21">
        <v>20</v>
      </c>
      <c r="Q36" s="13"/>
      <c r="R36" s="6"/>
      <c r="S36" s="6"/>
      <c r="T36" s="6"/>
      <c r="U36" s="7"/>
      <c r="V36" s="7"/>
    </row>
    <row r="37" spans="1:22" ht="15.75" customHeight="1">
      <c r="A37" s="3"/>
      <c r="B37" s="6"/>
      <c r="C37" s="6"/>
      <c r="D37" s="6"/>
      <c r="E37" s="44" t="s">
        <v>8</v>
      </c>
      <c r="F37" s="59"/>
      <c r="G37" s="14">
        <f>COUNTIF(novembre!E2:I464,11)</f>
        <v>39</v>
      </c>
      <c r="H37" s="6">
        <f>COUNTIF(novembre!E2:I464,12)</f>
        <v>41</v>
      </c>
      <c r="I37" s="6">
        <f>COUNTIF(novembre!E2:I464,13)</f>
        <v>40</v>
      </c>
      <c r="J37" s="6">
        <f>COUNTIF(novembre!E2:I464,14)</f>
        <v>37</v>
      </c>
      <c r="K37" s="6">
        <f>COUNTIF(novembre!E2:I464,15)</f>
        <v>45</v>
      </c>
      <c r="L37" s="6">
        <f>COUNTIF(novembre!E2:I464,16)</f>
        <v>35</v>
      </c>
      <c r="M37" s="6">
        <f>COUNTIF(novembre!E2:I464,17)</f>
        <v>46</v>
      </c>
      <c r="N37" s="6">
        <f>COUNTIF(novembre!E2:I464,18)</f>
        <v>32</v>
      </c>
      <c r="O37" s="6">
        <f>COUNTIF(novembre!E2:I464,19)</f>
        <v>42</v>
      </c>
      <c r="P37" s="6">
        <f>COUNTIF(novembre!E2:I464,20)</f>
        <v>33</v>
      </c>
      <c r="Q37" s="34">
        <f>SUM(G37:P37)</f>
        <v>390</v>
      </c>
      <c r="R37" s="6"/>
      <c r="S37" s="6"/>
      <c r="T37" s="6"/>
      <c r="U37" s="7"/>
      <c r="V37" s="7"/>
    </row>
    <row r="38" spans="1:22" ht="15.75" customHeight="1">
      <c r="A38" s="3"/>
      <c r="B38" s="6"/>
      <c r="C38" s="6"/>
      <c r="D38" s="6"/>
      <c r="E38" s="44" t="s">
        <v>9</v>
      </c>
      <c r="F38" s="59"/>
      <c r="G38" s="18">
        <f>G37/$R32</f>
        <v>1.9402985074626865E-2</v>
      </c>
      <c r="H38" s="18">
        <f>H37/$R32</f>
        <v>2.0398009950248756E-2</v>
      </c>
      <c r="I38" s="18">
        <f>I37/$R32</f>
        <v>1.9900497512437811E-2</v>
      </c>
      <c r="J38" s="18">
        <f>J37/$R32</f>
        <v>1.8407960199004977E-2</v>
      </c>
      <c r="K38" s="18">
        <f>K37/$R32</f>
        <v>2.2388059701492536E-2</v>
      </c>
      <c r="L38" s="18">
        <f>L37/$R32</f>
        <v>1.7412935323383085E-2</v>
      </c>
      <c r="M38" s="18">
        <f>M37/$R32</f>
        <v>2.2885572139303482E-2</v>
      </c>
      <c r="N38" s="18">
        <f>N37/$R32</f>
        <v>1.5920398009950248E-2</v>
      </c>
      <c r="O38" s="18">
        <f>O37/$R32</f>
        <v>2.0895522388059702E-2</v>
      </c>
      <c r="P38" s="18">
        <f>P37/$R32</f>
        <v>1.6417910447761194E-2</v>
      </c>
      <c r="Q38" s="20">
        <f>SUM(G38:P38)</f>
        <v>0.19402985074626863</v>
      </c>
      <c r="R38" s="6"/>
      <c r="S38" s="6"/>
      <c r="T38" s="6"/>
      <c r="U38" s="7"/>
      <c r="V38" s="7"/>
    </row>
    <row r="39" spans="1:22" ht="15.75" customHeight="1">
      <c r="A39" s="3"/>
      <c r="B39" s="6"/>
      <c r="C39" s="6"/>
      <c r="D39" s="6"/>
      <c r="E39" s="45"/>
      <c r="F39" s="59"/>
      <c r="G39" s="33">
        <v>21</v>
      </c>
      <c r="H39" s="12">
        <v>22</v>
      </c>
      <c r="I39" s="12">
        <v>23</v>
      </c>
      <c r="J39" s="12">
        <v>24</v>
      </c>
      <c r="K39" s="12">
        <v>25</v>
      </c>
      <c r="L39" s="12">
        <v>26</v>
      </c>
      <c r="M39" s="12">
        <v>27</v>
      </c>
      <c r="N39" s="12">
        <v>28</v>
      </c>
      <c r="O39" s="12">
        <v>29</v>
      </c>
      <c r="P39" s="21">
        <v>30</v>
      </c>
      <c r="Q39" s="13"/>
      <c r="R39" s="6"/>
      <c r="S39" s="6" t="s">
        <v>10</v>
      </c>
      <c r="T39" s="6" t="s">
        <v>11</v>
      </c>
      <c r="U39" s="7"/>
      <c r="V39" s="7"/>
    </row>
    <row r="40" spans="1:22" ht="15.75" customHeight="1">
      <c r="A40" s="3"/>
      <c r="B40" s="6"/>
      <c r="C40" s="6"/>
      <c r="D40" s="6"/>
      <c r="E40" s="44" t="s">
        <v>8</v>
      </c>
      <c r="F40" s="59"/>
      <c r="G40" s="14">
        <f>COUNTIF(novembre!E2:I464,21)</f>
        <v>42</v>
      </c>
      <c r="H40" s="6">
        <f>COUNTIF(novembre!E2:I464,22)</f>
        <v>53</v>
      </c>
      <c r="I40" s="6">
        <f>COUNTIF(novembre!E2:I464,23)</f>
        <v>37</v>
      </c>
      <c r="J40" s="6">
        <f>COUNTIF(novembre!E2:I464,24)</f>
        <v>46</v>
      </c>
      <c r="K40" s="6">
        <f>COUNTIF(novembre!E2:I464,25)</f>
        <v>35</v>
      </c>
      <c r="L40" s="6">
        <f>COUNTIF(novembre!E2:I464,26)</f>
        <v>52</v>
      </c>
      <c r="M40" s="6">
        <f>COUNTIF(novembre!E2:I464,27)</f>
        <v>40</v>
      </c>
      <c r="N40" s="6">
        <f>COUNTIF(novembre!E2:I464,28)</f>
        <v>40</v>
      </c>
      <c r="O40" s="6">
        <f>COUNTIF(novembre!E2:I464,29)</f>
        <v>41</v>
      </c>
      <c r="P40" s="6">
        <f>COUNTIF(novembre!E2:I464,30)</f>
        <v>44</v>
      </c>
      <c r="Q40" s="34">
        <f>SUM(G40:P40)</f>
        <v>430</v>
      </c>
      <c r="R40" s="6"/>
      <c r="S40" s="23">
        <f>SUM(Q35,Q38,Q41,Q44,Q47)</f>
        <v>1</v>
      </c>
      <c r="T40" s="24">
        <f>IF(Q50=(Q34+Q37+Q40+Q43+Q46)/5, 100, 0)</f>
        <v>100</v>
      </c>
      <c r="U40" s="7"/>
      <c r="V40" s="7"/>
    </row>
    <row r="41" spans="1:22" ht="15.75" customHeight="1">
      <c r="A41" s="3"/>
      <c r="B41" s="6"/>
      <c r="C41" s="6"/>
      <c r="D41" s="6"/>
      <c r="E41" s="44" t="s">
        <v>9</v>
      </c>
      <c r="F41" s="59"/>
      <c r="G41" s="18">
        <f>G40/$R32</f>
        <v>2.0895522388059702E-2</v>
      </c>
      <c r="H41" s="18">
        <f>H40/$R32</f>
        <v>2.6368159203980099E-2</v>
      </c>
      <c r="I41" s="18">
        <f>I40/$R32</f>
        <v>1.8407960199004977E-2</v>
      </c>
      <c r="J41" s="18">
        <f>J40/$R32</f>
        <v>2.2885572139303482E-2</v>
      </c>
      <c r="K41" s="18">
        <f>K40/$R32</f>
        <v>1.7412935323383085E-2</v>
      </c>
      <c r="L41" s="18">
        <f>L40/$R32</f>
        <v>2.5870646766169153E-2</v>
      </c>
      <c r="M41" s="18">
        <f>M40/$R32</f>
        <v>1.9900497512437811E-2</v>
      </c>
      <c r="N41" s="18">
        <f>N40/$R32</f>
        <v>1.9900497512437811E-2</v>
      </c>
      <c r="O41" s="18">
        <f>O40/$R32</f>
        <v>2.0398009950248756E-2</v>
      </c>
      <c r="P41" s="18">
        <f>P40/$R32</f>
        <v>2.1890547263681594E-2</v>
      </c>
      <c r="Q41" s="20">
        <f>SUM(G41:P41)</f>
        <v>0.21393034825870647</v>
      </c>
      <c r="R41" s="6"/>
      <c r="S41" s="6"/>
      <c r="T41" s="6"/>
      <c r="U41" s="7"/>
      <c r="V41" s="7"/>
    </row>
    <row r="42" spans="1:22" ht="15.75" customHeight="1">
      <c r="A42" s="3"/>
      <c r="B42" s="6"/>
      <c r="C42" s="6"/>
      <c r="D42" s="6"/>
      <c r="E42" s="45"/>
      <c r="F42" s="59"/>
      <c r="G42" s="35">
        <v>31</v>
      </c>
      <c r="H42" s="12">
        <v>32</v>
      </c>
      <c r="I42" s="12">
        <v>33</v>
      </c>
      <c r="J42" s="12">
        <v>34</v>
      </c>
      <c r="K42" s="12">
        <v>35</v>
      </c>
      <c r="L42" s="12">
        <v>36</v>
      </c>
      <c r="M42" s="12">
        <v>37</v>
      </c>
      <c r="N42" s="12">
        <v>38</v>
      </c>
      <c r="O42" s="12">
        <v>39</v>
      </c>
      <c r="P42" s="21">
        <v>40</v>
      </c>
      <c r="Q42" s="13"/>
      <c r="R42" s="6"/>
      <c r="S42" s="6"/>
      <c r="T42" s="6"/>
      <c r="U42" s="7"/>
      <c r="V42" s="7"/>
    </row>
    <row r="43" spans="1:22" ht="15.75" customHeight="1">
      <c r="A43" s="3"/>
      <c r="B43" s="6"/>
      <c r="C43" s="6"/>
      <c r="D43" s="6"/>
      <c r="E43" s="44" t="s">
        <v>8</v>
      </c>
      <c r="F43" s="59"/>
      <c r="G43" s="14">
        <f>COUNTIF(novembre!E2:I464,31)</f>
        <v>50</v>
      </c>
      <c r="H43" s="6">
        <f>COUNTIF(novembre!E2:I464,32)</f>
        <v>39</v>
      </c>
      <c r="I43" s="6">
        <f>COUNTIF(novembre!E2:I464,33)</f>
        <v>40</v>
      </c>
      <c r="J43" s="6">
        <f>COUNTIF(novembre!E2:I464,34)</f>
        <v>33</v>
      </c>
      <c r="K43" s="6">
        <f>COUNTIF(novembre!E2:I464,35)</f>
        <v>42</v>
      </c>
      <c r="L43" s="6">
        <f>COUNTIF(novembre!E2:I464,36)</f>
        <v>40</v>
      </c>
      <c r="M43" s="6">
        <f>COUNTIF(novembre!E2:I464,37)</f>
        <v>41</v>
      </c>
      <c r="N43" s="6">
        <f>COUNTIF(novembre!E2:I464,38)</f>
        <v>47</v>
      </c>
      <c r="O43" s="6">
        <f>COUNTIF(novembre!E2:I464,39)</f>
        <v>35</v>
      </c>
      <c r="P43" s="6">
        <f>COUNTIF(novembre!E2:I464,40)</f>
        <v>34</v>
      </c>
      <c r="Q43" s="34">
        <f>SUM(G43:P43)</f>
        <v>401</v>
      </c>
      <c r="R43" s="6"/>
      <c r="S43" s="6"/>
      <c r="T43" s="6"/>
      <c r="U43" s="7"/>
      <c r="V43" s="7"/>
    </row>
    <row r="44" spans="1:22" ht="15.75" customHeight="1">
      <c r="A44" s="3"/>
      <c r="B44" s="6"/>
      <c r="C44" s="6"/>
      <c r="D44" s="6"/>
      <c r="E44" s="44" t="s">
        <v>9</v>
      </c>
      <c r="F44" s="59"/>
      <c r="G44" s="18">
        <f>G43/$R32</f>
        <v>2.4875621890547265E-2</v>
      </c>
      <c r="H44" s="18">
        <f>H43/$R32</f>
        <v>1.9402985074626865E-2</v>
      </c>
      <c r="I44" s="18">
        <f>I43/$R32</f>
        <v>1.9900497512437811E-2</v>
      </c>
      <c r="J44" s="18">
        <f>J43/$R32</f>
        <v>1.6417910447761194E-2</v>
      </c>
      <c r="K44" s="18">
        <f>K43/$R32</f>
        <v>2.0895522388059702E-2</v>
      </c>
      <c r="L44" s="18">
        <f>L43/$R32</f>
        <v>1.9900497512437811E-2</v>
      </c>
      <c r="M44" s="18">
        <f>M43/$R32</f>
        <v>2.0398009950248756E-2</v>
      </c>
      <c r="N44" s="18">
        <f>N43/$R32</f>
        <v>2.3383084577114428E-2</v>
      </c>
      <c r="O44" s="18">
        <f>O43/$R32</f>
        <v>1.7412935323383085E-2</v>
      </c>
      <c r="P44" s="18">
        <f>P43/$R32</f>
        <v>1.6915422885572139E-2</v>
      </c>
      <c r="Q44" s="20">
        <f>SUM(G44:P44)</f>
        <v>0.19950248756218905</v>
      </c>
      <c r="R44" s="6"/>
      <c r="S44" s="6"/>
      <c r="T44" s="6"/>
      <c r="U44" s="7"/>
      <c r="V44" s="7"/>
    </row>
    <row r="45" spans="1:22" ht="15.75" customHeight="1">
      <c r="A45" s="3"/>
      <c r="B45" s="6"/>
      <c r="C45" s="6"/>
      <c r="D45" s="6"/>
      <c r="E45" s="45"/>
      <c r="F45" s="59"/>
      <c r="G45" s="35">
        <v>41</v>
      </c>
      <c r="H45" s="12">
        <v>42</v>
      </c>
      <c r="I45" s="12">
        <v>43</v>
      </c>
      <c r="J45" s="12">
        <v>44</v>
      </c>
      <c r="K45" s="12">
        <v>45</v>
      </c>
      <c r="L45" s="12">
        <v>46</v>
      </c>
      <c r="M45" s="12">
        <v>47</v>
      </c>
      <c r="N45" s="12">
        <v>48</v>
      </c>
      <c r="O45" s="12">
        <v>49</v>
      </c>
      <c r="P45" s="21">
        <v>50</v>
      </c>
      <c r="Q45" s="13"/>
      <c r="R45" s="6"/>
      <c r="S45" s="6"/>
      <c r="T45" s="6"/>
      <c r="U45" s="7"/>
      <c r="V45" s="7"/>
    </row>
    <row r="46" spans="1:22" ht="15.75" customHeight="1">
      <c r="A46" s="3"/>
      <c r="B46" s="6"/>
      <c r="C46" s="6"/>
      <c r="D46" s="6"/>
      <c r="E46" s="44" t="s">
        <v>8</v>
      </c>
      <c r="F46" s="59"/>
      <c r="G46" s="14">
        <f>COUNTIF(novembre!E2:I464,41)</f>
        <v>50</v>
      </c>
      <c r="H46" s="6">
        <f>COUNTIF(novembre!E2:I464,42)</f>
        <v>47</v>
      </c>
      <c r="I46" s="6">
        <f>COUNTIF(novembre!E2:I464,43)</f>
        <v>35</v>
      </c>
      <c r="J46" s="6">
        <f>COUNTIF(novembre!E2:I464,44)</f>
        <v>50</v>
      </c>
      <c r="K46" s="6">
        <f>COUNTIF(novembre!E2:I464,45)</f>
        <v>35</v>
      </c>
      <c r="L46" s="6">
        <f>COUNTIF(novembre!E2:I464,46)</f>
        <v>44</v>
      </c>
      <c r="M46" s="6">
        <f>COUNTIF(novembre!E2:I464,47)</f>
        <v>43</v>
      </c>
      <c r="N46" s="6">
        <f>COUNTIF(novembre!E2:I464,48)</f>
        <v>46</v>
      </c>
      <c r="O46" s="6">
        <f>COUNTIF(novembre!E2:I464,49)</f>
        <v>40</v>
      </c>
      <c r="P46" s="51" t="s">
        <v>14</v>
      </c>
      <c r="Q46" s="34">
        <f>SUM(G46:O46)</f>
        <v>390</v>
      </c>
      <c r="R46" s="6"/>
      <c r="S46" s="6"/>
      <c r="T46" s="6"/>
      <c r="U46" s="7"/>
      <c r="V46" s="7"/>
    </row>
    <row r="47" spans="1:22" ht="15.75" customHeight="1">
      <c r="A47" s="3"/>
      <c r="B47" s="6"/>
      <c r="C47" s="6"/>
      <c r="D47" s="6"/>
      <c r="E47" s="44" t="s">
        <v>9</v>
      </c>
      <c r="F47" s="59"/>
      <c r="G47" s="18">
        <f>G46/$R32</f>
        <v>2.4875621890547265E-2</v>
      </c>
      <c r="H47" s="18">
        <f>H46/$R32</f>
        <v>2.3383084577114428E-2</v>
      </c>
      <c r="I47" s="18">
        <f>I46/$R32</f>
        <v>1.7412935323383085E-2</v>
      </c>
      <c r="J47" s="18">
        <f>J46/$R32</f>
        <v>2.4875621890547265E-2</v>
      </c>
      <c r="K47" s="18">
        <f>K46/$R32</f>
        <v>1.7412935323383085E-2</v>
      </c>
      <c r="L47" s="18">
        <f>L46/$R32</f>
        <v>2.1890547263681594E-2</v>
      </c>
      <c r="M47" s="18">
        <f>M46/$R32</f>
        <v>2.1393034825870648E-2</v>
      </c>
      <c r="N47" s="18">
        <f>N46/$R32</f>
        <v>2.2885572139303482E-2</v>
      </c>
      <c r="O47" s="18">
        <f>O46/$R32</f>
        <v>1.9900497512437811E-2</v>
      </c>
      <c r="P47" s="47"/>
      <c r="Q47" s="20">
        <f>SUM(G47:P47)</f>
        <v>0.19402985074626866</v>
      </c>
      <c r="R47" s="6"/>
      <c r="S47" s="6"/>
      <c r="T47" s="6"/>
      <c r="U47" s="7"/>
      <c r="V47" s="7"/>
    </row>
    <row r="48" spans="1:22" ht="15.75" customHeight="1">
      <c r="A48" s="3"/>
      <c r="B48" s="6"/>
      <c r="C48" s="6"/>
      <c r="D48" s="6"/>
      <c r="E48" s="49"/>
      <c r="F48" s="63"/>
      <c r="G48" s="42" t="s">
        <v>12</v>
      </c>
      <c r="H48" s="64"/>
      <c r="I48" s="64"/>
      <c r="J48" s="64"/>
      <c r="K48" s="64"/>
      <c r="L48" s="64"/>
      <c r="M48" s="64"/>
      <c r="N48" s="64"/>
      <c r="O48" s="64"/>
      <c r="P48" s="63"/>
      <c r="Q48" s="26"/>
      <c r="R48" s="6"/>
      <c r="S48" s="6"/>
      <c r="T48" s="6"/>
      <c r="U48" s="7"/>
      <c r="V48" s="7"/>
    </row>
    <row r="49" spans="1:22" ht="15.75" customHeight="1">
      <c r="A49" s="3"/>
      <c r="B49" s="6"/>
      <c r="C49" s="6"/>
      <c r="D49" s="6"/>
      <c r="E49" s="54"/>
      <c r="F49" s="56"/>
      <c r="G49" s="27">
        <v>1</v>
      </c>
      <c r="H49" s="28">
        <v>2</v>
      </c>
      <c r="I49" s="28">
        <v>3</v>
      </c>
      <c r="J49" s="28">
        <v>4</v>
      </c>
      <c r="K49" s="28">
        <v>5</v>
      </c>
      <c r="L49" s="28">
        <v>6</v>
      </c>
      <c r="M49" s="28">
        <v>7</v>
      </c>
      <c r="N49" s="28">
        <v>8</v>
      </c>
      <c r="O49" s="28">
        <v>9</v>
      </c>
      <c r="P49" s="29">
        <v>10</v>
      </c>
      <c r="Q49" s="30"/>
      <c r="R49" s="6"/>
      <c r="S49" s="6"/>
      <c r="T49" s="6"/>
      <c r="U49" s="7"/>
      <c r="V49" s="7"/>
    </row>
    <row r="50" spans="1:22" ht="15.75" customHeight="1">
      <c r="A50" s="3"/>
      <c r="B50" s="6"/>
      <c r="C50" s="6"/>
      <c r="D50" s="6"/>
      <c r="E50" s="44" t="s">
        <v>8</v>
      </c>
      <c r="F50" s="59"/>
      <c r="G50" s="14">
        <f>COUNTIF(novembre!J2:J487,1)</f>
        <v>37</v>
      </c>
      <c r="H50" s="6">
        <f>COUNTIF(novembre!J2:J487,2)</f>
        <v>36</v>
      </c>
      <c r="I50" s="6">
        <f>COUNTIF(novembre!J2:J487,3)</f>
        <v>36</v>
      </c>
      <c r="J50" s="6">
        <f>COUNTIF(novembre!J2:J487,4)</f>
        <v>42</v>
      </c>
      <c r="K50" s="6">
        <f>COUNTIF(novembre!J2:J487,5)</f>
        <v>37</v>
      </c>
      <c r="L50" s="6">
        <f>COUNTIF(novembre!J2:J487,6)</f>
        <v>41</v>
      </c>
      <c r="M50" s="6">
        <f>COUNTIF(novembre!J2:J487,7)</f>
        <v>40</v>
      </c>
      <c r="N50" s="6">
        <f>COUNTIF(novembre!J2:J487,8)</f>
        <v>40</v>
      </c>
      <c r="O50" s="6">
        <f>COUNTIF(novembre!J2:J487,9)</f>
        <v>51</v>
      </c>
      <c r="P50" s="6">
        <f>COUNTIF(novembre!J2:J487,10)</f>
        <v>42</v>
      </c>
      <c r="Q50" s="34">
        <f>SUM(G50:P50)</f>
        <v>402</v>
      </c>
      <c r="R50" s="6"/>
      <c r="S50" s="6"/>
      <c r="T50" s="6"/>
      <c r="U50" s="7"/>
      <c r="V50" s="7"/>
    </row>
    <row r="51" spans="1:22" ht="15.75" customHeight="1">
      <c r="A51" s="3"/>
      <c r="B51" s="6"/>
      <c r="C51" s="6"/>
      <c r="D51" s="6"/>
      <c r="E51" s="55" t="s">
        <v>9</v>
      </c>
      <c r="F51" s="62"/>
      <c r="G51" s="31">
        <f>G50/$Q50</f>
        <v>9.2039800995024873E-2</v>
      </c>
      <c r="H51" s="31">
        <f>H50/$Q50</f>
        <v>8.9552238805970144E-2</v>
      </c>
      <c r="I51" s="31">
        <f>I50/$Q50</f>
        <v>8.9552238805970144E-2</v>
      </c>
      <c r="J51" s="31">
        <f>J50/$Q50</f>
        <v>0.1044776119402985</v>
      </c>
      <c r="K51" s="31">
        <f>K50/$Q50</f>
        <v>9.2039800995024873E-2</v>
      </c>
      <c r="L51" s="31">
        <f>L50/$Q50</f>
        <v>0.10199004975124377</v>
      </c>
      <c r="M51" s="31">
        <f>M50/$Q50</f>
        <v>9.950248756218906E-2</v>
      </c>
      <c r="N51" s="31">
        <f>N50/$Q50</f>
        <v>9.950248756218906E-2</v>
      </c>
      <c r="O51" s="31">
        <f>O50/$Q50</f>
        <v>0.12686567164179105</v>
      </c>
      <c r="P51" s="31">
        <f>P50/$Q50</f>
        <v>0.1044776119402985</v>
      </c>
      <c r="Q51" s="32">
        <f>SUM(G51:P51)</f>
        <v>1</v>
      </c>
      <c r="R51" s="6"/>
      <c r="S51" s="6"/>
      <c r="T51" s="6"/>
      <c r="U51" s="7"/>
      <c r="V51" s="7"/>
    </row>
    <row r="52" spans="1:22" ht="15.75" customHeight="1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7"/>
      <c r="V52" s="7"/>
    </row>
    <row r="53" spans="1:22" ht="15.75" customHeight="1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7"/>
      <c r="V53" s="7"/>
    </row>
    <row r="54" spans="1:22" ht="15.75" customHeight="1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7"/>
      <c r="V54" s="7"/>
    </row>
    <row r="55" spans="1:22" ht="15.75" customHeight="1">
      <c r="A55" s="3"/>
      <c r="B55" s="6"/>
      <c r="C55" s="6"/>
      <c r="D55" s="6"/>
      <c r="E55" s="48" t="s">
        <v>15</v>
      </c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7"/>
      <c r="R55" s="6"/>
      <c r="S55" s="6"/>
      <c r="T55" s="6"/>
      <c r="U55" s="7"/>
      <c r="V55" s="7"/>
    </row>
    <row r="56" spans="1:22" ht="15.75" customHeight="1">
      <c r="A56" s="3"/>
      <c r="B56" s="6"/>
      <c r="C56" s="6"/>
      <c r="D56" s="6"/>
      <c r="E56" s="58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59"/>
      <c r="R56" s="6"/>
      <c r="S56" s="6"/>
      <c r="T56" s="6"/>
      <c r="U56" s="7"/>
      <c r="V56" s="7"/>
    </row>
    <row r="57" spans="1:22" ht="15.75" customHeight="1">
      <c r="A57" s="3"/>
      <c r="B57" s="6"/>
      <c r="C57" s="6"/>
      <c r="D57" s="6"/>
      <c r="E57" s="60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2"/>
      <c r="R57" s="6"/>
      <c r="S57" s="6"/>
      <c r="T57" s="6"/>
      <c r="U57" s="7"/>
      <c r="V57" s="7"/>
    </row>
    <row r="58" spans="1:22" ht="15.75" customHeight="1">
      <c r="A58" s="3"/>
      <c r="B58" s="6"/>
      <c r="C58" s="6"/>
      <c r="D58" s="6"/>
      <c r="E58" s="49"/>
      <c r="F58" s="63"/>
      <c r="G58" s="50" t="s">
        <v>2</v>
      </c>
      <c r="H58" s="64"/>
      <c r="I58" s="64"/>
      <c r="J58" s="64"/>
      <c r="K58" s="64"/>
      <c r="L58" s="64"/>
      <c r="M58" s="64"/>
      <c r="N58" s="64"/>
      <c r="O58" s="64"/>
      <c r="P58" s="64"/>
      <c r="Q58" s="9" t="s">
        <v>3</v>
      </c>
      <c r="R58" s="6">
        <v>535</v>
      </c>
      <c r="S58" s="6"/>
      <c r="T58" s="6"/>
      <c r="U58" s="7"/>
      <c r="V58" s="7"/>
    </row>
    <row r="59" spans="1:22" ht="15.75" customHeight="1">
      <c r="A59" s="3"/>
      <c r="B59" s="6"/>
      <c r="C59" s="6"/>
      <c r="D59" s="6"/>
      <c r="E59" s="43"/>
      <c r="F59" s="57"/>
      <c r="G59" s="33">
        <v>1</v>
      </c>
      <c r="H59" s="33">
        <v>2</v>
      </c>
      <c r="I59" s="12">
        <v>3</v>
      </c>
      <c r="J59" s="12">
        <v>4</v>
      </c>
      <c r="K59" s="12">
        <v>5</v>
      </c>
      <c r="L59" s="12">
        <v>6</v>
      </c>
      <c r="M59" s="12">
        <v>7</v>
      </c>
      <c r="N59" s="12">
        <v>8</v>
      </c>
      <c r="O59" s="12">
        <v>9</v>
      </c>
      <c r="P59" s="12">
        <v>10</v>
      </c>
      <c r="Q59" s="13"/>
      <c r="R59" s="6"/>
      <c r="S59" s="6"/>
      <c r="T59" s="6"/>
      <c r="U59" s="7"/>
      <c r="V59" s="7"/>
    </row>
    <row r="60" spans="1:22" ht="15.75" customHeight="1">
      <c r="A60" s="3"/>
      <c r="B60" s="6"/>
      <c r="C60" s="6"/>
      <c r="D60" s="6"/>
      <c r="E60" s="44" t="s">
        <v>8</v>
      </c>
      <c r="F60" s="59"/>
      <c r="G60" s="14">
        <v>12</v>
      </c>
      <c r="H60" s="6">
        <v>15</v>
      </c>
      <c r="I60" s="6">
        <v>12</v>
      </c>
      <c r="J60" s="6">
        <v>14</v>
      </c>
      <c r="K60" s="6">
        <v>10</v>
      </c>
      <c r="L60" s="6">
        <v>9</v>
      </c>
      <c r="M60" s="6">
        <v>9</v>
      </c>
      <c r="N60" s="6">
        <v>6</v>
      </c>
      <c r="O60" s="6">
        <v>7</v>
      </c>
      <c r="P60" s="6">
        <v>9</v>
      </c>
      <c r="Q60" s="34">
        <v>103</v>
      </c>
      <c r="R60" s="6"/>
      <c r="S60" s="6"/>
      <c r="T60" s="6"/>
      <c r="U60" s="7"/>
      <c r="V60" s="7"/>
    </row>
    <row r="61" spans="1:22" ht="15.75" customHeight="1">
      <c r="A61" s="3"/>
      <c r="B61" s="6"/>
      <c r="C61" s="6"/>
      <c r="D61" s="6"/>
      <c r="E61" s="44" t="s">
        <v>9</v>
      </c>
      <c r="F61" s="59"/>
      <c r="G61" s="18">
        <v>2.24E-2</v>
      </c>
      <c r="H61" s="18">
        <v>2.8000000000000001E-2</v>
      </c>
      <c r="I61" s="18">
        <v>2.24E-2</v>
      </c>
      <c r="J61" s="18">
        <v>2.6200000000000001E-2</v>
      </c>
      <c r="K61" s="18">
        <v>1.8700000000000001E-2</v>
      </c>
      <c r="L61" s="18">
        <v>1.6799999999999999E-2</v>
      </c>
      <c r="M61" s="18">
        <v>1.6799999999999999E-2</v>
      </c>
      <c r="N61" s="18">
        <v>1.12E-2</v>
      </c>
      <c r="O61" s="18">
        <v>1.3100000000000001E-2</v>
      </c>
      <c r="P61" s="18">
        <v>1.6799999999999999E-2</v>
      </c>
      <c r="Q61" s="20">
        <v>0.1925</v>
      </c>
      <c r="R61" s="6"/>
      <c r="S61" s="6"/>
      <c r="T61" s="6"/>
      <c r="U61" s="7"/>
      <c r="V61" s="7"/>
    </row>
    <row r="62" spans="1:22" ht="15.75" customHeight="1">
      <c r="A62" s="3"/>
      <c r="B62" s="6"/>
      <c r="C62" s="6"/>
      <c r="D62" s="6"/>
      <c r="E62" s="45"/>
      <c r="F62" s="59"/>
      <c r="G62" s="33">
        <v>11</v>
      </c>
      <c r="H62" s="12">
        <v>12</v>
      </c>
      <c r="I62" s="12">
        <v>13</v>
      </c>
      <c r="J62" s="12">
        <v>14</v>
      </c>
      <c r="K62" s="12">
        <v>15</v>
      </c>
      <c r="L62" s="12">
        <v>16</v>
      </c>
      <c r="M62" s="12">
        <v>17</v>
      </c>
      <c r="N62" s="12">
        <v>18</v>
      </c>
      <c r="O62" s="12">
        <v>19</v>
      </c>
      <c r="P62" s="21">
        <v>20</v>
      </c>
      <c r="Q62" s="13"/>
      <c r="R62" s="6"/>
      <c r="S62" s="6"/>
      <c r="T62" s="6"/>
      <c r="U62" s="7"/>
      <c r="V62" s="7"/>
    </row>
    <row r="63" spans="1:22" ht="15.75" customHeight="1">
      <c r="A63" s="3"/>
      <c r="B63" s="6"/>
      <c r="C63" s="6"/>
      <c r="D63" s="6"/>
      <c r="E63" s="44" t="s">
        <v>8</v>
      </c>
      <c r="F63" s="59"/>
      <c r="G63" s="14">
        <v>7</v>
      </c>
      <c r="H63" s="6">
        <v>8</v>
      </c>
      <c r="I63" s="6">
        <v>18</v>
      </c>
      <c r="J63" s="6">
        <v>11</v>
      </c>
      <c r="K63" s="6">
        <v>12</v>
      </c>
      <c r="L63" s="6">
        <v>13</v>
      </c>
      <c r="M63" s="6">
        <v>12</v>
      </c>
      <c r="N63" s="6">
        <v>15</v>
      </c>
      <c r="O63" s="6">
        <v>13</v>
      </c>
      <c r="P63" s="6">
        <v>10</v>
      </c>
      <c r="Q63" s="34">
        <v>119</v>
      </c>
      <c r="R63" s="6"/>
      <c r="S63" s="6"/>
      <c r="T63" s="6"/>
      <c r="U63" s="7"/>
      <c r="V63" s="7"/>
    </row>
    <row r="64" spans="1:22" ht="15.75" customHeight="1">
      <c r="A64" s="3"/>
      <c r="B64" s="6"/>
      <c r="C64" s="6"/>
      <c r="D64" s="6"/>
      <c r="E64" s="44" t="s">
        <v>9</v>
      </c>
      <c r="F64" s="59"/>
      <c r="G64" s="18">
        <v>1.3100000000000001E-2</v>
      </c>
      <c r="H64" s="18">
        <v>1.4999999999999999E-2</v>
      </c>
      <c r="I64" s="18">
        <v>3.3599999999999998E-2</v>
      </c>
      <c r="J64" s="18">
        <v>2.06E-2</v>
      </c>
      <c r="K64" s="18">
        <v>2.24E-2</v>
      </c>
      <c r="L64" s="18">
        <v>2.4299999999999999E-2</v>
      </c>
      <c r="M64" s="18">
        <v>2.24E-2</v>
      </c>
      <c r="N64" s="18">
        <v>2.8000000000000001E-2</v>
      </c>
      <c r="O64" s="18">
        <v>2.4299999999999999E-2</v>
      </c>
      <c r="P64" s="18">
        <v>1.8700000000000001E-2</v>
      </c>
      <c r="Q64" s="20">
        <v>0.22239999999999999</v>
      </c>
      <c r="R64" s="6"/>
      <c r="S64" s="6"/>
      <c r="T64" s="6"/>
      <c r="U64" s="7"/>
      <c r="V64" s="7"/>
    </row>
    <row r="65" spans="1:22" ht="15.75" customHeight="1">
      <c r="A65" s="3"/>
      <c r="B65" s="6"/>
      <c r="C65" s="6"/>
      <c r="D65" s="6"/>
      <c r="E65" s="45"/>
      <c r="F65" s="59"/>
      <c r="G65" s="33">
        <v>21</v>
      </c>
      <c r="H65" s="12">
        <v>22</v>
      </c>
      <c r="I65" s="12">
        <v>23</v>
      </c>
      <c r="J65" s="12">
        <v>24</v>
      </c>
      <c r="K65" s="12">
        <v>25</v>
      </c>
      <c r="L65" s="12">
        <v>26</v>
      </c>
      <c r="M65" s="12">
        <v>27</v>
      </c>
      <c r="N65" s="12">
        <v>28</v>
      </c>
      <c r="O65" s="12">
        <v>29</v>
      </c>
      <c r="P65" s="21">
        <v>30</v>
      </c>
      <c r="Q65" s="13"/>
      <c r="R65" s="6"/>
      <c r="S65" s="6" t="s">
        <v>10</v>
      </c>
      <c r="T65" s="6" t="s">
        <v>11</v>
      </c>
      <c r="U65" s="7"/>
      <c r="V65" s="7"/>
    </row>
    <row r="66" spans="1:22" ht="15.75" customHeight="1">
      <c r="A66" s="3"/>
      <c r="B66" s="6"/>
      <c r="C66" s="6"/>
      <c r="D66" s="6"/>
      <c r="E66" s="44" t="s">
        <v>8</v>
      </c>
      <c r="F66" s="59"/>
      <c r="G66" s="14">
        <v>9</v>
      </c>
      <c r="H66" s="6">
        <v>6</v>
      </c>
      <c r="I66" s="6">
        <v>11</v>
      </c>
      <c r="J66" s="6">
        <v>13</v>
      </c>
      <c r="K66" s="6">
        <v>13</v>
      </c>
      <c r="L66" s="6">
        <v>13</v>
      </c>
      <c r="M66" s="6">
        <v>13</v>
      </c>
      <c r="N66" s="6">
        <v>11</v>
      </c>
      <c r="O66" s="6">
        <v>11</v>
      </c>
      <c r="P66" s="6">
        <v>9</v>
      </c>
      <c r="Q66" s="34">
        <v>109</v>
      </c>
      <c r="R66" s="6"/>
      <c r="S66" s="23">
        <v>1</v>
      </c>
      <c r="T66" s="24">
        <v>100</v>
      </c>
      <c r="U66" s="7"/>
      <c r="V66" s="7"/>
    </row>
    <row r="67" spans="1:22" ht="15.75" customHeight="1">
      <c r="A67" s="3"/>
      <c r="B67" s="6"/>
      <c r="C67" s="6"/>
      <c r="D67" s="6"/>
      <c r="E67" s="44" t="s">
        <v>9</v>
      </c>
      <c r="F67" s="59"/>
      <c r="G67" s="18">
        <v>1.6799999999999999E-2</v>
      </c>
      <c r="H67" s="18">
        <v>1.12E-2</v>
      </c>
      <c r="I67" s="18">
        <v>2.06E-2</v>
      </c>
      <c r="J67" s="18">
        <v>2.4299999999999999E-2</v>
      </c>
      <c r="K67" s="18">
        <v>2.4299999999999999E-2</v>
      </c>
      <c r="L67" s="18">
        <v>2.4299999999999999E-2</v>
      </c>
      <c r="M67" s="18">
        <v>2.4299999999999999E-2</v>
      </c>
      <c r="N67" s="18">
        <v>2.06E-2</v>
      </c>
      <c r="O67" s="18">
        <v>2.06E-2</v>
      </c>
      <c r="P67" s="18">
        <v>1.6799999999999999E-2</v>
      </c>
      <c r="Q67" s="20">
        <v>0.20369999999999999</v>
      </c>
      <c r="R67" s="6"/>
      <c r="S67" s="6"/>
      <c r="T67" s="6"/>
      <c r="U67" s="7"/>
      <c r="V67" s="7"/>
    </row>
    <row r="68" spans="1:22" ht="15.75" customHeight="1">
      <c r="A68" s="3"/>
      <c r="B68" s="6"/>
      <c r="C68" s="6"/>
      <c r="D68" s="6"/>
      <c r="E68" s="45"/>
      <c r="F68" s="59"/>
      <c r="G68" s="35">
        <v>31</v>
      </c>
      <c r="H68" s="12">
        <v>32</v>
      </c>
      <c r="I68" s="12">
        <v>33</v>
      </c>
      <c r="J68" s="12">
        <v>34</v>
      </c>
      <c r="K68" s="12">
        <v>35</v>
      </c>
      <c r="L68" s="12">
        <v>36</v>
      </c>
      <c r="M68" s="12">
        <v>37</v>
      </c>
      <c r="N68" s="12">
        <v>38</v>
      </c>
      <c r="O68" s="12">
        <v>39</v>
      </c>
      <c r="P68" s="21">
        <v>40</v>
      </c>
      <c r="Q68" s="13"/>
      <c r="R68" s="6"/>
      <c r="S68" s="6"/>
      <c r="T68" s="6"/>
      <c r="U68" s="7"/>
      <c r="V68" s="7"/>
    </row>
    <row r="69" spans="1:22" ht="15.75" customHeight="1">
      <c r="A69" s="3"/>
      <c r="B69" s="6"/>
      <c r="C69" s="6"/>
      <c r="D69" s="6"/>
      <c r="E69" s="44" t="s">
        <v>8</v>
      </c>
      <c r="F69" s="59"/>
      <c r="G69" s="14">
        <v>12</v>
      </c>
      <c r="H69" s="6">
        <v>11</v>
      </c>
      <c r="I69" s="6">
        <v>13</v>
      </c>
      <c r="J69" s="6">
        <v>7</v>
      </c>
      <c r="K69" s="6">
        <v>15</v>
      </c>
      <c r="L69" s="6">
        <v>10</v>
      </c>
      <c r="M69" s="6">
        <v>9</v>
      </c>
      <c r="N69" s="6">
        <v>16</v>
      </c>
      <c r="O69" s="6">
        <v>7</v>
      </c>
      <c r="P69" s="6">
        <v>8</v>
      </c>
      <c r="Q69" s="34">
        <v>108</v>
      </c>
      <c r="R69" s="6"/>
      <c r="S69" s="6"/>
      <c r="T69" s="6"/>
      <c r="U69" s="7"/>
      <c r="V69" s="7"/>
    </row>
    <row r="70" spans="1:22" ht="15.75" customHeight="1">
      <c r="A70" s="3"/>
      <c r="B70" s="6"/>
      <c r="C70" s="6"/>
      <c r="D70" s="6"/>
      <c r="E70" s="44" t="s">
        <v>9</v>
      </c>
      <c r="F70" s="59"/>
      <c r="G70" s="18">
        <v>2.24E-2</v>
      </c>
      <c r="H70" s="18">
        <v>2.06E-2</v>
      </c>
      <c r="I70" s="18">
        <v>2.4299999999999999E-2</v>
      </c>
      <c r="J70" s="18">
        <v>1.3100000000000001E-2</v>
      </c>
      <c r="K70" s="18">
        <v>2.8000000000000001E-2</v>
      </c>
      <c r="L70" s="18">
        <v>1.8700000000000001E-2</v>
      </c>
      <c r="M70" s="18">
        <v>1.6799999999999999E-2</v>
      </c>
      <c r="N70" s="18">
        <v>2.9899999999999999E-2</v>
      </c>
      <c r="O70" s="18">
        <v>1.3100000000000001E-2</v>
      </c>
      <c r="P70" s="18">
        <v>1.4999999999999999E-2</v>
      </c>
      <c r="Q70" s="20">
        <v>0.2019</v>
      </c>
      <c r="R70" s="6"/>
      <c r="S70" s="6"/>
      <c r="T70" s="6"/>
      <c r="U70" s="7"/>
      <c r="V70" s="7"/>
    </row>
    <row r="71" spans="1:22" ht="15.75" customHeight="1">
      <c r="A71" s="3"/>
      <c r="B71" s="6"/>
      <c r="C71" s="6"/>
      <c r="D71" s="6"/>
      <c r="E71" s="45"/>
      <c r="F71" s="59"/>
      <c r="G71" s="35">
        <v>41</v>
      </c>
      <c r="H71" s="12">
        <v>42</v>
      </c>
      <c r="I71" s="12">
        <v>43</v>
      </c>
      <c r="J71" s="12">
        <v>44</v>
      </c>
      <c r="K71" s="12">
        <v>45</v>
      </c>
      <c r="L71" s="12">
        <v>46</v>
      </c>
      <c r="M71" s="12">
        <v>47</v>
      </c>
      <c r="N71" s="12">
        <v>48</v>
      </c>
      <c r="O71" s="12">
        <v>49</v>
      </c>
      <c r="P71" s="21">
        <v>50</v>
      </c>
      <c r="Q71" s="13"/>
      <c r="R71" s="6"/>
      <c r="S71" s="6"/>
      <c r="T71" s="6"/>
      <c r="U71" s="7"/>
      <c r="V71" s="7"/>
    </row>
    <row r="72" spans="1:22" ht="15.75" customHeight="1">
      <c r="A72" s="3"/>
      <c r="B72" s="6"/>
      <c r="C72" s="6"/>
      <c r="D72" s="6"/>
      <c r="E72" s="44" t="s">
        <v>8</v>
      </c>
      <c r="F72" s="59"/>
      <c r="G72" s="14">
        <v>8</v>
      </c>
      <c r="H72" s="6">
        <v>14</v>
      </c>
      <c r="I72" s="6">
        <v>6</v>
      </c>
      <c r="J72" s="6">
        <v>13</v>
      </c>
      <c r="K72" s="6">
        <v>13</v>
      </c>
      <c r="L72" s="6">
        <v>12</v>
      </c>
      <c r="M72" s="6">
        <v>13</v>
      </c>
      <c r="N72" s="6">
        <v>9</v>
      </c>
      <c r="O72" s="6">
        <v>8</v>
      </c>
      <c r="P72" s="51" t="s">
        <v>14</v>
      </c>
      <c r="Q72" s="34">
        <v>96</v>
      </c>
      <c r="R72" s="6"/>
      <c r="S72" s="6"/>
      <c r="T72" s="6"/>
      <c r="U72" s="7"/>
      <c r="V72" s="7"/>
    </row>
    <row r="73" spans="1:22" ht="15.75" customHeight="1">
      <c r="A73" s="3"/>
      <c r="B73" s="6"/>
      <c r="C73" s="6"/>
      <c r="D73" s="6"/>
      <c r="E73" s="44" t="s">
        <v>9</v>
      </c>
      <c r="F73" s="59"/>
      <c r="G73" s="18">
        <v>1.4999999999999999E-2</v>
      </c>
      <c r="H73" s="18">
        <v>2.6200000000000001E-2</v>
      </c>
      <c r="I73" s="18">
        <v>1.12E-2</v>
      </c>
      <c r="J73" s="18">
        <v>2.4299999999999999E-2</v>
      </c>
      <c r="K73" s="18">
        <v>2.4299999999999999E-2</v>
      </c>
      <c r="L73" s="18">
        <v>2.24E-2</v>
      </c>
      <c r="M73" s="18">
        <v>2.4299999999999999E-2</v>
      </c>
      <c r="N73" s="18">
        <v>1.6799999999999999E-2</v>
      </c>
      <c r="O73" s="18">
        <v>1.4999999999999999E-2</v>
      </c>
      <c r="P73" s="47"/>
      <c r="Q73" s="20">
        <v>0.1794</v>
      </c>
      <c r="R73" s="6"/>
      <c r="S73" s="6"/>
      <c r="T73" s="6"/>
      <c r="U73" s="7"/>
      <c r="V73" s="7"/>
    </row>
    <row r="74" spans="1:22" ht="15.75" customHeight="1">
      <c r="A74" s="3"/>
      <c r="B74" s="6"/>
      <c r="C74" s="6"/>
      <c r="D74" s="6"/>
      <c r="E74" s="49"/>
      <c r="F74" s="63"/>
      <c r="G74" s="42" t="s">
        <v>12</v>
      </c>
      <c r="H74" s="64"/>
      <c r="I74" s="64"/>
      <c r="J74" s="64"/>
      <c r="K74" s="64"/>
      <c r="L74" s="64"/>
      <c r="M74" s="64"/>
      <c r="N74" s="64"/>
      <c r="O74" s="64"/>
      <c r="P74" s="63"/>
      <c r="Q74" s="26"/>
      <c r="R74" s="6"/>
      <c r="S74" s="6"/>
      <c r="T74" s="6"/>
      <c r="U74" s="7"/>
      <c r="V74" s="7"/>
    </row>
    <row r="75" spans="1:22" ht="15.75" customHeight="1">
      <c r="A75" s="3"/>
      <c r="B75" s="6"/>
      <c r="C75" s="6"/>
      <c r="D75" s="6"/>
      <c r="E75" s="54"/>
      <c r="F75" s="56"/>
      <c r="G75" s="27">
        <v>1</v>
      </c>
      <c r="H75" s="28">
        <v>2</v>
      </c>
      <c r="I75" s="28">
        <v>3</v>
      </c>
      <c r="J75" s="28">
        <v>4</v>
      </c>
      <c r="K75" s="28">
        <v>5</v>
      </c>
      <c r="L75" s="28">
        <v>6</v>
      </c>
      <c r="M75" s="28">
        <v>7</v>
      </c>
      <c r="N75" s="28">
        <v>8</v>
      </c>
      <c r="O75" s="28">
        <v>9</v>
      </c>
      <c r="P75" s="29">
        <v>10</v>
      </c>
      <c r="Q75" s="30"/>
      <c r="R75" s="6"/>
      <c r="S75" s="6"/>
      <c r="T75" s="6"/>
      <c r="U75" s="7"/>
      <c r="V75" s="7"/>
    </row>
    <row r="76" spans="1:22" ht="15.75" customHeight="1">
      <c r="A76" s="3"/>
      <c r="B76" s="6"/>
      <c r="C76" s="6"/>
      <c r="D76" s="6"/>
      <c r="E76" s="44" t="s">
        <v>8</v>
      </c>
      <c r="F76" s="59"/>
      <c r="G76" s="14">
        <v>10</v>
      </c>
      <c r="H76" s="6">
        <v>14</v>
      </c>
      <c r="I76" s="6">
        <v>18</v>
      </c>
      <c r="J76" s="6">
        <v>10</v>
      </c>
      <c r="K76" s="6">
        <v>12</v>
      </c>
      <c r="L76" s="6">
        <v>8</v>
      </c>
      <c r="M76" s="6">
        <v>3</v>
      </c>
      <c r="N76" s="6">
        <v>10</v>
      </c>
      <c r="O76" s="6">
        <v>10</v>
      </c>
      <c r="P76" s="6">
        <v>12</v>
      </c>
      <c r="Q76" s="34">
        <v>107</v>
      </c>
      <c r="R76" s="6"/>
      <c r="S76" s="6"/>
      <c r="T76" s="6"/>
      <c r="U76" s="7"/>
      <c r="V76" s="7"/>
    </row>
    <row r="77" spans="1:22" ht="15.75" customHeight="1">
      <c r="A77" s="3"/>
      <c r="B77" s="6"/>
      <c r="C77" s="6"/>
      <c r="D77" s="6"/>
      <c r="E77" s="55" t="s">
        <v>9</v>
      </c>
      <c r="F77" s="62"/>
      <c r="G77" s="31">
        <v>9.35E-2</v>
      </c>
      <c r="H77" s="31">
        <v>0.1308</v>
      </c>
      <c r="I77" s="31">
        <v>0.16819999999999999</v>
      </c>
      <c r="J77" s="31">
        <v>9.35E-2</v>
      </c>
      <c r="K77" s="31">
        <v>0.11210000000000001</v>
      </c>
      <c r="L77" s="31">
        <v>7.4800000000000005E-2</v>
      </c>
      <c r="M77" s="31">
        <v>2.8000000000000001E-2</v>
      </c>
      <c r="N77" s="31">
        <v>9.35E-2</v>
      </c>
      <c r="O77" s="31">
        <v>9.35E-2</v>
      </c>
      <c r="P77" s="31">
        <v>0.11210000000000001</v>
      </c>
      <c r="Q77" s="32">
        <v>1</v>
      </c>
      <c r="R77" s="6"/>
      <c r="S77" s="6"/>
      <c r="T77" s="6"/>
      <c r="U77" s="7"/>
      <c r="V77" s="7"/>
    </row>
    <row r="78" spans="1:22" ht="15.75" customHeight="1">
      <c r="A78" s="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7"/>
      <c r="V78" s="7"/>
    </row>
    <row r="79" spans="1:22" ht="15.75" customHeight="1">
      <c r="A79" s="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7"/>
      <c r="V79" s="7"/>
    </row>
    <row r="80" spans="1:22" ht="15.75" customHeight="1">
      <c r="A80" s="3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7"/>
      <c r="V80" s="7"/>
    </row>
    <row r="81" spans="1:22" ht="15.75" customHeight="1">
      <c r="A81" s="3"/>
      <c r="B81" s="6"/>
      <c r="C81" s="6"/>
      <c r="D81" s="6"/>
      <c r="E81" s="48" t="s">
        <v>16</v>
      </c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7"/>
      <c r="R81" s="6"/>
      <c r="S81" s="6"/>
      <c r="T81" s="6"/>
      <c r="U81" s="7"/>
      <c r="V81" s="7"/>
    </row>
    <row r="82" spans="1:22" ht="15.75" customHeight="1">
      <c r="A82" s="3"/>
      <c r="B82" s="6"/>
      <c r="C82" s="6"/>
      <c r="D82" s="6"/>
      <c r="E82" s="58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59"/>
      <c r="R82" s="6"/>
      <c r="S82" s="6"/>
      <c r="T82" s="6"/>
      <c r="U82" s="7"/>
      <c r="V82" s="7"/>
    </row>
    <row r="83" spans="1:22" ht="15.75" customHeight="1">
      <c r="A83" s="3"/>
      <c r="B83" s="6"/>
      <c r="C83" s="6"/>
      <c r="D83" s="6"/>
      <c r="E83" s="60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2"/>
      <c r="R83" s="6"/>
      <c r="S83" s="6"/>
      <c r="T83" s="6"/>
      <c r="U83" s="7"/>
      <c r="V83" s="7"/>
    </row>
    <row r="84" spans="1:22" ht="15.75" customHeight="1">
      <c r="A84" s="3"/>
      <c r="B84" s="6"/>
      <c r="C84" s="6"/>
      <c r="D84" s="6"/>
      <c r="E84" s="49"/>
      <c r="F84" s="63"/>
      <c r="G84" s="50" t="s">
        <v>2</v>
      </c>
      <c r="H84" s="64"/>
      <c r="I84" s="64"/>
      <c r="J84" s="64"/>
      <c r="K84" s="64"/>
      <c r="L84" s="64"/>
      <c r="M84" s="64"/>
      <c r="N84" s="64"/>
      <c r="O84" s="64"/>
      <c r="P84" s="64"/>
      <c r="Q84" s="9" t="s">
        <v>3</v>
      </c>
      <c r="R84" s="6">
        <v>1550</v>
      </c>
      <c r="S84" s="6"/>
      <c r="T84" s="6"/>
      <c r="U84" s="7"/>
      <c r="V84" s="7"/>
    </row>
    <row r="85" spans="1:22" ht="15.75" customHeight="1">
      <c r="A85" s="3"/>
      <c r="B85" s="6"/>
      <c r="C85" s="6"/>
      <c r="D85" s="6"/>
      <c r="E85" s="43"/>
      <c r="F85" s="57"/>
      <c r="G85" s="33">
        <v>1</v>
      </c>
      <c r="H85" s="33">
        <v>2</v>
      </c>
      <c r="I85" s="12">
        <v>3</v>
      </c>
      <c r="J85" s="12">
        <v>4</v>
      </c>
      <c r="K85" s="12">
        <v>5</v>
      </c>
      <c r="L85" s="12">
        <v>6</v>
      </c>
      <c r="M85" s="12">
        <v>7</v>
      </c>
      <c r="N85" s="12">
        <v>8</v>
      </c>
      <c r="O85" s="12">
        <v>9</v>
      </c>
      <c r="P85" s="12">
        <v>10</v>
      </c>
      <c r="Q85" s="13"/>
      <c r="R85" s="6"/>
      <c r="S85" s="6"/>
      <c r="T85" s="6"/>
      <c r="U85" s="7"/>
      <c r="V85" s="7"/>
    </row>
    <row r="86" spans="1:22" ht="15.75" customHeight="1">
      <c r="A86" s="3"/>
      <c r="B86" s="6"/>
      <c r="C86" s="6"/>
      <c r="D86" s="6"/>
      <c r="E86" s="44" t="s">
        <v>8</v>
      </c>
      <c r="F86" s="59"/>
      <c r="G86" s="14">
        <f>COUNTIF('2017 - 2019'!E2:I1318,1)</f>
        <v>36</v>
      </c>
      <c r="H86" s="6">
        <f>COUNTIF('2017 - 2019'!E2:I1318,2)</f>
        <v>26</v>
      </c>
      <c r="I86" s="6">
        <f>COUNTIF('2017 - 2019'!E2:I1318,3)</f>
        <v>29</v>
      </c>
      <c r="J86" s="6">
        <f>COUNTIF('2017 - 2019'!E2:I1318,4)</f>
        <v>24</v>
      </c>
      <c r="K86" s="6">
        <f>COUNTIF('2017 - 2019'!E2:I1318,5)</f>
        <v>32</v>
      </c>
      <c r="L86" s="6">
        <v>42</v>
      </c>
      <c r="M86" s="6">
        <v>34</v>
      </c>
      <c r="N86" s="6">
        <v>32</v>
      </c>
      <c r="O86" s="6">
        <v>39</v>
      </c>
      <c r="P86" s="6">
        <v>37</v>
      </c>
      <c r="Q86" s="34">
        <v>331</v>
      </c>
      <c r="R86" s="6"/>
      <c r="S86" s="6"/>
      <c r="T86" s="6"/>
      <c r="U86" s="7"/>
      <c r="V86" s="7"/>
    </row>
    <row r="87" spans="1:22" ht="15.75" customHeight="1">
      <c r="A87" s="3"/>
      <c r="B87" s="6"/>
      <c r="C87" s="6"/>
      <c r="D87" s="6"/>
      <c r="E87" s="44" t="s">
        <v>9</v>
      </c>
      <c r="F87" s="59"/>
      <c r="G87" s="18">
        <v>2.3199999999999998E-2</v>
      </c>
      <c r="H87" s="18">
        <v>1.6799999999999999E-2</v>
      </c>
      <c r="I87" s="18">
        <v>1.8700000000000001E-2</v>
      </c>
      <c r="J87" s="18">
        <v>1.55E-2</v>
      </c>
      <c r="K87" s="18">
        <v>2.06E-2</v>
      </c>
      <c r="L87" s="18">
        <v>2.7099999999999999E-2</v>
      </c>
      <c r="M87" s="18">
        <v>2.1899999999999999E-2</v>
      </c>
      <c r="N87" s="18">
        <v>2.06E-2</v>
      </c>
      <c r="O87" s="18">
        <v>2.52E-2</v>
      </c>
      <c r="P87" s="18">
        <v>2.3900000000000001E-2</v>
      </c>
      <c r="Q87" s="20">
        <v>0.2135</v>
      </c>
      <c r="R87" s="6"/>
      <c r="S87" s="6"/>
      <c r="T87" s="6"/>
      <c r="U87" s="7"/>
      <c r="V87" s="7"/>
    </row>
    <row r="88" spans="1:22" ht="15.75" customHeight="1">
      <c r="A88" s="3"/>
      <c r="B88" s="6"/>
      <c r="C88" s="6"/>
      <c r="D88" s="6"/>
      <c r="E88" s="45"/>
      <c r="F88" s="59"/>
      <c r="G88" s="33">
        <v>11</v>
      </c>
      <c r="H88" s="12">
        <v>12</v>
      </c>
      <c r="I88" s="12">
        <v>13</v>
      </c>
      <c r="J88" s="12">
        <v>14</v>
      </c>
      <c r="K88" s="12">
        <v>15</v>
      </c>
      <c r="L88" s="12">
        <v>16</v>
      </c>
      <c r="M88" s="12">
        <v>17</v>
      </c>
      <c r="N88" s="12">
        <v>18</v>
      </c>
      <c r="O88" s="12">
        <v>19</v>
      </c>
      <c r="P88" s="21">
        <v>20</v>
      </c>
      <c r="Q88" s="13"/>
      <c r="R88" s="6"/>
      <c r="S88" s="6"/>
      <c r="T88" s="6"/>
      <c r="U88" s="7"/>
      <c r="V88" s="7"/>
    </row>
    <row r="89" spans="1:22" ht="15.75" customHeight="1">
      <c r="A89" s="3"/>
      <c r="B89" s="6"/>
      <c r="C89" s="6"/>
      <c r="D89" s="6"/>
      <c r="E89" s="44" t="s">
        <v>8</v>
      </c>
      <c r="F89" s="59"/>
      <c r="G89" s="14">
        <v>31</v>
      </c>
      <c r="H89" s="6">
        <v>30</v>
      </c>
      <c r="I89" s="6">
        <v>37</v>
      </c>
      <c r="J89" s="6">
        <v>29</v>
      </c>
      <c r="K89" s="6">
        <v>37</v>
      </c>
      <c r="L89" s="6">
        <v>35</v>
      </c>
      <c r="M89" s="6">
        <v>27</v>
      </c>
      <c r="N89" s="6">
        <v>35</v>
      </c>
      <c r="O89" s="6">
        <v>22</v>
      </c>
      <c r="P89" s="6">
        <v>32</v>
      </c>
      <c r="Q89" s="34">
        <v>315</v>
      </c>
      <c r="R89" s="6"/>
      <c r="S89" s="6"/>
      <c r="T89" s="6"/>
      <c r="U89" s="7"/>
      <c r="V89" s="7"/>
    </row>
    <row r="90" spans="1:22" ht="15.75" customHeight="1">
      <c r="A90" s="3"/>
      <c r="B90" s="6"/>
      <c r="C90" s="6"/>
      <c r="D90" s="6"/>
      <c r="E90" s="44" t="s">
        <v>9</v>
      </c>
      <c r="F90" s="59"/>
      <c r="G90" s="18">
        <v>0.02</v>
      </c>
      <c r="H90" s="18">
        <v>1.9400000000000001E-2</v>
      </c>
      <c r="I90" s="18">
        <v>2.3900000000000001E-2</v>
      </c>
      <c r="J90" s="18">
        <v>1.8700000000000001E-2</v>
      </c>
      <c r="K90" s="18">
        <v>2.3900000000000001E-2</v>
      </c>
      <c r="L90" s="18">
        <v>2.2599999999999999E-2</v>
      </c>
      <c r="M90" s="18">
        <v>1.7399999999999999E-2</v>
      </c>
      <c r="N90" s="18">
        <v>2.2599999999999999E-2</v>
      </c>
      <c r="O90" s="18">
        <v>1.4200000000000001E-2</v>
      </c>
      <c r="P90" s="18">
        <v>2.06E-2</v>
      </c>
      <c r="Q90" s="20">
        <v>0.20319999999999999</v>
      </c>
      <c r="R90" s="6"/>
      <c r="S90" s="6"/>
      <c r="T90" s="6"/>
      <c r="U90" s="7"/>
      <c r="V90" s="7"/>
    </row>
    <row r="91" spans="1:22" ht="15.75" customHeight="1">
      <c r="A91" s="3"/>
      <c r="B91" s="6"/>
      <c r="C91" s="6"/>
      <c r="D91" s="6"/>
      <c r="E91" s="45"/>
      <c r="F91" s="59"/>
      <c r="G91" s="33">
        <v>21</v>
      </c>
      <c r="H91" s="12">
        <v>22</v>
      </c>
      <c r="I91" s="12">
        <v>23</v>
      </c>
      <c r="J91" s="12">
        <v>24</v>
      </c>
      <c r="K91" s="12">
        <v>25</v>
      </c>
      <c r="L91" s="12">
        <v>26</v>
      </c>
      <c r="M91" s="12">
        <v>27</v>
      </c>
      <c r="N91" s="12">
        <v>28</v>
      </c>
      <c r="O91" s="12">
        <v>29</v>
      </c>
      <c r="P91" s="21">
        <v>30</v>
      </c>
      <c r="Q91" s="13"/>
      <c r="R91" s="6"/>
      <c r="S91" s="6" t="s">
        <v>10</v>
      </c>
      <c r="T91" s="6" t="s">
        <v>11</v>
      </c>
      <c r="U91" s="7"/>
      <c r="V91" s="7"/>
    </row>
    <row r="92" spans="1:22" ht="15.75" customHeight="1">
      <c r="A92" s="3"/>
      <c r="B92" s="6"/>
      <c r="C92" s="6"/>
      <c r="D92" s="6"/>
      <c r="E92" s="44" t="s">
        <v>8</v>
      </c>
      <c r="F92" s="59"/>
      <c r="G92" s="14">
        <v>33</v>
      </c>
      <c r="H92" s="6">
        <v>27</v>
      </c>
      <c r="I92" s="6">
        <v>28</v>
      </c>
      <c r="J92" s="6">
        <v>26</v>
      </c>
      <c r="K92" s="6">
        <v>31</v>
      </c>
      <c r="L92" s="6">
        <v>24</v>
      </c>
      <c r="M92" s="6">
        <v>30</v>
      </c>
      <c r="N92" s="6">
        <v>25</v>
      </c>
      <c r="O92" s="6">
        <v>35</v>
      </c>
      <c r="P92" s="6">
        <v>36</v>
      </c>
      <c r="Q92" s="34">
        <v>295</v>
      </c>
      <c r="R92" s="6"/>
      <c r="S92" s="23">
        <v>1</v>
      </c>
      <c r="T92" s="24">
        <v>100</v>
      </c>
      <c r="U92" s="7"/>
      <c r="V92" s="7"/>
    </row>
    <row r="93" spans="1:22" ht="15.75" customHeight="1">
      <c r="A93" s="3"/>
      <c r="B93" s="6"/>
      <c r="C93" s="6"/>
      <c r="D93" s="6"/>
      <c r="E93" s="44" t="s">
        <v>9</v>
      </c>
      <c r="F93" s="59"/>
      <c r="G93" s="18">
        <v>2.1299999999999999E-2</v>
      </c>
      <c r="H93" s="18">
        <v>1.7399999999999999E-2</v>
      </c>
      <c r="I93" s="18">
        <v>1.8100000000000002E-2</v>
      </c>
      <c r="J93" s="18">
        <v>1.6799999999999999E-2</v>
      </c>
      <c r="K93" s="18">
        <v>0.02</v>
      </c>
      <c r="L93" s="18">
        <v>1.55E-2</v>
      </c>
      <c r="M93" s="18">
        <v>1.9400000000000001E-2</v>
      </c>
      <c r="N93" s="18">
        <v>1.61E-2</v>
      </c>
      <c r="O93" s="18">
        <v>2.2599999999999999E-2</v>
      </c>
      <c r="P93" s="18">
        <v>2.3199999999999998E-2</v>
      </c>
      <c r="Q93" s="20">
        <v>0.1903</v>
      </c>
      <c r="R93" s="6"/>
      <c r="S93" s="6"/>
      <c r="T93" s="6"/>
      <c r="U93" s="7"/>
      <c r="V93" s="7"/>
    </row>
    <row r="94" spans="1:22" ht="15.75" customHeight="1">
      <c r="A94" s="3"/>
      <c r="B94" s="6"/>
      <c r="C94" s="6"/>
      <c r="D94" s="6"/>
      <c r="E94" s="45"/>
      <c r="F94" s="59"/>
      <c r="G94" s="35">
        <v>31</v>
      </c>
      <c r="H94" s="12">
        <v>32</v>
      </c>
      <c r="I94" s="12">
        <v>33</v>
      </c>
      <c r="J94" s="12">
        <v>34</v>
      </c>
      <c r="K94" s="12">
        <v>35</v>
      </c>
      <c r="L94" s="12">
        <v>36</v>
      </c>
      <c r="M94" s="12">
        <v>37</v>
      </c>
      <c r="N94" s="12">
        <v>38</v>
      </c>
      <c r="O94" s="12">
        <v>39</v>
      </c>
      <c r="P94" s="21">
        <v>40</v>
      </c>
      <c r="Q94" s="13"/>
      <c r="R94" s="6"/>
      <c r="S94" s="6"/>
      <c r="T94" s="6"/>
      <c r="U94" s="7"/>
      <c r="V94" s="7"/>
    </row>
    <row r="95" spans="1:22" ht="15.75" customHeight="1">
      <c r="A95" s="3"/>
      <c r="B95" s="6"/>
      <c r="C95" s="6"/>
      <c r="D95" s="6"/>
      <c r="E95" s="44" t="s">
        <v>8</v>
      </c>
      <c r="F95" s="59"/>
      <c r="G95" s="14">
        <v>33</v>
      </c>
      <c r="H95" s="6">
        <v>24</v>
      </c>
      <c r="I95" s="6">
        <v>25</v>
      </c>
      <c r="J95" s="6">
        <v>35</v>
      </c>
      <c r="K95" s="6">
        <v>31</v>
      </c>
      <c r="L95" s="6">
        <v>35</v>
      </c>
      <c r="M95" s="6">
        <v>31</v>
      </c>
      <c r="N95" s="6">
        <v>30</v>
      </c>
      <c r="O95" s="6">
        <v>28</v>
      </c>
      <c r="P95" s="6">
        <v>38</v>
      </c>
      <c r="Q95" s="34">
        <v>310</v>
      </c>
      <c r="R95" s="6"/>
      <c r="S95" s="6"/>
      <c r="T95" s="6"/>
      <c r="U95" s="7"/>
      <c r="V95" s="7"/>
    </row>
    <row r="96" spans="1:22" ht="15.75" customHeight="1">
      <c r="A96" s="3"/>
      <c r="B96" s="6"/>
      <c r="C96" s="6"/>
      <c r="D96" s="6"/>
      <c r="E96" s="44" t="s">
        <v>9</v>
      </c>
      <c r="F96" s="59"/>
      <c r="G96" s="18">
        <v>2.1299999999999999E-2</v>
      </c>
      <c r="H96" s="18">
        <v>1.55E-2</v>
      </c>
      <c r="I96" s="18">
        <v>1.61E-2</v>
      </c>
      <c r="J96" s="18">
        <v>2.2599999999999999E-2</v>
      </c>
      <c r="K96" s="18">
        <v>0.02</v>
      </c>
      <c r="L96" s="18">
        <v>2.2599999999999999E-2</v>
      </c>
      <c r="M96" s="18">
        <v>0.02</v>
      </c>
      <c r="N96" s="18">
        <v>1.9400000000000001E-2</v>
      </c>
      <c r="O96" s="18">
        <v>1.8100000000000002E-2</v>
      </c>
      <c r="P96" s="18">
        <v>2.4500000000000001E-2</v>
      </c>
      <c r="Q96" s="20">
        <v>0.2</v>
      </c>
      <c r="R96" s="6"/>
      <c r="S96" s="6"/>
      <c r="T96" s="6"/>
      <c r="U96" s="7"/>
      <c r="V96" s="7"/>
    </row>
    <row r="97" spans="1:22" ht="15.75" customHeight="1">
      <c r="A97" s="3"/>
      <c r="B97" s="6"/>
      <c r="C97" s="6"/>
      <c r="D97" s="6"/>
      <c r="E97" s="45"/>
      <c r="F97" s="59"/>
      <c r="G97" s="35">
        <v>41</v>
      </c>
      <c r="H97" s="12">
        <v>42</v>
      </c>
      <c r="I97" s="12">
        <v>43</v>
      </c>
      <c r="J97" s="12">
        <v>44</v>
      </c>
      <c r="K97" s="12">
        <v>45</v>
      </c>
      <c r="L97" s="12">
        <v>46</v>
      </c>
      <c r="M97" s="12">
        <v>47</v>
      </c>
      <c r="N97" s="12">
        <v>48</v>
      </c>
      <c r="O97" s="12">
        <v>49</v>
      </c>
      <c r="P97" s="21">
        <v>50</v>
      </c>
      <c r="Q97" s="13"/>
      <c r="R97" s="6"/>
      <c r="S97" s="6"/>
      <c r="T97" s="6"/>
      <c r="U97" s="7"/>
      <c r="V97" s="7"/>
    </row>
    <row r="98" spans="1:22" ht="15.75" customHeight="1">
      <c r="A98" s="3"/>
      <c r="B98" s="6"/>
      <c r="C98" s="6"/>
      <c r="D98" s="6"/>
      <c r="E98" s="44" t="s">
        <v>8</v>
      </c>
      <c r="F98" s="59"/>
      <c r="G98" s="14">
        <v>39</v>
      </c>
      <c r="H98" s="6">
        <v>29</v>
      </c>
      <c r="I98" s="6">
        <v>40</v>
      </c>
      <c r="J98" s="6">
        <v>35</v>
      </c>
      <c r="K98" s="6">
        <v>33</v>
      </c>
      <c r="L98" s="6">
        <v>31</v>
      </c>
      <c r="M98" s="6">
        <v>29</v>
      </c>
      <c r="N98" s="6">
        <v>36</v>
      </c>
      <c r="O98" s="6">
        <v>27</v>
      </c>
      <c r="P98" s="51" t="s">
        <v>14</v>
      </c>
      <c r="Q98" s="34">
        <v>299</v>
      </c>
      <c r="R98" s="6"/>
      <c r="S98" s="6"/>
      <c r="T98" s="6"/>
      <c r="U98" s="7"/>
      <c r="V98" s="7"/>
    </row>
    <row r="99" spans="1:22" ht="15.75" customHeight="1">
      <c r="A99" s="3"/>
      <c r="B99" s="6"/>
      <c r="C99" s="6"/>
      <c r="D99" s="6"/>
      <c r="E99" s="44" t="s">
        <v>9</v>
      </c>
      <c r="F99" s="59"/>
      <c r="G99" s="18">
        <v>2.52E-2</v>
      </c>
      <c r="H99" s="18">
        <v>1.8700000000000001E-2</v>
      </c>
      <c r="I99" s="18">
        <v>2.58E-2</v>
      </c>
      <c r="J99" s="18">
        <v>2.2599999999999999E-2</v>
      </c>
      <c r="K99" s="18">
        <v>2.1299999999999999E-2</v>
      </c>
      <c r="L99" s="18">
        <v>0.02</v>
      </c>
      <c r="M99" s="18">
        <v>1.8700000000000001E-2</v>
      </c>
      <c r="N99" s="18">
        <v>2.3199999999999998E-2</v>
      </c>
      <c r="O99" s="18">
        <v>1.7399999999999999E-2</v>
      </c>
      <c r="P99" s="47"/>
      <c r="Q99" s="20">
        <v>0.19289999999999999</v>
      </c>
      <c r="R99" s="6"/>
      <c r="S99" s="6"/>
      <c r="T99" s="6"/>
      <c r="U99" s="7"/>
      <c r="V99" s="7"/>
    </row>
    <row r="100" spans="1:22" ht="15.75" customHeight="1">
      <c r="A100" s="3"/>
      <c r="B100" s="6"/>
      <c r="C100" s="6"/>
      <c r="D100" s="6"/>
      <c r="E100" s="49"/>
      <c r="F100" s="63"/>
      <c r="G100" s="42" t="s">
        <v>12</v>
      </c>
      <c r="H100" s="64"/>
      <c r="I100" s="64"/>
      <c r="J100" s="64"/>
      <c r="K100" s="64"/>
      <c r="L100" s="64"/>
      <c r="M100" s="64"/>
      <c r="N100" s="64"/>
      <c r="O100" s="64"/>
      <c r="P100" s="63"/>
      <c r="Q100" s="26"/>
      <c r="R100" s="6"/>
      <c r="S100" s="6"/>
      <c r="T100" s="6"/>
      <c r="U100" s="7"/>
      <c r="V100" s="7"/>
    </row>
    <row r="101" spans="1:22" ht="15.75" customHeight="1">
      <c r="A101" s="3"/>
      <c r="B101" s="6"/>
      <c r="C101" s="6"/>
      <c r="D101" s="6"/>
      <c r="E101" s="54"/>
      <c r="F101" s="56"/>
      <c r="G101" s="27">
        <v>1</v>
      </c>
      <c r="H101" s="28">
        <v>2</v>
      </c>
      <c r="I101" s="28">
        <v>3</v>
      </c>
      <c r="J101" s="28">
        <v>4</v>
      </c>
      <c r="K101" s="28">
        <v>5</v>
      </c>
      <c r="L101" s="28">
        <v>6</v>
      </c>
      <c r="M101" s="28">
        <v>7</v>
      </c>
      <c r="N101" s="28">
        <v>8</v>
      </c>
      <c r="O101" s="28">
        <v>9</v>
      </c>
      <c r="P101" s="29">
        <v>10</v>
      </c>
      <c r="Q101" s="30"/>
      <c r="R101" s="6"/>
      <c r="S101" s="6"/>
      <c r="T101" s="6"/>
      <c r="U101" s="7"/>
      <c r="V101" s="7"/>
    </row>
    <row r="102" spans="1:22" ht="15.75" customHeight="1">
      <c r="A102" s="3"/>
      <c r="B102" s="6"/>
      <c r="C102" s="6"/>
      <c r="D102" s="6"/>
      <c r="E102" s="44" t="s">
        <v>8</v>
      </c>
      <c r="F102" s="59"/>
      <c r="G102" s="14">
        <v>26</v>
      </c>
      <c r="H102" s="6">
        <v>25</v>
      </c>
      <c r="I102" s="6">
        <v>31</v>
      </c>
      <c r="J102" s="6">
        <v>20</v>
      </c>
      <c r="K102" s="6">
        <v>40</v>
      </c>
      <c r="L102" s="6">
        <v>27</v>
      </c>
      <c r="M102" s="6">
        <v>33</v>
      </c>
      <c r="N102" s="6">
        <v>35</v>
      </c>
      <c r="O102" s="6">
        <v>37</v>
      </c>
      <c r="P102" s="6">
        <v>36</v>
      </c>
      <c r="Q102" s="34">
        <v>310</v>
      </c>
      <c r="R102" s="6"/>
      <c r="S102" s="6"/>
      <c r="T102" s="6"/>
      <c r="U102" s="7"/>
      <c r="V102" s="7"/>
    </row>
    <row r="103" spans="1:22" ht="15.75" customHeight="1">
      <c r="A103" s="3"/>
      <c r="B103" s="6"/>
      <c r="C103" s="6"/>
      <c r="D103" s="6"/>
      <c r="E103" s="55" t="s">
        <v>9</v>
      </c>
      <c r="F103" s="62"/>
      <c r="G103" s="36">
        <v>8.3900000000000002E-2</v>
      </c>
      <c r="H103" s="31">
        <v>8.0600000000000005E-2</v>
      </c>
      <c r="I103" s="31">
        <v>0.1</v>
      </c>
      <c r="J103" s="31">
        <v>6.4500000000000002E-2</v>
      </c>
      <c r="K103" s="31">
        <v>0.129</v>
      </c>
      <c r="L103" s="31">
        <v>8.7099999999999997E-2</v>
      </c>
      <c r="M103" s="31">
        <v>0.1065</v>
      </c>
      <c r="N103" s="31">
        <v>0.1129</v>
      </c>
      <c r="O103" s="31">
        <v>0.11940000000000001</v>
      </c>
      <c r="P103" s="31">
        <v>0.11609999999999999</v>
      </c>
      <c r="Q103" s="32">
        <v>1</v>
      </c>
      <c r="R103" s="6"/>
      <c r="S103" s="6"/>
      <c r="T103" s="6"/>
      <c r="U103" s="7"/>
      <c r="V103" s="7"/>
    </row>
    <row r="104" spans="1:22" ht="15.75" customHeight="1">
      <c r="A104" s="3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7"/>
      <c r="V104" s="7"/>
    </row>
    <row r="105" spans="1:22" ht="15.75" customHeight="1">
      <c r="A105" s="3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7"/>
      <c r="V105" s="7"/>
    </row>
    <row r="106" spans="1:22" ht="15.75" customHeight="1">
      <c r="A106" s="3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7"/>
      <c r="V106" s="7"/>
    </row>
    <row r="107" spans="1:22" ht="15.75" customHeight="1">
      <c r="A107" s="3"/>
      <c r="B107" s="6"/>
      <c r="C107" s="6"/>
      <c r="D107" s="6"/>
      <c r="E107" s="48" t="s">
        <v>17</v>
      </c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7"/>
      <c r="R107" s="6"/>
      <c r="S107" s="6"/>
      <c r="T107" s="6"/>
      <c r="U107" s="7"/>
      <c r="V107" s="7"/>
    </row>
    <row r="108" spans="1:22" ht="15.75" customHeight="1">
      <c r="A108" s="3"/>
      <c r="B108" s="6"/>
      <c r="C108" s="6"/>
      <c r="D108" s="6"/>
      <c r="E108" s="58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59"/>
      <c r="R108" s="6"/>
      <c r="S108" s="6"/>
      <c r="T108" s="6"/>
      <c r="U108" s="7"/>
      <c r="V108" s="7"/>
    </row>
    <row r="109" spans="1:22" ht="15.75" customHeight="1">
      <c r="A109" s="3"/>
      <c r="B109" s="6"/>
      <c r="C109" s="6"/>
      <c r="D109" s="6"/>
      <c r="E109" s="60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2"/>
      <c r="R109" s="6"/>
      <c r="S109" s="6"/>
      <c r="T109" s="6"/>
      <c r="U109" s="7"/>
      <c r="V109" s="7"/>
    </row>
    <row r="110" spans="1:22" ht="15.75" customHeight="1">
      <c r="A110" s="3"/>
      <c r="B110" s="6"/>
      <c r="C110" s="6"/>
      <c r="D110" s="6"/>
      <c r="E110" s="49"/>
      <c r="F110" s="63"/>
      <c r="G110" s="50" t="s">
        <v>2</v>
      </c>
      <c r="H110" s="64"/>
      <c r="I110" s="64"/>
      <c r="J110" s="64"/>
      <c r="K110" s="64"/>
      <c r="L110" s="64"/>
      <c r="M110" s="64"/>
      <c r="N110" s="64"/>
      <c r="O110" s="64"/>
      <c r="P110" s="64"/>
      <c r="Q110" s="9" t="s">
        <v>3</v>
      </c>
      <c r="R110" s="6">
        <f>SUM(Q112,Q115,Q118,Q121,Q124)</f>
        <v>6585</v>
      </c>
      <c r="S110" s="6"/>
      <c r="T110" s="6"/>
      <c r="U110" s="7"/>
      <c r="V110" s="7"/>
    </row>
    <row r="111" spans="1:22" ht="15.75" customHeight="1">
      <c r="A111" s="3"/>
      <c r="B111" s="6"/>
      <c r="C111" s="6"/>
      <c r="D111" s="6"/>
      <c r="E111" s="43"/>
      <c r="F111" s="57"/>
      <c r="G111" s="33">
        <v>1</v>
      </c>
      <c r="H111" s="33">
        <v>2</v>
      </c>
      <c r="I111" s="12">
        <v>3</v>
      </c>
      <c r="J111" s="12">
        <v>4</v>
      </c>
      <c r="K111" s="12">
        <v>5</v>
      </c>
      <c r="L111" s="12">
        <v>6</v>
      </c>
      <c r="M111" s="12">
        <v>7</v>
      </c>
      <c r="N111" s="12">
        <v>8</v>
      </c>
      <c r="O111" s="12">
        <v>9</v>
      </c>
      <c r="P111" s="12">
        <v>10</v>
      </c>
      <c r="Q111" s="13"/>
      <c r="R111" s="6"/>
      <c r="S111" s="6"/>
      <c r="T111" s="6"/>
      <c r="U111" s="7"/>
      <c r="V111" s="7"/>
    </row>
    <row r="112" spans="1:22" ht="15.75" customHeight="1">
      <c r="A112" s="3"/>
      <c r="B112" s="6"/>
      <c r="C112" s="6"/>
      <c r="D112" s="6"/>
      <c r="E112" s="44" t="s">
        <v>8</v>
      </c>
      <c r="F112" s="59"/>
      <c r="G112" s="14">
        <f>COUNTIF('2008 - 2017'!E2:I1318,1)</f>
        <v>149</v>
      </c>
      <c r="H112" s="6">
        <f>COUNTIF('2008 - 2017'!E2:I1318,2)</f>
        <v>138</v>
      </c>
      <c r="I112" s="6">
        <f>COUNTIF('2008 - 2017'!E2:I1318,3)</f>
        <v>142</v>
      </c>
      <c r="J112" s="6">
        <f>COUNTIF('2008 - 2017'!E2:I1318,4)</f>
        <v>142</v>
      </c>
      <c r="K112" s="6">
        <f>COUNTIF('2008 - 2017'!E2:I1318,5)</f>
        <v>128</v>
      </c>
      <c r="L112" s="6">
        <f>COUNTIF('2008 - 2017'!E2:I1318,6)</f>
        <v>123</v>
      </c>
      <c r="M112" s="6">
        <f>COUNTIF('2008 - 2017'!E2:I1318,7)</f>
        <v>132</v>
      </c>
      <c r="N112" s="6">
        <f>COUNTIF('2008 - 2017'!E2:I1318,8)</f>
        <v>118</v>
      </c>
      <c r="O112" s="6">
        <f>COUNTIF('2008 - 2017'!E2:I1318,9)</f>
        <v>131</v>
      </c>
      <c r="P112" s="6">
        <f>COUNTIF('2008 - 2017'!E2:I1318,10)</f>
        <v>128</v>
      </c>
      <c r="Q112" s="34">
        <f>SUM(G112:P112)</f>
        <v>1331</v>
      </c>
      <c r="R112" s="6"/>
      <c r="S112" s="6"/>
      <c r="T112" s="6"/>
      <c r="U112" s="7"/>
      <c r="V112" s="7"/>
    </row>
    <row r="113" spans="1:22" ht="15.75" customHeight="1">
      <c r="A113" s="3"/>
      <c r="B113" s="6"/>
      <c r="C113" s="6"/>
      <c r="D113" s="6"/>
      <c r="E113" s="44" t="s">
        <v>9</v>
      </c>
      <c r="F113" s="59"/>
      <c r="G113" s="37">
        <f>G112/(Q128*5)</f>
        <v>2.2627182991647683E-2</v>
      </c>
      <c r="H113" s="18">
        <f>H112/(Q128*5)</f>
        <v>2.0956719817767654E-2</v>
      </c>
      <c r="I113" s="18">
        <f>I112/(Q128*5)</f>
        <v>2.1564160971905846E-2</v>
      </c>
      <c r="J113" s="18">
        <f>J112/(Q128*5)</f>
        <v>2.1564160971905846E-2</v>
      </c>
      <c r="K113" s="18">
        <f>K112/(Q128*5)</f>
        <v>1.9438116932422173E-2</v>
      </c>
      <c r="L113" s="18">
        <f>L112/(Q128*5)</f>
        <v>1.867881548974943E-2</v>
      </c>
      <c r="M113" s="18">
        <f>M112/(Q128*5)</f>
        <v>2.0045558086560365E-2</v>
      </c>
      <c r="N113" s="18">
        <f>N112/(Q128*5)</f>
        <v>1.7919514047076691E-2</v>
      </c>
      <c r="O113" s="18">
        <f>O112/(Q128*5)</f>
        <v>1.9893697798025817E-2</v>
      </c>
      <c r="P113" s="18">
        <f>P112/(Q128*5)</f>
        <v>1.9438116932422173E-2</v>
      </c>
      <c r="Q113" s="20">
        <f>SUM(G113:P113)</f>
        <v>0.2021260440394837</v>
      </c>
      <c r="R113" s="6"/>
      <c r="S113" s="6"/>
      <c r="T113" s="6"/>
      <c r="U113" s="7"/>
      <c r="V113" s="7"/>
    </row>
    <row r="114" spans="1:22" ht="15.75" customHeight="1">
      <c r="A114" s="3"/>
      <c r="B114" s="6"/>
      <c r="C114" s="6"/>
      <c r="D114" s="6"/>
      <c r="E114" s="45"/>
      <c r="F114" s="59"/>
      <c r="G114" s="33">
        <v>11</v>
      </c>
      <c r="H114" s="12">
        <v>12</v>
      </c>
      <c r="I114" s="12">
        <v>13</v>
      </c>
      <c r="J114" s="12">
        <v>14</v>
      </c>
      <c r="K114" s="12">
        <v>15</v>
      </c>
      <c r="L114" s="12">
        <v>16</v>
      </c>
      <c r="M114" s="12">
        <v>17</v>
      </c>
      <c r="N114" s="12">
        <v>18</v>
      </c>
      <c r="O114" s="12">
        <v>19</v>
      </c>
      <c r="P114" s="21">
        <v>20</v>
      </c>
      <c r="Q114" s="13"/>
      <c r="R114" s="6"/>
      <c r="S114" s="6"/>
      <c r="T114" s="6"/>
      <c r="U114" s="7"/>
      <c r="V114" s="7"/>
    </row>
    <row r="115" spans="1:22" ht="15.75" customHeight="1">
      <c r="A115" s="3"/>
      <c r="B115" s="6"/>
      <c r="C115" s="6"/>
      <c r="D115" s="6"/>
      <c r="E115" s="44" t="s">
        <v>8</v>
      </c>
      <c r="F115" s="59"/>
      <c r="G115" s="14">
        <f>COUNTIF('2008 - 2017'!E2:I1318,11)</f>
        <v>136</v>
      </c>
      <c r="H115" s="6">
        <f>COUNTIF('2008 - 2017'!E2:I1318,12)</f>
        <v>127</v>
      </c>
      <c r="I115" s="6">
        <f>COUNTIF('2008 - 2017'!E2:I1318,13)</f>
        <v>152</v>
      </c>
      <c r="J115" s="6">
        <f>COUNTIF('2008 - 2017'!E2:I1318,14)</f>
        <v>130</v>
      </c>
      <c r="K115" s="6">
        <f>COUNTIF('2008 - 2017'!E2:I1318,15)</f>
        <v>142</v>
      </c>
      <c r="L115" s="6">
        <f>COUNTIF('2008 - 2017'!E2:I1318,16)</f>
        <v>145</v>
      </c>
      <c r="M115" s="6">
        <f>COUNTIF('2008 - 2017'!E2:I1318,17)</f>
        <v>134</v>
      </c>
      <c r="N115" s="6">
        <f>COUNTIF('2008 - 2017'!E2:I1318,18)</f>
        <v>123</v>
      </c>
      <c r="O115" s="6">
        <f>COUNTIF('2008 - 2017'!E2:I1318,19)</f>
        <v>121</v>
      </c>
      <c r="P115" s="6">
        <f>COUNTIF('2008 - 2017'!E2:I1318,20)</f>
        <v>137</v>
      </c>
      <c r="Q115" s="34">
        <f>SUM(G115:P115)</f>
        <v>1347</v>
      </c>
      <c r="R115" s="6"/>
      <c r="S115" s="6"/>
      <c r="T115" s="6"/>
      <c r="U115" s="7"/>
      <c r="V115" s="7"/>
    </row>
    <row r="116" spans="1:22" ht="15.75" customHeight="1">
      <c r="A116" s="3"/>
      <c r="B116" s="6"/>
      <c r="C116" s="6"/>
      <c r="D116" s="6"/>
      <c r="E116" s="44" t="s">
        <v>9</v>
      </c>
      <c r="F116" s="59"/>
      <c r="G116" s="37">
        <f>G115/(Q128*5)</f>
        <v>2.0652999240698557E-2</v>
      </c>
      <c r="H116" s="18">
        <f>H115/(Q128*5)</f>
        <v>1.9286256643887622E-2</v>
      </c>
      <c r="I116" s="18">
        <f>I115/(Q128*5)</f>
        <v>2.3082763857251328E-2</v>
      </c>
      <c r="J116" s="18">
        <f>J115/(Q128*5)</f>
        <v>1.9741837509491267E-2</v>
      </c>
      <c r="K116" s="18">
        <f>K115/(Q128*5)</f>
        <v>2.1564160971905846E-2</v>
      </c>
      <c r="L116" s="18">
        <f>L115/(Q128*5)</f>
        <v>2.2019741837509491E-2</v>
      </c>
      <c r="M116" s="18">
        <f>M115/(Q128*5)</f>
        <v>2.0349278663629462E-2</v>
      </c>
      <c r="N116" s="18">
        <f>N115/(Q128*5)</f>
        <v>1.867881548974943E-2</v>
      </c>
      <c r="O116" s="18">
        <f>O115/(Q128*5)</f>
        <v>1.8375094912680336E-2</v>
      </c>
      <c r="P116" s="18">
        <f>P115/(Q128*5)</f>
        <v>2.0804859529233107E-2</v>
      </c>
      <c r="Q116" s="20">
        <f>SUM(G116:P116)</f>
        <v>0.20455580865603643</v>
      </c>
      <c r="R116" s="6"/>
      <c r="S116" s="6"/>
      <c r="T116" s="6"/>
      <c r="U116" s="7"/>
      <c r="V116" s="7"/>
    </row>
    <row r="117" spans="1:22" ht="15.75" customHeight="1">
      <c r="A117" s="3"/>
      <c r="B117" s="6"/>
      <c r="C117" s="6"/>
      <c r="D117" s="6"/>
      <c r="E117" s="45"/>
      <c r="F117" s="59"/>
      <c r="G117" s="33">
        <v>21</v>
      </c>
      <c r="H117" s="12">
        <v>22</v>
      </c>
      <c r="I117" s="12">
        <v>23</v>
      </c>
      <c r="J117" s="12">
        <v>24</v>
      </c>
      <c r="K117" s="12">
        <v>25</v>
      </c>
      <c r="L117" s="12">
        <v>26</v>
      </c>
      <c r="M117" s="12">
        <v>27</v>
      </c>
      <c r="N117" s="12">
        <v>28</v>
      </c>
      <c r="O117" s="12">
        <v>29</v>
      </c>
      <c r="P117" s="21">
        <v>30</v>
      </c>
      <c r="Q117" s="13"/>
      <c r="R117" s="6"/>
      <c r="S117" s="6" t="s">
        <v>10</v>
      </c>
      <c r="T117" s="6" t="s">
        <v>11</v>
      </c>
      <c r="U117" s="7"/>
      <c r="V117" s="7"/>
    </row>
    <row r="118" spans="1:22" ht="15.75" customHeight="1">
      <c r="A118" s="3"/>
      <c r="B118" s="6"/>
      <c r="C118" s="6"/>
      <c r="D118" s="6"/>
      <c r="E118" s="44" t="s">
        <v>8</v>
      </c>
      <c r="F118" s="59"/>
      <c r="G118" s="14">
        <f>COUNTIF('2008 - 2017'!E2:I1318,21)</f>
        <v>127</v>
      </c>
      <c r="H118" s="6">
        <f>COUNTIF('2008 - 2017'!E2:I1318,22)</f>
        <v>162</v>
      </c>
      <c r="I118" s="6">
        <f>COUNTIF('2008 - 2017'!E2:I1318,23)</f>
        <v>147</v>
      </c>
      <c r="J118" s="6">
        <f>COUNTIF('2008 - 2017'!E2:I1318,24)</f>
        <v>132</v>
      </c>
      <c r="K118" s="6">
        <f>COUNTIF('2008 - 2017'!E2:I1318,25)</f>
        <v>121</v>
      </c>
      <c r="L118" s="6">
        <f>COUNTIF('2008 - 2017'!E2:I1318,26)</f>
        <v>141</v>
      </c>
      <c r="M118" s="6">
        <f>COUNTIF('2008 - 2017'!E2:I1318,27)</f>
        <v>141</v>
      </c>
      <c r="N118" s="6">
        <f>COUNTIF('2008 - 2017'!E2:I1318,28)</f>
        <v>137</v>
      </c>
      <c r="O118" s="6">
        <f>COUNTIF('2008 - 2017'!E2:I1318,29)</f>
        <v>144</v>
      </c>
      <c r="P118" s="6">
        <f>COUNTIF('2008 - 2017'!E2:I1318,30)</f>
        <v>121</v>
      </c>
      <c r="Q118" s="34">
        <f>SUM(G118:P118)</f>
        <v>1373</v>
      </c>
      <c r="R118" s="6"/>
      <c r="S118" s="23">
        <f>SUM(Q113,Q116,Q119,Q122,Q125)</f>
        <v>1</v>
      </c>
      <c r="T118" s="24">
        <f>IF(Q128=(Q112+Q115+Q118+Q121+Q124)/5, 100, 0)</f>
        <v>100</v>
      </c>
      <c r="U118" s="7"/>
      <c r="V118" s="7"/>
    </row>
    <row r="119" spans="1:22" ht="15.75" customHeight="1">
      <c r="A119" s="3"/>
      <c r="B119" s="6"/>
      <c r="C119" s="6"/>
      <c r="D119" s="6"/>
      <c r="E119" s="44" t="s">
        <v>9</v>
      </c>
      <c r="F119" s="59"/>
      <c r="G119" s="37">
        <f>G118/(Q128*5)</f>
        <v>1.9286256643887622E-2</v>
      </c>
      <c r="H119" s="18">
        <f>H118/(Q128*5)</f>
        <v>2.460136674259681E-2</v>
      </c>
      <c r="I119" s="18">
        <f>I118/(Q128*5)</f>
        <v>2.2323462414578589E-2</v>
      </c>
      <c r="J119" s="18">
        <f>J118/(Q128*5)</f>
        <v>2.0045558086560365E-2</v>
      </c>
      <c r="K119" s="18">
        <f>K118/(Q128*5)</f>
        <v>1.8375094912680336E-2</v>
      </c>
      <c r="L119" s="18">
        <f>L118/(Q128*5)</f>
        <v>2.1412300683371299E-2</v>
      </c>
      <c r="M119" s="18">
        <f>M118/(Q128*5)</f>
        <v>2.1412300683371299E-2</v>
      </c>
      <c r="N119" s="18">
        <f>N118/(Q128*5)</f>
        <v>2.0804859529233107E-2</v>
      </c>
      <c r="O119" s="18">
        <f>O118/(Q128*5)</f>
        <v>2.1867881548974944E-2</v>
      </c>
      <c r="P119" s="18">
        <f>P118/(Q128*5)</f>
        <v>1.8375094912680336E-2</v>
      </c>
      <c r="Q119" s="20">
        <f>SUM(G119:P119)</f>
        <v>0.20850417615793471</v>
      </c>
      <c r="R119" s="6"/>
      <c r="S119" s="6"/>
      <c r="T119" s="6"/>
      <c r="U119" s="7"/>
      <c r="V119" s="7"/>
    </row>
    <row r="120" spans="1:22" ht="15.75" customHeight="1">
      <c r="A120" s="3"/>
      <c r="B120" s="6"/>
      <c r="C120" s="6"/>
      <c r="D120" s="6"/>
      <c r="E120" s="45"/>
      <c r="F120" s="59"/>
      <c r="G120" s="35">
        <v>31</v>
      </c>
      <c r="H120" s="12">
        <v>32</v>
      </c>
      <c r="I120" s="12">
        <v>33</v>
      </c>
      <c r="J120" s="12">
        <v>34</v>
      </c>
      <c r="K120" s="12">
        <v>35</v>
      </c>
      <c r="L120" s="12">
        <v>36</v>
      </c>
      <c r="M120" s="12">
        <v>37</v>
      </c>
      <c r="N120" s="12">
        <v>38</v>
      </c>
      <c r="O120" s="12">
        <v>39</v>
      </c>
      <c r="P120" s="21">
        <v>40</v>
      </c>
      <c r="Q120" s="13"/>
      <c r="R120" s="6"/>
      <c r="S120" s="6"/>
      <c r="T120" s="6"/>
      <c r="U120" s="7"/>
      <c r="V120" s="7"/>
    </row>
    <row r="121" spans="1:22" ht="15.75" customHeight="1">
      <c r="A121" s="3"/>
      <c r="B121" s="6"/>
      <c r="C121" s="6"/>
      <c r="D121" s="6"/>
      <c r="E121" s="44" t="s">
        <v>8</v>
      </c>
      <c r="F121" s="59"/>
      <c r="G121" s="14">
        <f>COUNTIF('2008 - 2017'!E2:I1318,31)</f>
        <v>129</v>
      </c>
      <c r="H121" s="6">
        <f>COUNTIF('2008 - 2017'!E2:I1318,32)</f>
        <v>134</v>
      </c>
      <c r="I121" s="6">
        <f>COUNTIF('2008 - 2017'!E2:I1318,33)</f>
        <v>148</v>
      </c>
      <c r="J121" s="6">
        <f>COUNTIF('2008 - 2017'!E2:I1318,34)</f>
        <v>127</v>
      </c>
      <c r="K121" s="6">
        <f>COUNTIF('2008 - 2017'!E2:I1318,35)</f>
        <v>131</v>
      </c>
      <c r="L121" s="6">
        <f>COUNTIF('2008 - 2017'!E2:I1318,36)</f>
        <v>137</v>
      </c>
      <c r="M121" s="6">
        <f>COUNTIF('2008 - 2017'!E2:I1318,37)</f>
        <v>139</v>
      </c>
      <c r="N121" s="6">
        <f>COUNTIF('2008 - 2017'!E2:I1318,38)</f>
        <v>141</v>
      </c>
      <c r="O121" s="6">
        <f>COUNTIF('2008 - 2017'!E2:I1318,39)</f>
        <v>120</v>
      </c>
      <c r="P121" s="6">
        <f>COUNTIF('2008 - 2017'!E2:I1318,40)</f>
        <v>138</v>
      </c>
      <c r="Q121" s="34">
        <f>SUM(G121:P121)</f>
        <v>1344</v>
      </c>
      <c r="R121" s="6"/>
      <c r="S121" s="6"/>
      <c r="T121" s="6"/>
      <c r="U121" s="7"/>
      <c r="V121" s="7"/>
    </row>
    <row r="122" spans="1:22" ht="15.75" customHeight="1">
      <c r="A122" s="3"/>
      <c r="B122" s="6"/>
      <c r="C122" s="6"/>
      <c r="D122" s="6"/>
      <c r="E122" s="44" t="s">
        <v>9</v>
      </c>
      <c r="F122" s="59"/>
      <c r="G122" s="37">
        <f>G121/(Q128*5)</f>
        <v>1.958997722095672E-2</v>
      </c>
      <c r="H122" s="18">
        <f>H121/(Q128*5)</f>
        <v>2.0349278663629462E-2</v>
      </c>
      <c r="I122" s="18">
        <f>I121/(Q128*5)</f>
        <v>2.2475322703113136E-2</v>
      </c>
      <c r="J122" s="18">
        <f>J121/(Q128*5)</f>
        <v>1.9286256643887622E-2</v>
      </c>
      <c r="K122" s="18">
        <f>K121/(Q128*5)</f>
        <v>1.9893697798025817E-2</v>
      </c>
      <c r="L122" s="18">
        <f>L121/(Q128*5)</f>
        <v>2.0804859529233107E-2</v>
      </c>
      <c r="M122" s="18">
        <f>M121/(Q128*5)</f>
        <v>2.1108580106302201E-2</v>
      </c>
      <c r="N122" s="18">
        <f>N121/(Q128*5)</f>
        <v>2.1412300683371299E-2</v>
      </c>
      <c r="O122" s="18">
        <f>O121/(Q128*5)</f>
        <v>1.8223234624145785E-2</v>
      </c>
      <c r="P122" s="18">
        <f>P121/(Q128*5)</f>
        <v>2.0956719817767654E-2</v>
      </c>
      <c r="Q122" s="20">
        <f>SUM(G122:P122)</f>
        <v>0.2041002277904328</v>
      </c>
      <c r="R122" s="6"/>
      <c r="S122" s="6"/>
      <c r="T122" s="6"/>
      <c r="U122" s="7"/>
      <c r="V122" s="7"/>
    </row>
    <row r="123" spans="1:22" ht="15.75" customHeight="1">
      <c r="A123" s="3"/>
      <c r="B123" s="6"/>
      <c r="C123" s="6"/>
      <c r="D123" s="6"/>
      <c r="E123" s="45"/>
      <c r="F123" s="59"/>
      <c r="G123" s="35">
        <v>41</v>
      </c>
      <c r="H123" s="12">
        <v>42</v>
      </c>
      <c r="I123" s="12">
        <v>43</v>
      </c>
      <c r="J123" s="12">
        <v>44</v>
      </c>
      <c r="K123" s="12">
        <v>45</v>
      </c>
      <c r="L123" s="12">
        <v>46</v>
      </c>
      <c r="M123" s="12">
        <v>47</v>
      </c>
      <c r="N123" s="12">
        <v>48</v>
      </c>
      <c r="O123" s="12">
        <v>49</v>
      </c>
      <c r="P123" s="21">
        <v>50</v>
      </c>
      <c r="Q123" s="13"/>
      <c r="R123" s="6"/>
      <c r="S123" s="6"/>
      <c r="T123" s="6"/>
      <c r="U123" s="7"/>
      <c r="V123" s="7"/>
    </row>
    <row r="124" spans="1:22" ht="15.75" customHeight="1">
      <c r="A124" s="3"/>
      <c r="B124" s="6"/>
      <c r="C124" s="6"/>
      <c r="D124" s="6"/>
      <c r="E124" s="44" t="s">
        <v>8</v>
      </c>
      <c r="F124" s="59"/>
      <c r="G124" s="14">
        <f>COUNTIF('2008 - 2017'!E2:I1318,41)</f>
        <v>165</v>
      </c>
      <c r="H124" s="6">
        <f>COUNTIF('2008 - 2017'!E2:I1318,42)</f>
        <v>115</v>
      </c>
      <c r="I124" s="6">
        <f>COUNTIF('2008 - 2017'!E2:I1318,43)</f>
        <v>140</v>
      </c>
      <c r="J124" s="6">
        <f>COUNTIF('2008 - 2017'!E2:I1318,44)</f>
        <v>125</v>
      </c>
      <c r="K124" s="6">
        <f>COUNTIF('2008 - 2017'!E2:I1318,45)</f>
        <v>128</v>
      </c>
      <c r="L124" s="6">
        <f>COUNTIF('2008 - 2017'!E2:I1318,46)</f>
        <v>129</v>
      </c>
      <c r="M124" s="6">
        <f>COUNTIF('2008 - 2017'!E2:I1318,47)</f>
        <v>124</v>
      </c>
      <c r="N124" s="6">
        <f>COUNTIF('2008 - 2017'!E2:I1318,48)</f>
        <v>119</v>
      </c>
      <c r="O124" s="6">
        <f>COUNTIF('2008 - 2017'!E2:I1318,49)</f>
        <v>145</v>
      </c>
      <c r="P124" s="51" t="str">
        <f>IF(AND(Q129=1,S118=1,T118=100),"OK","RIP")</f>
        <v>OK</v>
      </c>
      <c r="Q124" s="34">
        <f>SUM(G124:O124)</f>
        <v>1190</v>
      </c>
      <c r="R124" s="6"/>
      <c r="S124" s="6"/>
      <c r="T124" s="6"/>
      <c r="U124" s="7"/>
      <c r="V124" s="7"/>
    </row>
    <row r="125" spans="1:22" ht="15.75" customHeight="1">
      <c r="A125" s="3"/>
      <c r="B125" s="6"/>
      <c r="C125" s="6"/>
      <c r="D125" s="6"/>
      <c r="E125" s="44" t="s">
        <v>9</v>
      </c>
      <c r="F125" s="59"/>
      <c r="G125" s="37">
        <f>G124/(Q128*5)</f>
        <v>2.5056947608200455E-2</v>
      </c>
      <c r="H125" s="18">
        <f>H124/(Q128*5)</f>
        <v>1.7463933181473046E-2</v>
      </c>
      <c r="I125" s="18">
        <f>I124/(Q128*5)</f>
        <v>2.1260440394836749E-2</v>
      </c>
      <c r="J125" s="18">
        <f>J124/(Q128*5)</f>
        <v>1.8982536066818528E-2</v>
      </c>
      <c r="K125" s="18">
        <f>K124/(Q128*5)</f>
        <v>1.9438116932422173E-2</v>
      </c>
      <c r="L125" s="18">
        <f>L124/(Q128*5)</f>
        <v>1.958997722095672E-2</v>
      </c>
      <c r="M125" s="18">
        <f>M124/(Q128*5)</f>
        <v>1.8830675778283977E-2</v>
      </c>
      <c r="N125" s="18">
        <f>N124/(Q128*5)</f>
        <v>1.8071374335611238E-2</v>
      </c>
      <c r="O125" s="18">
        <f>O124/(Q128*5)</f>
        <v>2.2019741837509491E-2</v>
      </c>
      <c r="P125" s="47"/>
      <c r="Q125" s="20">
        <f>SUM(G125:P125)</f>
        <v>0.18071374335611237</v>
      </c>
      <c r="R125" s="6"/>
      <c r="S125" s="6"/>
      <c r="T125" s="6"/>
      <c r="U125" s="7"/>
      <c r="V125" s="7"/>
    </row>
    <row r="126" spans="1:22" ht="15.75" customHeight="1">
      <c r="A126" s="3"/>
      <c r="B126" s="6"/>
      <c r="C126" s="6"/>
      <c r="D126" s="6"/>
      <c r="E126" s="49"/>
      <c r="F126" s="63"/>
      <c r="G126" s="42" t="s">
        <v>12</v>
      </c>
      <c r="H126" s="64"/>
      <c r="I126" s="64"/>
      <c r="J126" s="64"/>
      <c r="K126" s="64"/>
      <c r="L126" s="64"/>
      <c r="M126" s="64"/>
      <c r="N126" s="64"/>
      <c r="O126" s="64"/>
      <c r="P126" s="63"/>
      <c r="Q126" s="26"/>
      <c r="R126" s="6"/>
      <c r="S126" s="6"/>
      <c r="T126" s="6"/>
      <c r="U126" s="7"/>
      <c r="V126" s="7"/>
    </row>
    <row r="127" spans="1:22" ht="15.75" customHeight="1">
      <c r="A127" s="3"/>
      <c r="B127" s="6"/>
      <c r="C127" s="6"/>
      <c r="D127" s="6"/>
      <c r="E127" s="54"/>
      <c r="F127" s="56"/>
      <c r="G127" s="27">
        <v>1</v>
      </c>
      <c r="H127" s="28">
        <v>2</v>
      </c>
      <c r="I127" s="28">
        <v>3</v>
      </c>
      <c r="J127" s="28">
        <v>4</v>
      </c>
      <c r="K127" s="28">
        <v>5</v>
      </c>
      <c r="L127" s="28">
        <v>6</v>
      </c>
      <c r="M127" s="28">
        <v>7</v>
      </c>
      <c r="N127" s="28">
        <v>8</v>
      </c>
      <c r="O127" s="28">
        <v>9</v>
      </c>
      <c r="P127" s="29">
        <v>10</v>
      </c>
      <c r="Q127" s="30"/>
      <c r="R127" s="6"/>
      <c r="S127" s="6"/>
      <c r="T127" s="6"/>
      <c r="U127" s="7"/>
      <c r="V127" s="7"/>
    </row>
    <row r="128" spans="1:22" ht="15.75" customHeight="1">
      <c r="A128" s="3"/>
      <c r="B128" s="6"/>
      <c r="C128" s="6"/>
      <c r="D128" s="6"/>
      <c r="E128" s="44" t="s">
        <v>8</v>
      </c>
      <c r="F128" s="59"/>
      <c r="G128" s="14">
        <f>COUNTIF('2008 - 2017'!J2:J1318,1)</f>
        <v>153</v>
      </c>
      <c r="H128" s="6">
        <f>COUNTIF('2008 - 2017'!J2:J1318,2)</f>
        <v>119</v>
      </c>
      <c r="I128" s="6">
        <f>COUNTIF('2008 - 2017'!J2:J1318,3)</f>
        <v>125</v>
      </c>
      <c r="J128" s="6">
        <f>COUNTIF('2008 - 2017'!J2:J1318,4)</f>
        <v>143</v>
      </c>
      <c r="K128" s="6">
        <f>COUNTIF('2008 - 2017'!J2:J1318,5)</f>
        <v>140</v>
      </c>
      <c r="L128" s="6">
        <f>COUNTIF('2008 - 2017'!J2:J1318,6)</f>
        <v>123</v>
      </c>
      <c r="M128" s="6">
        <f>COUNTIF('2008 - 2017'!J2:J1318,7)</f>
        <v>161</v>
      </c>
      <c r="N128" s="6">
        <f>COUNTIF('2008 - 2017'!J2:J1318,8)</f>
        <v>109</v>
      </c>
      <c r="O128" s="6">
        <f>COUNTIF('2008 - 2017'!J2:J1318,9)</f>
        <v>123</v>
      </c>
      <c r="P128" s="6">
        <f>COUNTIF('2008 - 2017'!J2:J1318,10)</f>
        <v>121</v>
      </c>
      <c r="Q128" s="34">
        <f>SUM(G128:P128)</f>
        <v>1317</v>
      </c>
      <c r="R128" s="6"/>
      <c r="S128" s="6"/>
      <c r="T128" s="6"/>
      <c r="U128" s="7"/>
      <c r="V128" s="7"/>
    </row>
    <row r="129" spans="1:22" ht="15.75" customHeight="1">
      <c r="A129" s="3"/>
      <c r="B129" s="6"/>
      <c r="C129" s="6"/>
      <c r="D129" s="6"/>
      <c r="E129" s="55" t="s">
        <v>9</v>
      </c>
      <c r="F129" s="62"/>
      <c r="G129" s="36">
        <f>G128/Q128</f>
        <v>0.11617312072892938</v>
      </c>
      <c r="H129" s="31">
        <f>H128/Q128</f>
        <v>9.0356871678056186E-2</v>
      </c>
      <c r="I129" s="31">
        <f>I128/Q128</f>
        <v>9.4912680334092642E-2</v>
      </c>
      <c r="J129" s="31">
        <f>J128/Q128</f>
        <v>0.10858010630220197</v>
      </c>
      <c r="K129" s="31">
        <f>K128/Q128</f>
        <v>0.10630220197418375</v>
      </c>
      <c r="L129" s="31">
        <f>L128/Q128</f>
        <v>9.3394077448747156E-2</v>
      </c>
      <c r="M129" s="31">
        <f>M128/Q128</f>
        <v>0.12224753227031131</v>
      </c>
      <c r="N129" s="31">
        <f>N128/Q128</f>
        <v>8.2763857251328773E-2</v>
      </c>
      <c r="O129" s="31">
        <f>O128/Q128</f>
        <v>9.3394077448747156E-2</v>
      </c>
      <c r="P129" s="31">
        <f>P128/Q128</f>
        <v>9.1875474563401671E-2</v>
      </c>
      <c r="Q129" s="32">
        <f>SUM(G129:P129)</f>
        <v>0.99999999999999978</v>
      </c>
      <c r="R129" s="6"/>
      <c r="S129" s="6"/>
      <c r="T129" s="6"/>
      <c r="U129" s="7"/>
      <c r="V129" s="7"/>
    </row>
    <row r="130" spans="1:22" ht="15.75" customHeight="1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5.75" customHeight="1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5.75" customHeight="1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5.75" customHeight="1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5.75" customHeight="1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5.75" customHeight="1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</sheetData>
  <mergeCells count="122">
    <mergeCell ref="E128:F128"/>
    <mergeCell ref="E129:F129"/>
    <mergeCell ref="E124:F124"/>
    <mergeCell ref="P124:P125"/>
    <mergeCell ref="E125:F125"/>
    <mergeCell ref="E126:F126"/>
    <mergeCell ref="G126:P126"/>
    <mergeCell ref="E127:F127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02:F102"/>
    <mergeCell ref="E103:F103"/>
    <mergeCell ref="E107:Q109"/>
    <mergeCell ref="E110:F110"/>
    <mergeCell ref="G110:P110"/>
    <mergeCell ref="E111:F111"/>
    <mergeCell ref="E98:F98"/>
    <mergeCell ref="P98:P99"/>
    <mergeCell ref="E99:F99"/>
    <mergeCell ref="E100:F100"/>
    <mergeCell ref="G100:P100"/>
    <mergeCell ref="E101:F101"/>
    <mergeCell ref="E92:F92"/>
    <mergeCell ref="E93:F93"/>
    <mergeCell ref="E94:F94"/>
    <mergeCell ref="E95:F95"/>
    <mergeCell ref="E96:F96"/>
    <mergeCell ref="E97:F97"/>
    <mergeCell ref="E86:F86"/>
    <mergeCell ref="E87:F87"/>
    <mergeCell ref="E88:F88"/>
    <mergeCell ref="E89:F89"/>
    <mergeCell ref="E90:F90"/>
    <mergeCell ref="E91:F91"/>
    <mergeCell ref="E76:F76"/>
    <mergeCell ref="E77:F77"/>
    <mergeCell ref="E81:Q83"/>
    <mergeCell ref="E84:F84"/>
    <mergeCell ref="G84:P84"/>
    <mergeCell ref="E85:F85"/>
    <mergeCell ref="E72:F72"/>
    <mergeCell ref="P72:P73"/>
    <mergeCell ref="E73:F73"/>
    <mergeCell ref="E74:F74"/>
    <mergeCell ref="G74:P74"/>
    <mergeCell ref="E75:F75"/>
    <mergeCell ref="E66:F66"/>
    <mergeCell ref="E67:F67"/>
    <mergeCell ref="E68:F68"/>
    <mergeCell ref="E69:F69"/>
    <mergeCell ref="E70:F70"/>
    <mergeCell ref="E71:F71"/>
    <mergeCell ref="E60:F60"/>
    <mergeCell ref="E61:F61"/>
    <mergeCell ref="E62:F62"/>
    <mergeCell ref="E63:F63"/>
    <mergeCell ref="E64:F64"/>
    <mergeCell ref="E65:F65"/>
    <mergeCell ref="E50:F50"/>
    <mergeCell ref="E51:F51"/>
    <mergeCell ref="E55:Q57"/>
    <mergeCell ref="E58:F58"/>
    <mergeCell ref="G58:P58"/>
    <mergeCell ref="E59:F59"/>
    <mergeCell ref="E46:F46"/>
    <mergeCell ref="P46:P47"/>
    <mergeCell ref="E47:F47"/>
    <mergeCell ref="E48:F48"/>
    <mergeCell ref="G48:P48"/>
    <mergeCell ref="E49:F49"/>
    <mergeCell ref="E40:F40"/>
    <mergeCell ref="E41:F41"/>
    <mergeCell ref="E42:F42"/>
    <mergeCell ref="E43:F43"/>
    <mergeCell ref="E44:F44"/>
    <mergeCell ref="E45:F45"/>
    <mergeCell ref="E34:F34"/>
    <mergeCell ref="E35:F35"/>
    <mergeCell ref="E36:F36"/>
    <mergeCell ref="E37:F37"/>
    <mergeCell ref="E38:F38"/>
    <mergeCell ref="E39:F39"/>
    <mergeCell ref="E24:F24"/>
    <mergeCell ref="E25:F25"/>
    <mergeCell ref="E29:Q31"/>
    <mergeCell ref="E32:F32"/>
    <mergeCell ref="G32:P32"/>
    <mergeCell ref="E33:F33"/>
    <mergeCell ref="E20:F20"/>
    <mergeCell ref="P20:P21"/>
    <mergeCell ref="E21:F21"/>
    <mergeCell ref="E22:F22"/>
    <mergeCell ref="G22:P22"/>
    <mergeCell ref="E23:F23"/>
    <mergeCell ref="E14:F14"/>
    <mergeCell ref="E15:F15"/>
    <mergeCell ref="E16:F16"/>
    <mergeCell ref="E17:F17"/>
    <mergeCell ref="E18:F18"/>
    <mergeCell ref="E19:F19"/>
    <mergeCell ref="S6:T6"/>
    <mergeCell ref="E7:F7"/>
    <mergeCell ref="E8:F8"/>
    <mergeCell ref="E9:F9"/>
    <mergeCell ref="E10:F10"/>
    <mergeCell ref="E11:F11"/>
    <mergeCell ref="E12:F12"/>
    <mergeCell ref="E13:F13"/>
    <mergeCell ref="E1:Q1"/>
    <mergeCell ref="E3:Q5"/>
    <mergeCell ref="E6:F6"/>
    <mergeCell ref="G6:P6"/>
  </mergeCells>
  <conditionalFormatting sqref="Q129 Q103 Q77 Q51 S118 S66 S92 S40 S14">
    <cfRule type="cellIs" dxfId="17" priority="18" operator="between">
      <formula>0.99</formula>
      <formula>1.0001</formula>
    </cfRule>
  </conditionalFormatting>
  <conditionalFormatting sqref="P124 P98 P72 P46 P20">
    <cfRule type="containsText" dxfId="16" priority="16" operator="containsText" text="RIP">
      <formula>NOT(ISERROR(SEARCH("RIP",P20)))</formula>
    </cfRule>
    <cfRule type="containsText" dxfId="15" priority="17" operator="containsText" text="OK">
      <formula>NOT(ISERROR(SEARCH("OK",P20)))</formula>
    </cfRule>
  </conditionalFormatting>
  <conditionalFormatting sqref="T118 T92 T66 T40 T14">
    <cfRule type="cellIs" dxfId="14" priority="14" operator="equal">
      <formula>0</formula>
    </cfRule>
    <cfRule type="cellIs" dxfId="13" priority="15" operator="equal">
      <formula>100</formula>
    </cfRule>
  </conditionalFormatting>
  <conditionalFormatting sqref="Q8">
    <cfRule type="cellIs" dxfId="12" priority="12" operator="notEqual">
      <formula>$Q$34+$Q$60+$Q$86+$Q$112</formula>
    </cfRule>
    <cfRule type="cellIs" dxfId="11" priority="13" operator="equal">
      <formula>$Q$34+$Q$60+$Q$86+$Q$112</formula>
    </cfRule>
  </conditionalFormatting>
  <conditionalFormatting sqref="Q11">
    <cfRule type="cellIs" dxfId="10" priority="10" operator="notEqual">
      <formula>$Q$37+$Q$63+$Q$89+$Q$115</formula>
    </cfRule>
    <cfRule type="cellIs" dxfId="9" priority="11" operator="equal">
      <formula>$Q$37+$Q$63+$Q$89+$Q$115</formula>
    </cfRule>
  </conditionalFormatting>
  <conditionalFormatting sqref="Q14">
    <cfRule type="cellIs" dxfId="8" priority="8" operator="notEqual">
      <formula>$Q$40+$Q$66+$Q$92+$Q$118</formula>
    </cfRule>
    <cfRule type="cellIs" dxfId="7" priority="9" operator="equal">
      <formula>$Q$40+$Q$66+$Q$92+$Q$118</formula>
    </cfRule>
  </conditionalFormatting>
  <conditionalFormatting sqref="Q17">
    <cfRule type="cellIs" dxfId="6" priority="6" operator="notEqual">
      <formula>$Q$43+$Q$69+$Q$95+$Q$121</formula>
    </cfRule>
    <cfRule type="cellIs" dxfId="5" priority="7" operator="equal">
      <formula>$Q$43+$Q$69+$Q$95+$Q$121</formula>
    </cfRule>
  </conditionalFormatting>
  <conditionalFormatting sqref="Q20">
    <cfRule type="cellIs" dxfId="4" priority="4" operator="notEqual">
      <formula>$Q$46+$Q$72+$Q$98+$Q$124</formula>
    </cfRule>
    <cfRule type="cellIs" dxfId="3" priority="5" operator="equal">
      <formula>$Q$46+$Q$72+$Q$98+$Q$124</formula>
    </cfRule>
  </conditionalFormatting>
  <conditionalFormatting sqref="Q24">
    <cfRule type="cellIs" dxfId="2" priority="2" operator="notEqual">
      <formula>$Q$50+$Q$76+$Q$102+$Q$128</formula>
    </cfRule>
    <cfRule type="cellIs" dxfId="1" priority="3" operator="equal">
      <formula>$Q$50+$Q$76+$Q$102+$Q$128</formula>
    </cfRule>
  </conditionalFormatting>
  <conditionalFormatting sqref="Q25">
    <cfRule type="cellIs" dxfId="0" priority="1" operator="between">
      <formula>0.99</formula>
      <formula>1.0001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31"/>
  <sheetViews>
    <sheetView topLeftCell="A107" workbookViewId="0">
      <selection activeCell="G113" sqref="G113"/>
    </sheetView>
  </sheetViews>
  <sheetFormatPr defaultRowHeight="15"/>
  <sheetData>
    <row r="1" spans="1: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</row>
    <row r="2" spans="1:25">
      <c r="A2" s="1">
        <v>2017027</v>
      </c>
      <c r="B2" s="1" t="s">
        <v>43</v>
      </c>
      <c r="C2" s="2">
        <v>42798</v>
      </c>
      <c r="D2" s="2">
        <v>42859</v>
      </c>
      <c r="E2" s="1">
        <v>28</v>
      </c>
      <c r="F2" s="1">
        <v>14</v>
      </c>
      <c r="G2" s="1">
        <v>37</v>
      </c>
      <c r="H2" s="1">
        <v>32</v>
      </c>
      <c r="I2" s="1">
        <v>4</v>
      </c>
      <c r="J2" s="1">
        <v>4</v>
      </c>
      <c r="K2" s="1" t="s">
        <v>44</v>
      </c>
      <c r="L2" s="1">
        <v>0</v>
      </c>
      <c r="M2" s="1">
        <v>0</v>
      </c>
      <c r="N2" s="1">
        <v>1</v>
      </c>
      <c r="O2" s="1">
        <v>327742.5</v>
      </c>
      <c r="P2" s="1">
        <v>617</v>
      </c>
      <c r="Q2" s="1">
        <v>1143.2</v>
      </c>
      <c r="R2" s="1">
        <v>26910</v>
      </c>
      <c r="S2" s="1">
        <v>11.3</v>
      </c>
      <c r="T2" s="1">
        <v>394534</v>
      </c>
      <c r="U2" s="1">
        <v>5.5</v>
      </c>
      <c r="V2" s="1">
        <v>585454</v>
      </c>
      <c r="W2" s="1">
        <v>2</v>
      </c>
      <c r="X2" s="1">
        <v>6036389</v>
      </c>
      <c r="Y2" s="1" t="s">
        <v>45</v>
      </c>
    </row>
    <row r="3" spans="1:25">
      <c r="A3" s="1">
        <v>2017026</v>
      </c>
      <c r="B3" s="1" t="s">
        <v>46</v>
      </c>
      <c r="C3" s="2">
        <v>42795</v>
      </c>
      <c r="D3" s="2">
        <v>42856</v>
      </c>
      <c r="E3" s="1">
        <v>33</v>
      </c>
      <c r="F3" s="1">
        <v>31</v>
      </c>
      <c r="G3" s="1">
        <v>16</v>
      </c>
      <c r="H3" s="1">
        <v>46</v>
      </c>
      <c r="I3" s="1">
        <v>20</v>
      </c>
      <c r="J3" s="1">
        <v>5</v>
      </c>
      <c r="K3" s="1" t="s">
        <v>47</v>
      </c>
      <c r="L3" s="1">
        <v>0</v>
      </c>
      <c r="M3" s="1">
        <v>0</v>
      </c>
      <c r="N3" s="1">
        <v>0</v>
      </c>
      <c r="O3" s="1">
        <v>0</v>
      </c>
      <c r="P3" s="1">
        <v>359</v>
      </c>
      <c r="Q3" s="1">
        <v>2077.1</v>
      </c>
      <c r="R3" s="1">
        <v>17202</v>
      </c>
      <c r="S3" s="1">
        <v>12.8</v>
      </c>
      <c r="T3" s="1">
        <v>265105</v>
      </c>
      <c r="U3" s="1">
        <v>5.9</v>
      </c>
      <c r="V3" s="1">
        <v>494834</v>
      </c>
      <c r="W3" s="1">
        <v>2</v>
      </c>
      <c r="X3" s="1">
        <v>4447172</v>
      </c>
      <c r="Y3" s="1" t="s">
        <v>45</v>
      </c>
    </row>
    <row r="4" spans="1:25">
      <c r="A4" s="1">
        <v>2017025</v>
      </c>
      <c r="B4" s="1" t="s">
        <v>48</v>
      </c>
      <c r="C4" s="2">
        <v>42793</v>
      </c>
      <c r="D4" s="2">
        <v>42854</v>
      </c>
      <c r="E4" s="1">
        <v>3</v>
      </c>
      <c r="F4" s="1">
        <v>37</v>
      </c>
      <c r="G4" s="1">
        <v>16</v>
      </c>
      <c r="H4" s="1">
        <v>17</v>
      </c>
      <c r="I4" s="1">
        <v>47</v>
      </c>
      <c r="J4" s="1">
        <v>5</v>
      </c>
      <c r="K4" s="1" t="s">
        <v>49</v>
      </c>
      <c r="L4" s="1">
        <v>0</v>
      </c>
      <c r="M4" s="1">
        <v>0</v>
      </c>
      <c r="N4" s="1">
        <v>0</v>
      </c>
      <c r="O4" s="1">
        <v>0</v>
      </c>
      <c r="P4" s="1">
        <v>287</v>
      </c>
      <c r="Q4" s="1">
        <v>2032.7</v>
      </c>
      <c r="R4" s="1">
        <v>16660</v>
      </c>
      <c r="S4" s="1">
        <v>10.3</v>
      </c>
      <c r="T4" s="1">
        <v>226417</v>
      </c>
      <c r="U4" s="1">
        <v>5.4</v>
      </c>
      <c r="V4" s="1">
        <v>396176</v>
      </c>
      <c r="W4" s="1">
        <v>2</v>
      </c>
      <c r="X4" s="1">
        <v>752245</v>
      </c>
      <c r="Y4" s="1" t="s">
        <v>45</v>
      </c>
    </row>
    <row r="5" spans="1:25">
      <c r="A5" s="1">
        <v>2017024</v>
      </c>
      <c r="B5" s="1" t="s">
        <v>43</v>
      </c>
      <c r="C5" s="2">
        <v>42791</v>
      </c>
      <c r="D5" s="2">
        <v>42852</v>
      </c>
      <c r="E5" s="1">
        <v>40</v>
      </c>
      <c r="F5" s="1">
        <v>32</v>
      </c>
      <c r="G5" s="1">
        <v>43</v>
      </c>
      <c r="H5" s="1">
        <v>11</v>
      </c>
      <c r="I5" s="1">
        <v>48</v>
      </c>
      <c r="J5" s="1">
        <v>2</v>
      </c>
      <c r="K5" s="1" t="s">
        <v>50</v>
      </c>
      <c r="L5" s="1">
        <v>0</v>
      </c>
      <c r="M5" s="1">
        <v>0</v>
      </c>
      <c r="N5" s="1">
        <v>2</v>
      </c>
      <c r="O5" s="1">
        <v>158177.9</v>
      </c>
      <c r="P5" s="1">
        <v>405</v>
      </c>
      <c r="Q5" s="1">
        <v>1681.1</v>
      </c>
      <c r="R5" s="1">
        <v>20641</v>
      </c>
      <c r="S5" s="1">
        <v>14.2</v>
      </c>
      <c r="T5" s="1">
        <v>325059</v>
      </c>
      <c r="U5" s="1">
        <v>6.4</v>
      </c>
      <c r="V5" s="1">
        <v>489719</v>
      </c>
      <c r="W5" s="1">
        <v>2</v>
      </c>
      <c r="X5" s="1">
        <v>3998896</v>
      </c>
      <c r="Y5" s="1" t="s">
        <v>45</v>
      </c>
    </row>
    <row r="6" spans="1:25">
      <c r="A6" s="1">
        <v>2017023</v>
      </c>
      <c r="B6" s="1" t="s">
        <v>46</v>
      </c>
      <c r="C6" s="2">
        <v>42788</v>
      </c>
      <c r="D6" s="2">
        <v>42849</v>
      </c>
      <c r="E6" s="1">
        <v>17</v>
      </c>
      <c r="F6" s="1">
        <v>25</v>
      </c>
      <c r="G6" s="1">
        <v>22</v>
      </c>
      <c r="H6" s="1">
        <v>35</v>
      </c>
      <c r="I6" s="1">
        <v>43</v>
      </c>
      <c r="J6" s="1">
        <v>10</v>
      </c>
      <c r="K6" s="1" t="s">
        <v>51</v>
      </c>
      <c r="L6" s="1">
        <v>0</v>
      </c>
      <c r="M6" s="1">
        <v>0</v>
      </c>
      <c r="N6" s="1">
        <v>2</v>
      </c>
      <c r="O6" s="1">
        <v>112725.6</v>
      </c>
      <c r="P6" s="1">
        <v>387</v>
      </c>
      <c r="Q6" s="1">
        <v>1253.7</v>
      </c>
      <c r="R6" s="1">
        <v>19235</v>
      </c>
      <c r="S6" s="1">
        <v>10.9</v>
      </c>
      <c r="T6" s="1">
        <v>278219</v>
      </c>
      <c r="U6" s="1">
        <v>5.4</v>
      </c>
      <c r="V6" s="1">
        <v>311568</v>
      </c>
      <c r="W6" s="1">
        <v>2</v>
      </c>
      <c r="X6" s="1">
        <v>6205294</v>
      </c>
      <c r="Y6" s="1" t="s">
        <v>45</v>
      </c>
    </row>
    <row r="7" spans="1:25">
      <c r="A7" s="1">
        <v>2017022</v>
      </c>
      <c r="B7" s="1" t="s">
        <v>48</v>
      </c>
      <c r="C7" s="2">
        <v>42786</v>
      </c>
      <c r="D7" s="2">
        <v>42847</v>
      </c>
      <c r="E7" s="1">
        <v>20</v>
      </c>
      <c r="F7" s="1">
        <v>29</v>
      </c>
      <c r="G7" s="1">
        <v>43</v>
      </c>
      <c r="H7" s="1">
        <v>41</v>
      </c>
      <c r="I7" s="1">
        <v>15</v>
      </c>
      <c r="J7" s="1">
        <v>10</v>
      </c>
      <c r="K7" s="1" t="s">
        <v>52</v>
      </c>
      <c r="L7" s="1">
        <v>0</v>
      </c>
      <c r="M7" s="1">
        <v>0</v>
      </c>
      <c r="N7" s="1">
        <v>0</v>
      </c>
      <c r="O7" s="1">
        <v>0</v>
      </c>
      <c r="P7" s="1">
        <v>302</v>
      </c>
      <c r="Q7" s="1">
        <v>1833.8</v>
      </c>
      <c r="R7" s="1">
        <v>13965</v>
      </c>
      <c r="S7" s="1">
        <v>11.7</v>
      </c>
      <c r="T7" s="1">
        <v>207980</v>
      </c>
      <c r="U7" s="1">
        <v>5.6</v>
      </c>
      <c r="V7" s="1">
        <v>243287</v>
      </c>
      <c r="W7" s="1">
        <v>2</v>
      </c>
      <c r="X7" s="1">
        <v>8525116</v>
      </c>
      <c r="Y7" s="1" t="s">
        <v>45</v>
      </c>
    </row>
    <row r="8" spans="1:25">
      <c r="A8" s="1">
        <v>2017021</v>
      </c>
      <c r="B8" s="1" t="s">
        <v>43</v>
      </c>
      <c r="C8" s="2">
        <v>42784</v>
      </c>
      <c r="D8" s="2">
        <v>42845</v>
      </c>
      <c r="E8" s="1">
        <v>32</v>
      </c>
      <c r="F8" s="1">
        <v>23</v>
      </c>
      <c r="G8" s="1">
        <v>49</v>
      </c>
      <c r="H8" s="1">
        <v>1</v>
      </c>
      <c r="I8" s="1">
        <v>3</v>
      </c>
      <c r="J8" s="1">
        <v>4</v>
      </c>
      <c r="K8" s="1" t="s">
        <v>53</v>
      </c>
      <c r="L8" s="1">
        <v>0</v>
      </c>
      <c r="M8" s="1">
        <v>0</v>
      </c>
      <c r="N8" s="1">
        <v>2</v>
      </c>
      <c r="O8" s="1">
        <v>153627.79999999999</v>
      </c>
      <c r="P8" s="1">
        <v>610</v>
      </c>
      <c r="Q8" s="1">
        <v>1084</v>
      </c>
      <c r="R8" s="1">
        <v>28018</v>
      </c>
      <c r="S8" s="1">
        <v>10.199999999999999</v>
      </c>
      <c r="T8" s="1">
        <v>404021</v>
      </c>
      <c r="U8" s="1">
        <v>5</v>
      </c>
      <c r="V8" s="1">
        <v>544954</v>
      </c>
      <c r="W8" s="1">
        <v>2</v>
      </c>
      <c r="X8" s="1">
        <v>7242658</v>
      </c>
      <c r="Y8" s="1" t="s">
        <v>45</v>
      </c>
    </row>
    <row r="9" spans="1:25">
      <c r="A9" s="1">
        <v>2017020</v>
      </c>
      <c r="B9" s="1" t="s">
        <v>46</v>
      </c>
      <c r="C9" s="2">
        <v>42781</v>
      </c>
      <c r="D9" s="2">
        <v>42842</v>
      </c>
      <c r="E9" s="1">
        <v>8</v>
      </c>
      <c r="F9" s="1">
        <v>16</v>
      </c>
      <c r="G9" s="1">
        <v>21</v>
      </c>
      <c r="H9" s="1">
        <v>14</v>
      </c>
      <c r="I9" s="1">
        <v>24</v>
      </c>
      <c r="J9" s="1">
        <v>10</v>
      </c>
      <c r="K9" s="1" t="s">
        <v>54</v>
      </c>
      <c r="L9" s="1">
        <v>2</v>
      </c>
      <c r="M9" s="1">
        <v>5500000</v>
      </c>
      <c r="N9" s="1">
        <v>7</v>
      </c>
      <c r="O9" s="1">
        <v>38142.300000000003</v>
      </c>
      <c r="P9" s="1">
        <v>880</v>
      </c>
      <c r="Q9" s="1">
        <v>652.9</v>
      </c>
      <c r="R9" s="1">
        <v>32141</v>
      </c>
      <c r="S9" s="1">
        <v>7.7</v>
      </c>
      <c r="T9" s="1">
        <v>395817</v>
      </c>
      <c r="U9" s="1">
        <v>4.4000000000000004</v>
      </c>
      <c r="V9" s="1">
        <v>412139</v>
      </c>
      <c r="W9" s="1">
        <v>2</v>
      </c>
      <c r="X9" s="1">
        <v>5343229</v>
      </c>
      <c r="Y9" s="1" t="s">
        <v>45</v>
      </c>
    </row>
    <row r="10" spans="1:25">
      <c r="A10" s="1">
        <v>2017019</v>
      </c>
      <c r="B10" s="1" t="s">
        <v>48</v>
      </c>
      <c r="C10" s="2">
        <v>42779</v>
      </c>
      <c r="D10" s="2">
        <v>42840</v>
      </c>
      <c r="E10" s="1">
        <v>5</v>
      </c>
      <c r="F10" s="1">
        <v>16</v>
      </c>
      <c r="G10" s="1">
        <v>39</v>
      </c>
      <c r="H10" s="1">
        <v>44</v>
      </c>
      <c r="I10" s="1">
        <v>18</v>
      </c>
      <c r="J10" s="1">
        <v>3</v>
      </c>
      <c r="K10" s="1" t="s">
        <v>55</v>
      </c>
      <c r="L10" s="1">
        <v>0</v>
      </c>
      <c r="M10" s="1">
        <v>0</v>
      </c>
      <c r="N10" s="1">
        <v>0</v>
      </c>
      <c r="O10" s="1">
        <v>0</v>
      </c>
      <c r="P10" s="1">
        <v>472</v>
      </c>
      <c r="Q10" s="1">
        <v>1834.7</v>
      </c>
      <c r="R10" s="1">
        <v>22915</v>
      </c>
      <c r="S10" s="1">
        <v>11.1</v>
      </c>
      <c r="T10" s="1">
        <v>334649</v>
      </c>
      <c r="U10" s="1">
        <v>5.4</v>
      </c>
      <c r="V10" s="1">
        <v>494002</v>
      </c>
      <c r="W10" s="1">
        <v>2</v>
      </c>
      <c r="X10" s="1">
        <v>810621</v>
      </c>
      <c r="Y10" s="1" t="s">
        <v>45</v>
      </c>
    </row>
    <row r="11" spans="1:25">
      <c r="A11" s="1">
        <v>2017018</v>
      </c>
      <c r="B11" s="1" t="s">
        <v>43</v>
      </c>
      <c r="C11" s="2">
        <v>42777</v>
      </c>
      <c r="D11" s="2">
        <v>42838</v>
      </c>
      <c r="E11" s="1">
        <v>37</v>
      </c>
      <c r="F11" s="1">
        <v>17</v>
      </c>
      <c r="G11" s="1">
        <v>29</v>
      </c>
      <c r="H11" s="1">
        <v>15</v>
      </c>
      <c r="I11" s="1">
        <v>1</v>
      </c>
      <c r="J11" s="1">
        <v>3</v>
      </c>
      <c r="K11" s="1" t="s">
        <v>56</v>
      </c>
      <c r="L11" s="1">
        <v>0</v>
      </c>
      <c r="M11" s="1">
        <v>0</v>
      </c>
      <c r="N11" s="1">
        <v>1</v>
      </c>
      <c r="O11" s="1">
        <v>338799.8</v>
      </c>
      <c r="P11" s="1">
        <v>621</v>
      </c>
      <c r="Q11" s="1">
        <v>1174.0999999999999</v>
      </c>
      <c r="R11" s="1">
        <v>30220</v>
      </c>
      <c r="S11" s="1">
        <v>10.4</v>
      </c>
      <c r="T11" s="1">
        <v>442588</v>
      </c>
      <c r="U11" s="1">
        <v>5.0999999999999996</v>
      </c>
      <c r="V11" s="1">
        <v>619286</v>
      </c>
      <c r="W11" s="1">
        <v>2</v>
      </c>
      <c r="X11" s="1">
        <v>3435317</v>
      </c>
      <c r="Y11" s="1" t="s">
        <v>45</v>
      </c>
    </row>
    <row r="12" spans="1:25">
      <c r="A12" s="1">
        <v>2017017</v>
      </c>
      <c r="B12" s="1" t="s">
        <v>46</v>
      </c>
      <c r="C12" s="2">
        <v>42774</v>
      </c>
      <c r="D12" s="2">
        <v>42835</v>
      </c>
      <c r="E12" s="1">
        <v>17</v>
      </c>
      <c r="F12" s="1">
        <v>33</v>
      </c>
      <c r="G12" s="1">
        <v>37</v>
      </c>
      <c r="H12" s="1">
        <v>40</v>
      </c>
      <c r="I12" s="1">
        <v>19</v>
      </c>
      <c r="J12" s="1">
        <v>6</v>
      </c>
      <c r="K12" s="1" t="s">
        <v>57</v>
      </c>
      <c r="L12" s="1">
        <v>0</v>
      </c>
      <c r="M12" s="1">
        <v>0</v>
      </c>
      <c r="N12" s="1">
        <v>1</v>
      </c>
      <c r="O12" s="1">
        <v>240742.6</v>
      </c>
      <c r="P12" s="1">
        <v>442</v>
      </c>
      <c r="Q12" s="1">
        <v>1172.2</v>
      </c>
      <c r="R12" s="1">
        <v>19086</v>
      </c>
      <c r="S12" s="1">
        <v>11.7</v>
      </c>
      <c r="T12" s="1">
        <v>275965</v>
      </c>
      <c r="U12" s="1">
        <v>5.8</v>
      </c>
      <c r="V12" s="1">
        <v>466120</v>
      </c>
      <c r="W12" s="1">
        <v>2</v>
      </c>
      <c r="X12" s="1">
        <v>9145176</v>
      </c>
      <c r="Y12" s="1" t="s">
        <v>45</v>
      </c>
    </row>
    <row r="13" spans="1:25">
      <c r="A13" s="1">
        <v>2017016</v>
      </c>
      <c r="B13" s="1" t="s">
        <v>48</v>
      </c>
      <c r="C13" s="2">
        <v>42772</v>
      </c>
      <c r="D13" s="2">
        <v>42833</v>
      </c>
      <c r="E13" s="1">
        <v>19</v>
      </c>
      <c r="F13" s="1">
        <v>31</v>
      </c>
      <c r="G13" s="1">
        <v>33</v>
      </c>
      <c r="H13" s="1">
        <v>40</v>
      </c>
      <c r="I13" s="1">
        <v>30</v>
      </c>
      <c r="J13" s="1">
        <v>2</v>
      </c>
      <c r="K13" s="1" t="s">
        <v>58</v>
      </c>
      <c r="L13" s="1">
        <v>0</v>
      </c>
      <c r="M13" s="1">
        <v>0</v>
      </c>
      <c r="N13" s="1">
        <v>0</v>
      </c>
      <c r="O13" s="1">
        <v>0</v>
      </c>
      <c r="P13" s="1">
        <v>291</v>
      </c>
      <c r="Q13" s="1">
        <v>2024.2</v>
      </c>
      <c r="R13" s="1">
        <v>14211</v>
      </c>
      <c r="S13" s="1">
        <v>12.2</v>
      </c>
      <c r="T13" s="1">
        <v>212410</v>
      </c>
      <c r="U13" s="1">
        <v>5.8</v>
      </c>
      <c r="V13" s="1">
        <v>286701</v>
      </c>
      <c r="W13" s="1">
        <v>2</v>
      </c>
      <c r="X13" s="1">
        <v>990681</v>
      </c>
      <c r="Y13" s="1" t="s">
        <v>45</v>
      </c>
    </row>
    <row r="14" spans="1:25">
      <c r="A14" s="1">
        <v>2017015</v>
      </c>
      <c r="B14" s="1" t="s">
        <v>43</v>
      </c>
      <c r="C14" s="2">
        <v>42770</v>
      </c>
      <c r="D14" s="2">
        <v>42831</v>
      </c>
      <c r="E14" s="1">
        <v>32</v>
      </c>
      <c r="F14" s="1">
        <v>22</v>
      </c>
      <c r="G14" s="1">
        <v>1</v>
      </c>
      <c r="H14" s="1">
        <v>35</v>
      </c>
      <c r="I14" s="1">
        <v>37</v>
      </c>
      <c r="J14" s="1">
        <v>7</v>
      </c>
      <c r="K14" s="1" t="s">
        <v>59</v>
      </c>
      <c r="L14" s="1">
        <v>0</v>
      </c>
      <c r="M14" s="1">
        <v>0</v>
      </c>
      <c r="N14" s="1">
        <v>3</v>
      </c>
      <c r="O14" s="1">
        <v>107974.2</v>
      </c>
      <c r="P14" s="1">
        <v>425</v>
      </c>
      <c r="Q14" s="1">
        <v>1640.3</v>
      </c>
      <c r="R14" s="1">
        <v>21462</v>
      </c>
      <c r="S14" s="1">
        <v>14</v>
      </c>
      <c r="T14" s="1">
        <v>348975</v>
      </c>
      <c r="U14" s="1">
        <v>6.1</v>
      </c>
      <c r="V14" s="1">
        <v>936044</v>
      </c>
      <c r="W14" s="1">
        <v>2</v>
      </c>
      <c r="X14" s="1">
        <v>550757</v>
      </c>
      <c r="Y14" s="1" t="s">
        <v>45</v>
      </c>
    </row>
    <row r="15" spans="1:25">
      <c r="A15" s="1">
        <v>2017014</v>
      </c>
      <c r="B15" s="1" t="s">
        <v>46</v>
      </c>
      <c r="C15" s="2">
        <v>42767</v>
      </c>
      <c r="D15" s="2">
        <v>42828</v>
      </c>
      <c r="E15" s="1">
        <v>45</v>
      </c>
      <c r="F15" s="1">
        <v>24</v>
      </c>
      <c r="G15" s="1">
        <v>17</v>
      </c>
      <c r="H15" s="1">
        <v>46</v>
      </c>
      <c r="I15" s="1">
        <v>9</v>
      </c>
      <c r="J15" s="1">
        <v>7</v>
      </c>
      <c r="K15" s="1" t="s">
        <v>60</v>
      </c>
      <c r="L15" s="1">
        <v>0</v>
      </c>
      <c r="M15" s="1">
        <v>0</v>
      </c>
      <c r="N15" s="1">
        <v>0</v>
      </c>
      <c r="O15" s="1">
        <v>0</v>
      </c>
      <c r="P15" s="1">
        <v>430</v>
      </c>
      <c r="Q15" s="1">
        <v>1679.3</v>
      </c>
      <c r="R15" s="1">
        <v>20753</v>
      </c>
      <c r="S15" s="1">
        <v>10.199999999999999</v>
      </c>
      <c r="T15" s="1">
        <v>298043</v>
      </c>
      <c r="U15" s="1">
        <v>5.0999999999999996</v>
      </c>
      <c r="V15" s="1">
        <v>696662</v>
      </c>
      <c r="W15" s="1">
        <v>2</v>
      </c>
      <c r="X15" s="1">
        <v>5553593</v>
      </c>
      <c r="Y15" s="1" t="s">
        <v>45</v>
      </c>
    </row>
    <row r="16" spans="1:25">
      <c r="A16" s="1">
        <v>2017013</v>
      </c>
      <c r="B16" s="1" t="s">
        <v>48</v>
      </c>
      <c r="C16" s="2">
        <v>42765</v>
      </c>
      <c r="D16" s="2">
        <v>42826</v>
      </c>
      <c r="E16" s="1">
        <v>4</v>
      </c>
      <c r="F16" s="1">
        <v>22</v>
      </c>
      <c r="G16" s="1">
        <v>40</v>
      </c>
      <c r="H16" s="1">
        <v>23</v>
      </c>
      <c r="I16" s="1">
        <v>32</v>
      </c>
      <c r="J16" s="1">
        <v>4</v>
      </c>
      <c r="K16" s="1" t="s">
        <v>61</v>
      </c>
      <c r="L16" s="1">
        <v>0</v>
      </c>
      <c r="M16" s="1">
        <v>0</v>
      </c>
      <c r="N16" s="1">
        <v>0</v>
      </c>
      <c r="O16" s="1">
        <v>0</v>
      </c>
      <c r="P16" s="1">
        <v>235</v>
      </c>
      <c r="Q16" s="1">
        <v>2303.6</v>
      </c>
      <c r="R16" s="1">
        <v>12445</v>
      </c>
      <c r="S16" s="1">
        <v>12.8</v>
      </c>
      <c r="T16" s="1">
        <v>204349</v>
      </c>
      <c r="U16" s="1">
        <v>5.6</v>
      </c>
      <c r="V16" s="1">
        <v>304909</v>
      </c>
      <c r="W16" s="1">
        <v>2</v>
      </c>
      <c r="X16" s="1">
        <v>3172735</v>
      </c>
      <c r="Y16" s="1" t="s">
        <v>45</v>
      </c>
    </row>
    <row r="17" spans="1:25">
      <c r="A17" s="1">
        <v>2017012</v>
      </c>
      <c r="B17" s="1" t="s">
        <v>43</v>
      </c>
      <c r="C17" s="2">
        <v>42763</v>
      </c>
      <c r="D17" s="2">
        <v>42824</v>
      </c>
      <c r="E17" s="1">
        <v>6</v>
      </c>
      <c r="F17" s="1">
        <v>5</v>
      </c>
      <c r="G17" s="1">
        <v>10</v>
      </c>
      <c r="H17" s="1">
        <v>2</v>
      </c>
      <c r="I17" s="1">
        <v>26</v>
      </c>
      <c r="J17" s="1">
        <v>5</v>
      </c>
      <c r="K17" s="1" t="s">
        <v>62</v>
      </c>
      <c r="L17" s="1">
        <v>1</v>
      </c>
      <c r="M17" s="1">
        <v>3000000</v>
      </c>
      <c r="N17" s="1">
        <v>8</v>
      </c>
      <c r="O17" s="1">
        <v>40010.800000000003</v>
      </c>
      <c r="P17" s="1">
        <v>1677</v>
      </c>
      <c r="Q17" s="1">
        <v>410.7</v>
      </c>
      <c r="R17" s="1">
        <v>51319</v>
      </c>
      <c r="S17" s="1">
        <v>5.8</v>
      </c>
      <c r="T17" s="1">
        <v>530039</v>
      </c>
      <c r="U17" s="1">
        <v>4</v>
      </c>
      <c r="V17" s="1">
        <v>666412</v>
      </c>
      <c r="W17" s="1">
        <v>2</v>
      </c>
      <c r="X17" s="1">
        <v>9998249</v>
      </c>
      <c r="Y17" s="1" t="s">
        <v>45</v>
      </c>
    </row>
    <row r="18" spans="1:25">
      <c r="A18" s="1">
        <v>2017011</v>
      </c>
      <c r="B18" s="1" t="s">
        <v>46</v>
      </c>
      <c r="C18" s="2">
        <v>42760</v>
      </c>
      <c r="D18" s="2">
        <v>42821</v>
      </c>
      <c r="E18" s="1">
        <v>10</v>
      </c>
      <c r="F18" s="1">
        <v>19</v>
      </c>
      <c r="G18" s="1">
        <v>20</v>
      </c>
      <c r="H18" s="1">
        <v>28</v>
      </c>
      <c r="I18" s="1">
        <v>4</v>
      </c>
      <c r="J18" s="1">
        <v>2</v>
      </c>
      <c r="K18" s="1" t="s">
        <v>63</v>
      </c>
      <c r="L18" s="1">
        <v>0</v>
      </c>
      <c r="M18" s="1">
        <v>0</v>
      </c>
      <c r="N18" s="1">
        <v>4</v>
      </c>
      <c r="O18" s="1">
        <v>55844.6</v>
      </c>
      <c r="P18" s="1">
        <v>980</v>
      </c>
      <c r="Q18" s="1">
        <v>490.5</v>
      </c>
      <c r="R18" s="1">
        <v>32627</v>
      </c>
      <c r="S18" s="1">
        <v>6.3</v>
      </c>
      <c r="T18" s="1">
        <v>365027</v>
      </c>
      <c r="U18" s="1">
        <v>4</v>
      </c>
      <c r="V18" s="1">
        <v>342602</v>
      </c>
      <c r="W18" s="1">
        <v>2</v>
      </c>
      <c r="X18" s="1">
        <v>978257</v>
      </c>
      <c r="Y18" s="1" t="s">
        <v>45</v>
      </c>
    </row>
    <row r="19" spans="1:25">
      <c r="A19" s="1">
        <v>2017010</v>
      </c>
      <c r="B19" s="1" t="s">
        <v>48</v>
      </c>
      <c r="C19" s="2">
        <v>42758</v>
      </c>
      <c r="D19" s="2">
        <v>42819</v>
      </c>
      <c r="E19" s="1">
        <v>15</v>
      </c>
      <c r="F19" s="1">
        <v>5</v>
      </c>
      <c r="G19" s="1">
        <v>17</v>
      </c>
      <c r="H19" s="1">
        <v>49</v>
      </c>
      <c r="I19" s="1">
        <v>31</v>
      </c>
      <c r="J19" s="1">
        <v>9</v>
      </c>
      <c r="K19" s="1" t="s">
        <v>64</v>
      </c>
      <c r="L19" s="1">
        <v>1</v>
      </c>
      <c r="M19" s="1">
        <v>18000000</v>
      </c>
      <c r="N19" s="1">
        <v>3</v>
      </c>
      <c r="O19" s="1">
        <v>77481.2</v>
      </c>
      <c r="P19" s="1">
        <v>569</v>
      </c>
      <c r="Q19" s="1">
        <v>879.1</v>
      </c>
      <c r="R19" s="1">
        <v>23689</v>
      </c>
      <c r="S19" s="1">
        <v>9.1</v>
      </c>
      <c r="T19" s="1">
        <v>318869</v>
      </c>
      <c r="U19" s="1">
        <v>4.8</v>
      </c>
      <c r="V19" s="1">
        <v>412318</v>
      </c>
      <c r="W19" s="1">
        <v>2</v>
      </c>
      <c r="X19" s="1">
        <v>6598316</v>
      </c>
      <c r="Y19" s="1" t="s">
        <v>45</v>
      </c>
    </row>
    <row r="20" spans="1:25">
      <c r="A20" s="1">
        <v>2017009</v>
      </c>
      <c r="B20" s="1" t="s">
        <v>43</v>
      </c>
      <c r="C20" s="2">
        <v>42756</v>
      </c>
      <c r="D20" s="2">
        <v>42817</v>
      </c>
      <c r="E20" s="1">
        <v>40</v>
      </c>
      <c r="F20" s="1">
        <v>36</v>
      </c>
      <c r="G20" s="1">
        <v>32</v>
      </c>
      <c r="H20" s="1">
        <v>8</v>
      </c>
      <c r="I20" s="1">
        <v>31</v>
      </c>
      <c r="J20" s="1">
        <v>6</v>
      </c>
      <c r="K20" s="1" t="s">
        <v>65</v>
      </c>
      <c r="L20" s="1">
        <v>0</v>
      </c>
      <c r="M20" s="1">
        <v>0</v>
      </c>
      <c r="N20" s="1">
        <v>1</v>
      </c>
      <c r="O20" s="1">
        <v>386187</v>
      </c>
      <c r="P20" s="1">
        <v>500</v>
      </c>
      <c r="Q20" s="1">
        <v>1662.2</v>
      </c>
      <c r="R20" s="1">
        <v>25403</v>
      </c>
      <c r="S20" s="1">
        <v>14.1</v>
      </c>
      <c r="T20" s="1">
        <v>397696</v>
      </c>
      <c r="U20" s="1">
        <v>6.4</v>
      </c>
      <c r="V20" s="1">
        <v>763199</v>
      </c>
      <c r="W20" s="1">
        <v>2</v>
      </c>
      <c r="X20" s="1">
        <v>9354658</v>
      </c>
      <c r="Y20" s="1" t="s">
        <v>45</v>
      </c>
    </row>
    <row r="21" spans="1:25">
      <c r="A21" s="1">
        <v>2017008</v>
      </c>
      <c r="B21" s="1" t="s">
        <v>46</v>
      </c>
      <c r="C21" s="2">
        <v>42753</v>
      </c>
      <c r="D21" s="2">
        <v>42814</v>
      </c>
      <c r="E21" s="1">
        <v>48</v>
      </c>
      <c r="F21" s="1">
        <v>29</v>
      </c>
      <c r="G21" s="1">
        <v>34</v>
      </c>
      <c r="H21" s="1">
        <v>5</v>
      </c>
      <c r="I21" s="1">
        <v>47</v>
      </c>
      <c r="J21" s="1">
        <v>4</v>
      </c>
      <c r="K21" s="1" t="s">
        <v>66</v>
      </c>
      <c r="L21" s="1">
        <v>0</v>
      </c>
      <c r="M21" s="1">
        <v>0</v>
      </c>
      <c r="N21" s="1">
        <v>0</v>
      </c>
      <c r="O21" s="1">
        <v>0</v>
      </c>
      <c r="P21" s="1">
        <v>397</v>
      </c>
      <c r="Q21" s="1">
        <v>2225.9</v>
      </c>
      <c r="R21" s="1">
        <v>19683</v>
      </c>
      <c r="S21" s="1">
        <v>13.2</v>
      </c>
      <c r="T21" s="1">
        <v>309279</v>
      </c>
      <c r="U21" s="1">
        <v>6</v>
      </c>
      <c r="V21" s="1">
        <v>499317</v>
      </c>
      <c r="W21" s="1">
        <v>2</v>
      </c>
      <c r="X21" s="1">
        <v>8828283</v>
      </c>
      <c r="Y21" s="1" t="s">
        <v>45</v>
      </c>
    </row>
    <row r="22" spans="1:25">
      <c r="A22" s="1">
        <v>2017007</v>
      </c>
      <c r="B22" s="1" t="s">
        <v>48</v>
      </c>
      <c r="C22" s="2">
        <v>42751</v>
      </c>
      <c r="D22" s="2">
        <v>42812</v>
      </c>
      <c r="E22" s="1">
        <v>35</v>
      </c>
      <c r="F22" s="1">
        <v>32</v>
      </c>
      <c r="G22" s="1">
        <v>14</v>
      </c>
      <c r="H22" s="1">
        <v>37</v>
      </c>
      <c r="I22" s="1">
        <v>26</v>
      </c>
      <c r="J22" s="1">
        <v>5</v>
      </c>
      <c r="K22" s="1" t="s">
        <v>67</v>
      </c>
      <c r="L22" s="1">
        <v>0</v>
      </c>
      <c r="M22" s="1">
        <v>0</v>
      </c>
      <c r="N22" s="1">
        <v>0</v>
      </c>
      <c r="O22" s="1">
        <v>0</v>
      </c>
      <c r="P22" s="1">
        <v>330</v>
      </c>
      <c r="Q22" s="1">
        <v>2190.4</v>
      </c>
      <c r="R22" s="1">
        <v>15978</v>
      </c>
      <c r="S22" s="1">
        <v>13.3</v>
      </c>
      <c r="T22" s="1">
        <v>244840</v>
      </c>
      <c r="U22" s="1">
        <v>6.2</v>
      </c>
      <c r="V22" s="1">
        <v>480847</v>
      </c>
      <c r="W22" s="1">
        <v>2</v>
      </c>
      <c r="X22" s="1">
        <v>4964941</v>
      </c>
      <c r="Y22" s="1" t="s">
        <v>45</v>
      </c>
    </row>
    <row r="23" spans="1:25">
      <c r="A23" s="1">
        <v>2017006</v>
      </c>
      <c r="B23" s="1" t="s">
        <v>43</v>
      </c>
      <c r="C23" s="2">
        <v>42749</v>
      </c>
      <c r="D23" s="2">
        <v>42810</v>
      </c>
      <c r="E23" s="1">
        <v>19</v>
      </c>
      <c r="F23" s="1">
        <v>18</v>
      </c>
      <c r="G23" s="1">
        <v>44</v>
      </c>
      <c r="H23" s="1">
        <v>37</v>
      </c>
      <c r="I23" s="1">
        <v>16</v>
      </c>
      <c r="J23" s="1">
        <v>1</v>
      </c>
      <c r="K23" s="1" t="s">
        <v>68</v>
      </c>
      <c r="L23" s="1">
        <v>0</v>
      </c>
      <c r="M23" s="1">
        <v>0</v>
      </c>
      <c r="N23" s="1">
        <v>2</v>
      </c>
      <c r="O23" s="1">
        <v>177104.2</v>
      </c>
      <c r="P23" s="1">
        <v>502</v>
      </c>
      <c r="Q23" s="1">
        <v>1518.5</v>
      </c>
      <c r="R23" s="1">
        <v>26511</v>
      </c>
      <c r="S23" s="1">
        <v>12.4</v>
      </c>
      <c r="T23" s="1">
        <v>421047</v>
      </c>
      <c r="U23" s="1">
        <v>5.6</v>
      </c>
      <c r="V23" s="1">
        <v>526347</v>
      </c>
      <c r="W23" s="1">
        <v>2</v>
      </c>
      <c r="X23" s="1">
        <v>2948284</v>
      </c>
      <c r="Y23" s="1" t="s">
        <v>45</v>
      </c>
    </row>
    <row r="24" spans="1:25">
      <c r="A24" s="1">
        <v>2017005</v>
      </c>
      <c r="B24" s="1" t="s">
        <v>46</v>
      </c>
      <c r="C24" s="2">
        <v>42746</v>
      </c>
      <c r="D24" s="2">
        <v>42807</v>
      </c>
      <c r="E24" s="1">
        <v>30</v>
      </c>
      <c r="F24" s="1">
        <v>13</v>
      </c>
      <c r="G24" s="1">
        <v>28</v>
      </c>
      <c r="H24" s="1">
        <v>22</v>
      </c>
      <c r="I24" s="1">
        <v>19</v>
      </c>
      <c r="J24" s="1">
        <v>3</v>
      </c>
      <c r="K24" s="1" t="s">
        <v>69</v>
      </c>
      <c r="L24" s="1">
        <v>0</v>
      </c>
      <c r="M24" s="1">
        <v>0</v>
      </c>
      <c r="N24" s="1">
        <v>2</v>
      </c>
      <c r="O24" s="1">
        <v>109107.4</v>
      </c>
      <c r="P24" s="1">
        <v>870</v>
      </c>
      <c r="Q24" s="1">
        <v>539.79999999999995</v>
      </c>
      <c r="R24" s="1">
        <v>29020</v>
      </c>
      <c r="S24" s="1">
        <v>7</v>
      </c>
      <c r="T24" s="1">
        <v>355985</v>
      </c>
      <c r="U24" s="1">
        <v>4</v>
      </c>
      <c r="V24" s="1">
        <v>401870</v>
      </c>
      <c r="W24" s="1">
        <v>2</v>
      </c>
      <c r="X24" s="1">
        <v>1368448</v>
      </c>
      <c r="Y24" s="1" t="s">
        <v>45</v>
      </c>
    </row>
    <row r="25" spans="1:25">
      <c r="A25" s="1">
        <v>2017004</v>
      </c>
      <c r="B25" s="1" t="s">
        <v>48</v>
      </c>
      <c r="C25" s="2">
        <v>42744</v>
      </c>
      <c r="D25" s="2">
        <v>42805</v>
      </c>
      <c r="E25" s="1">
        <v>21</v>
      </c>
      <c r="F25" s="1">
        <v>16</v>
      </c>
      <c r="G25" s="1">
        <v>6</v>
      </c>
      <c r="H25" s="1">
        <v>42</v>
      </c>
      <c r="I25" s="1">
        <v>2</v>
      </c>
      <c r="J25" s="1">
        <v>7</v>
      </c>
      <c r="K25" s="1" t="s">
        <v>70</v>
      </c>
      <c r="L25" s="1">
        <v>1</v>
      </c>
      <c r="M25" s="1">
        <v>5000000</v>
      </c>
      <c r="N25" s="1">
        <v>0</v>
      </c>
      <c r="O25" s="1">
        <v>0</v>
      </c>
      <c r="P25" s="1">
        <v>551</v>
      </c>
      <c r="Q25" s="1">
        <v>1053.5</v>
      </c>
      <c r="R25" s="1">
        <v>18581</v>
      </c>
      <c r="S25" s="1">
        <v>9.1999999999999993</v>
      </c>
      <c r="T25" s="1">
        <v>248249</v>
      </c>
      <c r="U25" s="1">
        <v>4.9000000000000004</v>
      </c>
      <c r="V25" s="1">
        <v>543885</v>
      </c>
      <c r="W25" s="1">
        <v>2</v>
      </c>
      <c r="X25" s="1">
        <v>4526709</v>
      </c>
      <c r="Y25" s="1" t="s">
        <v>45</v>
      </c>
    </row>
    <row r="26" spans="1:25">
      <c r="A26" s="1">
        <v>2017003</v>
      </c>
      <c r="B26" s="1" t="s">
        <v>43</v>
      </c>
      <c r="C26" s="2">
        <v>42742</v>
      </c>
      <c r="D26" s="2">
        <v>42803</v>
      </c>
      <c r="E26" s="1">
        <v>33</v>
      </c>
      <c r="F26" s="1">
        <v>46</v>
      </c>
      <c r="G26" s="1">
        <v>24</v>
      </c>
      <c r="H26" s="1">
        <v>21</v>
      </c>
      <c r="I26" s="1">
        <v>22</v>
      </c>
      <c r="J26" s="1">
        <v>8</v>
      </c>
      <c r="K26" s="1" t="s">
        <v>71</v>
      </c>
      <c r="L26" s="1">
        <v>0</v>
      </c>
      <c r="M26" s="1">
        <v>0</v>
      </c>
      <c r="N26" s="1">
        <v>1</v>
      </c>
      <c r="O26" s="1">
        <v>333679.3</v>
      </c>
      <c r="P26" s="1">
        <v>435</v>
      </c>
      <c r="Q26" s="1">
        <v>1650.8</v>
      </c>
      <c r="R26" s="1">
        <v>25544</v>
      </c>
      <c r="S26" s="1">
        <v>12.1</v>
      </c>
      <c r="T26" s="1">
        <v>406610</v>
      </c>
      <c r="U26" s="1">
        <v>5.4</v>
      </c>
      <c r="V26" s="1">
        <v>609705</v>
      </c>
      <c r="W26" s="1">
        <v>2</v>
      </c>
      <c r="X26" s="1">
        <v>2134850</v>
      </c>
      <c r="Y26" s="1" t="s">
        <v>45</v>
      </c>
    </row>
    <row r="27" spans="1:25">
      <c r="A27" s="1">
        <v>2017002</v>
      </c>
      <c r="B27" s="1" t="s">
        <v>46</v>
      </c>
      <c r="C27" s="2">
        <v>42739</v>
      </c>
      <c r="D27" s="2">
        <v>42800</v>
      </c>
      <c r="E27" s="1">
        <v>17</v>
      </c>
      <c r="F27" s="1">
        <v>36</v>
      </c>
      <c r="G27" s="1">
        <v>16</v>
      </c>
      <c r="H27" s="1">
        <v>26</v>
      </c>
      <c r="I27" s="1">
        <v>38</v>
      </c>
      <c r="J27" s="1">
        <v>7</v>
      </c>
      <c r="K27" s="1" t="s">
        <v>72</v>
      </c>
      <c r="L27" s="1">
        <v>0</v>
      </c>
      <c r="M27" s="1">
        <v>0</v>
      </c>
      <c r="N27" s="1">
        <v>0</v>
      </c>
      <c r="O27" s="1">
        <v>0</v>
      </c>
      <c r="P27" s="1">
        <v>333</v>
      </c>
      <c r="Q27" s="1">
        <v>2204.9</v>
      </c>
      <c r="R27" s="1">
        <v>17793</v>
      </c>
      <c r="S27" s="1">
        <v>12.2</v>
      </c>
      <c r="T27" s="1">
        <v>266158</v>
      </c>
      <c r="U27" s="1">
        <v>5.8</v>
      </c>
      <c r="V27" s="1">
        <v>701032</v>
      </c>
      <c r="W27" s="1">
        <v>2</v>
      </c>
      <c r="X27" s="1">
        <v>4440275</v>
      </c>
      <c r="Y27" s="1" t="s">
        <v>45</v>
      </c>
    </row>
    <row r="28" spans="1:25">
      <c r="A28" s="1">
        <v>2017001</v>
      </c>
      <c r="B28" s="1" t="s">
        <v>48</v>
      </c>
      <c r="C28" s="2">
        <v>42737</v>
      </c>
      <c r="D28" s="2">
        <v>42798</v>
      </c>
      <c r="E28" s="1">
        <v>31</v>
      </c>
      <c r="F28" s="1">
        <v>38</v>
      </c>
      <c r="G28" s="1">
        <v>11</v>
      </c>
      <c r="H28" s="1">
        <v>19</v>
      </c>
      <c r="I28" s="1">
        <v>40</v>
      </c>
      <c r="J28" s="1">
        <v>5</v>
      </c>
      <c r="K28" s="1" t="s">
        <v>73</v>
      </c>
      <c r="L28" s="1">
        <v>0</v>
      </c>
      <c r="M28" s="1">
        <v>0</v>
      </c>
      <c r="N28" s="1">
        <v>1</v>
      </c>
      <c r="O28" s="1">
        <v>174922.8</v>
      </c>
      <c r="P28" s="1">
        <v>374</v>
      </c>
      <c r="Q28" s="1">
        <v>1006.5</v>
      </c>
      <c r="R28" s="1">
        <v>14934</v>
      </c>
      <c r="S28" s="1">
        <v>10.9</v>
      </c>
      <c r="T28" s="1">
        <v>220300</v>
      </c>
      <c r="U28" s="1">
        <v>5.2</v>
      </c>
      <c r="V28" s="1">
        <v>368533</v>
      </c>
      <c r="W28" s="1">
        <v>2</v>
      </c>
      <c r="X28" s="1">
        <v>1799726</v>
      </c>
      <c r="Y28" s="1" t="s">
        <v>45</v>
      </c>
    </row>
    <row r="29" spans="1:25">
      <c r="A29" s="1">
        <v>2016157</v>
      </c>
      <c r="B29" s="1" t="s">
        <v>43</v>
      </c>
      <c r="C29" s="2">
        <v>42735</v>
      </c>
      <c r="D29" s="2">
        <v>42796</v>
      </c>
      <c r="E29" s="1">
        <v>45</v>
      </c>
      <c r="F29" s="1">
        <v>49</v>
      </c>
      <c r="G29" s="1">
        <v>43</v>
      </c>
      <c r="H29" s="1">
        <v>33</v>
      </c>
      <c r="I29" s="1">
        <v>4</v>
      </c>
      <c r="J29" s="1">
        <v>8</v>
      </c>
      <c r="K29" s="1" t="s">
        <v>74</v>
      </c>
      <c r="L29" s="1">
        <v>2</v>
      </c>
      <c r="M29" s="1">
        <v>5000000</v>
      </c>
      <c r="N29" s="1">
        <v>5</v>
      </c>
      <c r="O29" s="1">
        <v>125937.60000000001</v>
      </c>
      <c r="P29" s="1">
        <v>989</v>
      </c>
      <c r="Q29" s="1">
        <v>1370.2</v>
      </c>
      <c r="R29" s="1">
        <v>47992</v>
      </c>
      <c r="S29" s="1">
        <v>12.2</v>
      </c>
      <c r="T29" s="1">
        <v>710799</v>
      </c>
      <c r="U29" s="1">
        <v>5.9</v>
      </c>
      <c r="V29" s="1">
        <v>1157082</v>
      </c>
      <c r="W29" s="1">
        <v>2</v>
      </c>
      <c r="X29" s="1">
        <v>6700676</v>
      </c>
      <c r="Y29" s="1" t="s">
        <v>45</v>
      </c>
    </row>
    <row r="30" spans="1:25">
      <c r="A30" s="1">
        <v>2016156</v>
      </c>
      <c r="B30" s="1" t="s">
        <v>46</v>
      </c>
      <c r="C30" s="2">
        <v>42732</v>
      </c>
      <c r="D30" s="2">
        <v>42793</v>
      </c>
      <c r="E30" s="1">
        <v>34</v>
      </c>
      <c r="F30" s="1">
        <v>35</v>
      </c>
      <c r="G30" s="1">
        <v>16</v>
      </c>
      <c r="H30" s="1">
        <v>39</v>
      </c>
      <c r="I30" s="1">
        <v>15</v>
      </c>
      <c r="J30" s="1">
        <v>4</v>
      </c>
      <c r="K30" s="1" t="s">
        <v>75</v>
      </c>
      <c r="L30" s="1">
        <v>0</v>
      </c>
      <c r="M30" s="1">
        <v>0</v>
      </c>
      <c r="N30" s="1">
        <v>1</v>
      </c>
      <c r="O30" s="1">
        <v>231560.5</v>
      </c>
      <c r="P30" s="1">
        <v>252</v>
      </c>
      <c r="Q30" s="1">
        <v>1977.6</v>
      </c>
      <c r="R30" s="1">
        <v>12763</v>
      </c>
      <c r="S30" s="1">
        <v>16.899999999999999</v>
      </c>
      <c r="T30" s="1">
        <v>226814</v>
      </c>
      <c r="U30" s="1">
        <v>6.8</v>
      </c>
      <c r="V30" s="1">
        <v>411202</v>
      </c>
      <c r="W30" s="1">
        <v>2</v>
      </c>
      <c r="X30" s="1">
        <v>8998530</v>
      </c>
      <c r="Y30" s="1" t="s">
        <v>45</v>
      </c>
    </row>
    <row r="31" spans="1:25">
      <c r="A31" s="1">
        <v>2016155</v>
      </c>
      <c r="B31" s="1" t="s">
        <v>48</v>
      </c>
      <c r="C31" s="2">
        <v>42730</v>
      </c>
      <c r="D31" s="2">
        <v>42791</v>
      </c>
      <c r="E31" s="1">
        <v>3</v>
      </c>
      <c r="F31" s="1">
        <v>16</v>
      </c>
      <c r="G31" s="1">
        <v>27</v>
      </c>
      <c r="H31" s="1">
        <v>29</v>
      </c>
      <c r="I31" s="1">
        <v>37</v>
      </c>
      <c r="J31" s="1">
        <v>6</v>
      </c>
      <c r="K31" s="1" t="s">
        <v>76</v>
      </c>
      <c r="L31" s="1">
        <v>1</v>
      </c>
      <c r="M31" s="1">
        <v>11000000</v>
      </c>
      <c r="N31" s="1">
        <v>2</v>
      </c>
      <c r="O31" s="1">
        <v>102526.39999999999</v>
      </c>
      <c r="P31" s="1">
        <v>402</v>
      </c>
      <c r="Q31" s="1">
        <v>1097.7</v>
      </c>
      <c r="R31" s="1">
        <v>18449</v>
      </c>
      <c r="S31" s="1">
        <v>10.3</v>
      </c>
      <c r="T31" s="1">
        <v>268521</v>
      </c>
      <c r="U31" s="1">
        <v>5</v>
      </c>
      <c r="V31" s="1">
        <v>391050</v>
      </c>
      <c r="W31" s="1">
        <v>2</v>
      </c>
      <c r="X31" s="1">
        <v>5444491</v>
      </c>
      <c r="Y31" s="1" t="s">
        <v>45</v>
      </c>
    </row>
    <row r="32" spans="1:25">
      <c r="A32" s="1">
        <v>2016154</v>
      </c>
      <c r="B32" s="1" t="s">
        <v>43</v>
      </c>
      <c r="C32" s="2">
        <v>42728</v>
      </c>
      <c r="D32" s="2">
        <v>42789</v>
      </c>
      <c r="E32" s="1">
        <v>22</v>
      </c>
      <c r="F32" s="1">
        <v>48</v>
      </c>
      <c r="G32" s="1">
        <v>7</v>
      </c>
      <c r="H32" s="1">
        <v>20</v>
      </c>
      <c r="I32" s="1">
        <v>35</v>
      </c>
      <c r="J32" s="1">
        <v>1</v>
      </c>
      <c r="K32" s="1" t="s">
        <v>77</v>
      </c>
      <c r="L32" s="1">
        <v>0</v>
      </c>
      <c r="M32" s="1">
        <v>0</v>
      </c>
      <c r="N32" s="1">
        <v>0</v>
      </c>
      <c r="O32" s="1">
        <v>0</v>
      </c>
      <c r="P32" s="1">
        <v>976</v>
      </c>
      <c r="Q32" s="1">
        <v>1802</v>
      </c>
      <c r="R32" s="1">
        <v>47053</v>
      </c>
      <c r="S32" s="1">
        <v>11</v>
      </c>
      <c r="T32" s="1">
        <v>716962</v>
      </c>
      <c r="U32" s="1">
        <v>5.0999999999999996</v>
      </c>
      <c r="V32" s="1">
        <v>880021</v>
      </c>
      <c r="W32" s="1">
        <v>2</v>
      </c>
      <c r="X32" s="1">
        <v>5815410</v>
      </c>
      <c r="Y32" s="1" t="s">
        <v>45</v>
      </c>
    </row>
    <row r="33" spans="1:25">
      <c r="A33" s="1">
        <v>2016153</v>
      </c>
      <c r="B33" s="1" t="s">
        <v>46</v>
      </c>
      <c r="C33" s="2">
        <v>42725</v>
      </c>
      <c r="D33" s="2">
        <v>42786</v>
      </c>
      <c r="E33" s="1">
        <v>25</v>
      </c>
      <c r="F33" s="1">
        <v>42</v>
      </c>
      <c r="G33" s="1">
        <v>17</v>
      </c>
      <c r="H33" s="1">
        <v>39</v>
      </c>
      <c r="I33" s="1">
        <v>22</v>
      </c>
      <c r="J33" s="1">
        <v>6</v>
      </c>
      <c r="K33" s="1" t="s">
        <v>78</v>
      </c>
      <c r="L33" s="1">
        <v>0</v>
      </c>
      <c r="M33" s="1">
        <v>0</v>
      </c>
      <c r="N33" s="1">
        <v>1</v>
      </c>
      <c r="O33" s="1">
        <v>228653.2</v>
      </c>
      <c r="P33" s="1">
        <v>491</v>
      </c>
      <c r="Q33" s="1">
        <v>1002.2</v>
      </c>
      <c r="R33" s="1">
        <v>20038</v>
      </c>
      <c r="S33" s="1">
        <v>10.6</v>
      </c>
      <c r="T33" s="1">
        <v>284316</v>
      </c>
      <c r="U33" s="1">
        <v>5.3</v>
      </c>
      <c r="V33" s="1">
        <v>438487</v>
      </c>
      <c r="W33" s="1">
        <v>2</v>
      </c>
      <c r="X33" s="1">
        <v>2118680</v>
      </c>
      <c r="Y33" s="1" t="s">
        <v>45</v>
      </c>
    </row>
    <row r="34" spans="1:25">
      <c r="A34" s="1">
        <v>2016152</v>
      </c>
      <c r="B34" s="1" t="s">
        <v>48</v>
      </c>
      <c r="C34" s="2">
        <v>42723</v>
      </c>
      <c r="D34" s="2">
        <v>42784</v>
      </c>
      <c r="E34" s="1">
        <v>17</v>
      </c>
      <c r="F34" s="1">
        <v>40</v>
      </c>
      <c r="G34" s="1">
        <v>41</v>
      </c>
      <c r="H34" s="1">
        <v>26</v>
      </c>
      <c r="I34" s="1">
        <v>3</v>
      </c>
      <c r="J34" s="1">
        <v>7</v>
      </c>
      <c r="K34" s="1" t="s">
        <v>79</v>
      </c>
      <c r="L34" s="1">
        <v>0</v>
      </c>
      <c r="M34" s="1">
        <v>0</v>
      </c>
      <c r="N34" s="1">
        <v>0</v>
      </c>
      <c r="O34" s="1">
        <v>0</v>
      </c>
      <c r="P34" s="1">
        <v>248</v>
      </c>
      <c r="Q34" s="1">
        <v>2197.6</v>
      </c>
      <c r="R34" s="1">
        <v>13222</v>
      </c>
      <c r="S34" s="1">
        <v>12.1</v>
      </c>
      <c r="T34" s="1">
        <v>209390</v>
      </c>
      <c r="U34" s="1">
        <v>5.5</v>
      </c>
      <c r="V34" s="1">
        <v>509838</v>
      </c>
      <c r="W34" s="1">
        <v>2</v>
      </c>
      <c r="X34" s="1">
        <v>9424060</v>
      </c>
      <c r="Y34" s="1" t="s">
        <v>45</v>
      </c>
    </row>
    <row r="35" spans="1:25">
      <c r="A35" s="1">
        <v>2016151</v>
      </c>
      <c r="B35" s="1" t="s">
        <v>43</v>
      </c>
      <c r="C35" s="2">
        <v>42721</v>
      </c>
      <c r="D35" s="2">
        <v>42782</v>
      </c>
      <c r="E35" s="1">
        <v>13</v>
      </c>
      <c r="F35" s="1">
        <v>5</v>
      </c>
      <c r="G35" s="1">
        <v>16</v>
      </c>
      <c r="H35" s="1">
        <v>32</v>
      </c>
      <c r="I35" s="1">
        <v>2</v>
      </c>
      <c r="J35" s="1">
        <v>5</v>
      </c>
      <c r="K35" s="1" t="s">
        <v>80</v>
      </c>
      <c r="L35" s="1">
        <v>0</v>
      </c>
      <c r="M35" s="1">
        <v>0</v>
      </c>
      <c r="N35" s="1">
        <v>1</v>
      </c>
      <c r="O35" s="1">
        <v>306545.2</v>
      </c>
      <c r="P35" s="1">
        <v>716</v>
      </c>
      <c r="Q35" s="1">
        <v>921.4</v>
      </c>
      <c r="R35" s="1">
        <v>32187</v>
      </c>
      <c r="S35" s="1">
        <v>8.8000000000000007</v>
      </c>
      <c r="T35" s="1">
        <v>443303</v>
      </c>
      <c r="U35" s="1">
        <v>4.5999999999999996</v>
      </c>
      <c r="V35" s="1">
        <v>639453</v>
      </c>
      <c r="W35" s="1">
        <v>2</v>
      </c>
      <c r="X35" s="1">
        <v>5954931</v>
      </c>
      <c r="Y35" s="1" t="s">
        <v>45</v>
      </c>
    </row>
    <row r="36" spans="1:25">
      <c r="A36" s="1">
        <v>2016150</v>
      </c>
      <c r="B36" s="1" t="s">
        <v>46</v>
      </c>
      <c r="C36" s="2">
        <v>42718</v>
      </c>
      <c r="D36" s="2">
        <v>42779</v>
      </c>
      <c r="E36" s="1">
        <v>10</v>
      </c>
      <c r="F36" s="1">
        <v>9</v>
      </c>
      <c r="G36" s="1">
        <v>44</v>
      </c>
      <c r="H36" s="1">
        <v>14</v>
      </c>
      <c r="I36" s="1">
        <v>46</v>
      </c>
      <c r="J36" s="1">
        <v>7</v>
      </c>
      <c r="K36" s="1" t="s">
        <v>81</v>
      </c>
      <c r="L36" s="1">
        <v>1</v>
      </c>
      <c r="M36" s="1">
        <v>3000000</v>
      </c>
      <c r="N36" s="1">
        <v>2</v>
      </c>
      <c r="O36" s="1">
        <v>112787</v>
      </c>
      <c r="P36" s="1">
        <v>412</v>
      </c>
      <c r="Q36" s="1">
        <v>1178.3</v>
      </c>
      <c r="R36" s="1">
        <v>19577</v>
      </c>
      <c r="S36" s="1">
        <v>10.7</v>
      </c>
      <c r="T36" s="1">
        <v>300500</v>
      </c>
      <c r="U36" s="1">
        <v>5</v>
      </c>
      <c r="V36" s="1">
        <v>674105</v>
      </c>
      <c r="W36" s="1">
        <v>2</v>
      </c>
      <c r="X36" s="1">
        <v>5402070</v>
      </c>
      <c r="Y36" s="1" t="s">
        <v>45</v>
      </c>
    </row>
    <row r="37" spans="1:25">
      <c r="A37" s="1">
        <v>2016149</v>
      </c>
      <c r="B37" s="1" t="s">
        <v>48</v>
      </c>
      <c r="C37" s="2">
        <v>42716</v>
      </c>
      <c r="D37" s="2">
        <v>42777</v>
      </c>
      <c r="E37" s="1">
        <v>12</v>
      </c>
      <c r="F37" s="1">
        <v>14</v>
      </c>
      <c r="G37" s="1">
        <v>11</v>
      </c>
      <c r="H37" s="1">
        <v>6</v>
      </c>
      <c r="I37" s="1">
        <v>36</v>
      </c>
      <c r="J37" s="1">
        <v>6</v>
      </c>
      <c r="K37" s="1" t="s">
        <v>82</v>
      </c>
      <c r="L37" s="1">
        <v>0</v>
      </c>
      <c r="M37" s="1">
        <v>0</v>
      </c>
      <c r="N37" s="1">
        <v>0</v>
      </c>
      <c r="O37" s="1">
        <v>0</v>
      </c>
      <c r="P37" s="1">
        <v>386</v>
      </c>
      <c r="Q37" s="1">
        <v>1411</v>
      </c>
      <c r="R37" s="1">
        <v>20388</v>
      </c>
      <c r="S37" s="1">
        <v>7.9</v>
      </c>
      <c r="T37" s="1">
        <v>269573</v>
      </c>
      <c r="U37" s="1">
        <v>4.2</v>
      </c>
      <c r="V37" s="1">
        <v>332739</v>
      </c>
      <c r="W37" s="1">
        <v>2</v>
      </c>
      <c r="X37" s="1">
        <v>7764727</v>
      </c>
      <c r="Y37" s="1" t="s">
        <v>45</v>
      </c>
    </row>
    <row r="38" spans="1:25">
      <c r="A38" s="1">
        <v>2016148</v>
      </c>
      <c r="B38" s="1" t="s">
        <v>43</v>
      </c>
      <c r="C38" s="2">
        <v>42714</v>
      </c>
      <c r="D38" s="2">
        <v>42775</v>
      </c>
      <c r="E38" s="1">
        <v>41</v>
      </c>
      <c r="F38" s="1">
        <v>43</v>
      </c>
      <c r="G38" s="1">
        <v>27</v>
      </c>
      <c r="H38" s="1">
        <v>24</v>
      </c>
      <c r="I38" s="1">
        <v>28</v>
      </c>
      <c r="J38" s="1">
        <v>9</v>
      </c>
      <c r="K38" s="1" t="s">
        <v>83</v>
      </c>
      <c r="L38" s="1">
        <v>1</v>
      </c>
      <c r="M38" s="1">
        <v>5000000</v>
      </c>
      <c r="N38" s="1">
        <v>1</v>
      </c>
      <c r="O38" s="1">
        <v>320873.8</v>
      </c>
      <c r="P38" s="1">
        <v>480</v>
      </c>
      <c r="Q38" s="1">
        <v>1438.7</v>
      </c>
      <c r="R38" s="1">
        <v>24366</v>
      </c>
      <c r="S38" s="1">
        <v>12.2</v>
      </c>
      <c r="T38" s="1">
        <v>384738</v>
      </c>
      <c r="U38" s="1">
        <v>5.5</v>
      </c>
      <c r="V38" s="1">
        <v>573218</v>
      </c>
      <c r="W38" s="1">
        <v>2</v>
      </c>
      <c r="X38" s="1">
        <v>7271910</v>
      </c>
      <c r="Y38" s="1" t="s">
        <v>45</v>
      </c>
    </row>
    <row r="39" spans="1:25">
      <c r="A39" s="1">
        <v>2016147</v>
      </c>
      <c r="B39" s="1" t="s">
        <v>46</v>
      </c>
      <c r="C39" s="2">
        <v>42711</v>
      </c>
      <c r="D39" s="2">
        <v>42772</v>
      </c>
      <c r="E39" s="1">
        <v>5</v>
      </c>
      <c r="F39" s="1">
        <v>44</v>
      </c>
      <c r="G39" s="1">
        <v>7</v>
      </c>
      <c r="H39" s="1">
        <v>2</v>
      </c>
      <c r="I39" s="1">
        <v>45</v>
      </c>
      <c r="J39" s="1">
        <v>3</v>
      </c>
      <c r="K39" s="1" t="s">
        <v>84</v>
      </c>
      <c r="L39" s="1">
        <v>0</v>
      </c>
      <c r="M39" s="1">
        <v>0</v>
      </c>
      <c r="N39" s="1">
        <v>1</v>
      </c>
      <c r="O39" s="1">
        <v>230807.2</v>
      </c>
      <c r="P39" s="1">
        <v>450</v>
      </c>
      <c r="Q39" s="1">
        <v>1103.8</v>
      </c>
      <c r="R39" s="1">
        <v>23525</v>
      </c>
      <c r="S39" s="1">
        <v>9.1</v>
      </c>
      <c r="T39" s="1">
        <v>333584</v>
      </c>
      <c r="U39" s="1">
        <v>4.5999999999999996</v>
      </c>
      <c r="V39" s="1">
        <v>438796</v>
      </c>
      <c r="W39" s="1">
        <v>2</v>
      </c>
      <c r="X39" s="1">
        <v>3198160</v>
      </c>
      <c r="Y39" s="1" t="s">
        <v>45</v>
      </c>
    </row>
    <row r="40" spans="1:25">
      <c r="A40" s="1">
        <v>2016146</v>
      </c>
      <c r="B40" s="1" t="s">
        <v>48</v>
      </c>
      <c r="C40" s="2">
        <v>42709</v>
      </c>
      <c r="D40" s="2">
        <v>42770</v>
      </c>
      <c r="E40" s="1">
        <v>29</v>
      </c>
      <c r="F40" s="1">
        <v>30</v>
      </c>
      <c r="G40" s="1">
        <v>23</v>
      </c>
      <c r="H40" s="1">
        <v>6</v>
      </c>
      <c r="I40" s="1">
        <v>26</v>
      </c>
      <c r="J40" s="1">
        <v>4</v>
      </c>
      <c r="K40" s="1" t="s">
        <v>85</v>
      </c>
      <c r="L40" s="1">
        <v>0</v>
      </c>
      <c r="M40" s="1">
        <v>0</v>
      </c>
      <c r="N40" s="1">
        <v>4</v>
      </c>
      <c r="O40" s="1">
        <v>44448.2</v>
      </c>
      <c r="P40" s="1">
        <v>471</v>
      </c>
      <c r="Q40" s="1">
        <v>812.4</v>
      </c>
      <c r="R40" s="1">
        <v>19288</v>
      </c>
      <c r="S40" s="1">
        <v>8.5</v>
      </c>
      <c r="T40" s="1">
        <v>250215</v>
      </c>
      <c r="U40" s="1">
        <v>4.7</v>
      </c>
      <c r="V40" s="1">
        <v>320161</v>
      </c>
      <c r="W40" s="1">
        <v>2</v>
      </c>
      <c r="X40" s="1">
        <v>4530666</v>
      </c>
      <c r="Y40" s="1" t="s">
        <v>45</v>
      </c>
    </row>
    <row r="41" spans="1:25">
      <c r="A41" s="1">
        <v>2016145</v>
      </c>
      <c r="B41" s="1" t="s">
        <v>43</v>
      </c>
      <c r="C41" s="2">
        <v>42707</v>
      </c>
      <c r="D41" s="2">
        <v>42768</v>
      </c>
      <c r="E41" s="1">
        <v>11</v>
      </c>
      <c r="F41" s="1">
        <v>13</v>
      </c>
      <c r="G41" s="1">
        <v>38</v>
      </c>
      <c r="H41" s="1">
        <v>4</v>
      </c>
      <c r="I41" s="1">
        <v>44</v>
      </c>
      <c r="J41" s="1">
        <v>7</v>
      </c>
      <c r="K41" s="1" t="s">
        <v>86</v>
      </c>
      <c r="L41" s="1">
        <v>0</v>
      </c>
      <c r="M41" s="1">
        <v>0</v>
      </c>
      <c r="N41" s="1">
        <v>2</v>
      </c>
      <c r="O41" s="1">
        <v>152096.79999999999</v>
      </c>
      <c r="P41" s="1">
        <v>736</v>
      </c>
      <c r="Q41" s="1">
        <v>889.5</v>
      </c>
      <c r="R41" s="1">
        <v>32061</v>
      </c>
      <c r="S41" s="1">
        <v>8.8000000000000007</v>
      </c>
      <c r="T41" s="1">
        <v>438633</v>
      </c>
      <c r="U41" s="1">
        <v>4.5999999999999996</v>
      </c>
      <c r="V41" s="1">
        <v>880209</v>
      </c>
      <c r="W41" s="1">
        <v>2</v>
      </c>
      <c r="X41" s="1">
        <v>2979446</v>
      </c>
      <c r="Y41" s="1" t="s">
        <v>45</v>
      </c>
    </row>
    <row r="42" spans="1:25">
      <c r="A42" s="1">
        <v>2016144</v>
      </c>
      <c r="B42" s="1" t="s">
        <v>46</v>
      </c>
      <c r="C42" s="2">
        <v>42704</v>
      </c>
      <c r="D42" s="2">
        <v>42765</v>
      </c>
      <c r="E42" s="1">
        <v>9</v>
      </c>
      <c r="F42" s="1">
        <v>33</v>
      </c>
      <c r="G42" s="1">
        <v>31</v>
      </c>
      <c r="H42" s="1">
        <v>3</v>
      </c>
      <c r="I42" s="1">
        <v>40</v>
      </c>
      <c r="J42" s="1">
        <v>5</v>
      </c>
      <c r="K42" s="1" t="s">
        <v>87</v>
      </c>
      <c r="L42" s="1">
        <v>1</v>
      </c>
      <c r="M42" s="1">
        <v>3000000</v>
      </c>
      <c r="N42" s="1">
        <v>0</v>
      </c>
      <c r="O42" s="1">
        <v>0</v>
      </c>
      <c r="P42" s="1">
        <v>385</v>
      </c>
      <c r="Q42" s="1">
        <v>1797.1</v>
      </c>
      <c r="R42" s="1">
        <v>18294</v>
      </c>
      <c r="S42" s="1">
        <v>11.1</v>
      </c>
      <c r="T42" s="1">
        <v>273069</v>
      </c>
      <c r="U42" s="1">
        <v>5.3</v>
      </c>
      <c r="V42" s="1">
        <v>466783</v>
      </c>
      <c r="W42" s="1">
        <v>2</v>
      </c>
      <c r="X42" s="1">
        <v>5747528</v>
      </c>
      <c r="Y42" s="1" t="s">
        <v>45</v>
      </c>
    </row>
    <row r="43" spans="1:25">
      <c r="A43" s="1">
        <v>2016143</v>
      </c>
      <c r="B43" s="1" t="s">
        <v>48</v>
      </c>
      <c r="C43" s="2">
        <v>42702</v>
      </c>
      <c r="D43" s="2">
        <v>42763</v>
      </c>
      <c r="E43" s="1">
        <v>41</v>
      </c>
      <c r="F43" s="1">
        <v>45</v>
      </c>
      <c r="G43" s="1">
        <v>20</v>
      </c>
      <c r="H43" s="1">
        <v>10</v>
      </c>
      <c r="I43" s="1">
        <v>38</v>
      </c>
      <c r="J43" s="1">
        <v>6</v>
      </c>
      <c r="K43" s="1" t="s">
        <v>88</v>
      </c>
      <c r="L43" s="1">
        <v>0</v>
      </c>
      <c r="M43" s="1">
        <v>0</v>
      </c>
      <c r="N43" s="1">
        <v>0</v>
      </c>
      <c r="O43" s="1">
        <v>0</v>
      </c>
      <c r="P43" s="1">
        <v>288</v>
      </c>
      <c r="Q43" s="1">
        <v>1779.2</v>
      </c>
      <c r="R43" s="1">
        <v>12664</v>
      </c>
      <c r="S43" s="1">
        <v>11.9</v>
      </c>
      <c r="T43" s="1">
        <v>187022</v>
      </c>
      <c r="U43" s="1">
        <v>5.7</v>
      </c>
      <c r="V43" s="1">
        <v>309998</v>
      </c>
      <c r="W43" s="1">
        <v>2</v>
      </c>
      <c r="X43" s="1">
        <v>698953</v>
      </c>
      <c r="Y43" s="1" t="s">
        <v>45</v>
      </c>
    </row>
    <row r="44" spans="1:25">
      <c r="A44" s="1">
        <v>2016142</v>
      </c>
      <c r="B44" s="1" t="s">
        <v>43</v>
      </c>
      <c r="C44" s="2">
        <v>42700</v>
      </c>
      <c r="D44" s="2">
        <v>42761</v>
      </c>
      <c r="E44" s="1">
        <v>9</v>
      </c>
      <c r="F44" s="1">
        <v>21</v>
      </c>
      <c r="G44" s="1">
        <v>44</v>
      </c>
      <c r="H44" s="1">
        <v>6</v>
      </c>
      <c r="I44" s="1">
        <v>11</v>
      </c>
      <c r="J44" s="1">
        <v>7</v>
      </c>
      <c r="K44" s="1" t="s">
        <v>89</v>
      </c>
      <c r="L44" s="1">
        <v>1</v>
      </c>
      <c r="M44" s="1">
        <v>2000000</v>
      </c>
      <c r="N44" s="1">
        <v>1</v>
      </c>
      <c r="O44" s="1">
        <v>291166.8</v>
      </c>
      <c r="P44" s="1">
        <v>1031</v>
      </c>
      <c r="Q44" s="1">
        <v>607.70000000000005</v>
      </c>
      <c r="R44" s="1">
        <v>39357</v>
      </c>
      <c r="S44" s="1">
        <v>6.9</v>
      </c>
      <c r="T44" s="1">
        <v>466063</v>
      </c>
      <c r="U44" s="1">
        <v>4.0999999999999996</v>
      </c>
      <c r="V44" s="1">
        <v>842080</v>
      </c>
      <c r="W44" s="1">
        <v>2</v>
      </c>
      <c r="X44" s="1">
        <v>6385152</v>
      </c>
      <c r="Y44" s="1" t="s">
        <v>45</v>
      </c>
    </row>
    <row r="45" spans="1:25">
      <c r="A45" s="1">
        <v>2016141</v>
      </c>
      <c r="B45" s="1" t="s">
        <v>46</v>
      </c>
      <c r="C45" s="2">
        <v>42697</v>
      </c>
      <c r="D45" s="2">
        <v>42758</v>
      </c>
      <c r="E45" s="1">
        <v>47</v>
      </c>
      <c r="F45" s="1">
        <v>7</v>
      </c>
      <c r="G45" s="1">
        <v>25</v>
      </c>
      <c r="H45" s="1">
        <v>2</v>
      </c>
      <c r="I45" s="1">
        <v>12</v>
      </c>
      <c r="J45" s="1">
        <v>7</v>
      </c>
      <c r="K45" s="1" t="s">
        <v>90</v>
      </c>
      <c r="L45" s="1">
        <v>1</v>
      </c>
      <c r="M45" s="1">
        <v>9000000</v>
      </c>
      <c r="N45" s="1">
        <v>3</v>
      </c>
      <c r="O45" s="1">
        <v>77661.100000000006</v>
      </c>
      <c r="P45" s="1">
        <v>1030</v>
      </c>
      <c r="Q45" s="1">
        <v>486.8</v>
      </c>
      <c r="R45" s="1">
        <v>33072</v>
      </c>
      <c r="S45" s="1">
        <v>6.5</v>
      </c>
      <c r="T45" s="1">
        <v>373141</v>
      </c>
      <c r="U45" s="1">
        <v>4.0999999999999996</v>
      </c>
      <c r="V45" s="1">
        <v>673284</v>
      </c>
      <c r="W45" s="1">
        <v>2</v>
      </c>
      <c r="X45" s="1">
        <v>9217619</v>
      </c>
      <c r="Y45" s="1" t="s">
        <v>45</v>
      </c>
    </row>
    <row r="46" spans="1:25">
      <c r="A46" s="1">
        <v>2016140</v>
      </c>
      <c r="B46" s="1" t="s">
        <v>48</v>
      </c>
      <c r="C46" s="2">
        <v>42695</v>
      </c>
      <c r="D46" s="2">
        <v>42756</v>
      </c>
      <c r="E46" s="1">
        <v>7</v>
      </c>
      <c r="F46" s="1">
        <v>18</v>
      </c>
      <c r="G46" s="1">
        <v>12</v>
      </c>
      <c r="H46" s="1">
        <v>45</v>
      </c>
      <c r="I46" s="1">
        <v>3</v>
      </c>
      <c r="J46" s="1">
        <v>8</v>
      </c>
      <c r="K46" s="1" t="s">
        <v>91</v>
      </c>
      <c r="L46" s="1">
        <v>0</v>
      </c>
      <c r="M46" s="1">
        <v>0</v>
      </c>
      <c r="N46" s="1">
        <v>1</v>
      </c>
      <c r="O46" s="1">
        <v>181410.8</v>
      </c>
      <c r="P46" s="1">
        <v>676</v>
      </c>
      <c r="Q46" s="1">
        <v>577.5</v>
      </c>
      <c r="R46" s="1">
        <v>24944</v>
      </c>
      <c r="S46" s="1">
        <v>6.7</v>
      </c>
      <c r="T46" s="1">
        <v>295781</v>
      </c>
      <c r="U46" s="1">
        <v>4</v>
      </c>
      <c r="V46" s="1">
        <v>324876</v>
      </c>
      <c r="W46" s="1">
        <v>2</v>
      </c>
      <c r="X46" s="1">
        <v>3221541</v>
      </c>
      <c r="Y46" s="1" t="s">
        <v>45</v>
      </c>
    </row>
    <row r="47" spans="1:25">
      <c r="A47" s="1">
        <v>2016139</v>
      </c>
      <c r="B47" s="1" t="s">
        <v>43</v>
      </c>
      <c r="C47" s="2">
        <v>42693</v>
      </c>
      <c r="D47" s="2">
        <v>42754</v>
      </c>
      <c r="E47" s="1">
        <v>34</v>
      </c>
      <c r="F47" s="1">
        <v>48</v>
      </c>
      <c r="G47" s="1">
        <v>41</v>
      </c>
      <c r="H47" s="1">
        <v>46</v>
      </c>
      <c r="I47" s="1">
        <v>36</v>
      </c>
      <c r="J47" s="1">
        <v>7</v>
      </c>
      <c r="K47" s="1" t="s">
        <v>92</v>
      </c>
      <c r="L47" s="1">
        <v>0</v>
      </c>
      <c r="M47" s="1">
        <v>0</v>
      </c>
      <c r="N47" s="1">
        <v>3</v>
      </c>
      <c r="O47" s="1">
        <v>103736.2</v>
      </c>
      <c r="P47" s="1">
        <v>508</v>
      </c>
      <c r="Q47" s="1">
        <v>1318.4</v>
      </c>
      <c r="R47" s="1">
        <v>18844</v>
      </c>
      <c r="S47" s="1">
        <v>15.4</v>
      </c>
      <c r="T47" s="1">
        <v>286403</v>
      </c>
      <c r="U47" s="1">
        <v>7.2</v>
      </c>
      <c r="V47" s="1">
        <v>880084</v>
      </c>
      <c r="W47" s="1">
        <v>2</v>
      </c>
      <c r="X47" s="1">
        <v>7365600</v>
      </c>
      <c r="Y47" s="1" t="s">
        <v>45</v>
      </c>
    </row>
    <row r="48" spans="1:25">
      <c r="A48" s="1">
        <v>2016138</v>
      </c>
      <c r="B48" s="1" t="s">
        <v>46</v>
      </c>
      <c r="C48" s="2">
        <v>42690</v>
      </c>
      <c r="D48" s="2">
        <v>42751</v>
      </c>
      <c r="E48" s="1">
        <v>37</v>
      </c>
      <c r="F48" s="1">
        <v>48</v>
      </c>
      <c r="G48" s="1">
        <v>1</v>
      </c>
      <c r="H48" s="1">
        <v>26</v>
      </c>
      <c r="I48" s="1">
        <v>24</v>
      </c>
      <c r="J48" s="1">
        <v>7</v>
      </c>
      <c r="K48" s="1" t="s">
        <v>93</v>
      </c>
      <c r="L48" s="1">
        <v>0</v>
      </c>
      <c r="M48" s="1">
        <v>0</v>
      </c>
      <c r="N48" s="1">
        <v>0</v>
      </c>
      <c r="O48" s="1">
        <v>0</v>
      </c>
      <c r="P48" s="1">
        <v>325</v>
      </c>
      <c r="Q48" s="1">
        <v>2193.6999999999998</v>
      </c>
      <c r="R48" s="1">
        <v>16804</v>
      </c>
      <c r="S48" s="1">
        <v>12.5</v>
      </c>
      <c r="T48" s="1">
        <v>265699</v>
      </c>
      <c r="U48" s="1">
        <v>5.6</v>
      </c>
      <c r="V48" s="1">
        <v>666567</v>
      </c>
      <c r="W48" s="1">
        <v>2</v>
      </c>
      <c r="X48" s="1">
        <v>2795515</v>
      </c>
      <c r="Y48" s="1" t="s">
        <v>45</v>
      </c>
    </row>
    <row r="49" spans="1:25">
      <c r="A49" s="1">
        <v>2016137</v>
      </c>
      <c r="B49" s="1" t="s">
        <v>48</v>
      </c>
      <c r="C49" s="2">
        <v>42688</v>
      </c>
      <c r="D49" s="2">
        <v>42749</v>
      </c>
      <c r="E49" s="1">
        <v>41</v>
      </c>
      <c r="F49" s="1">
        <v>6</v>
      </c>
      <c r="G49" s="1">
        <v>14</v>
      </c>
      <c r="H49" s="1">
        <v>16</v>
      </c>
      <c r="I49" s="1">
        <v>26</v>
      </c>
      <c r="J49" s="1">
        <v>2</v>
      </c>
      <c r="K49" s="1" t="s">
        <v>94</v>
      </c>
      <c r="L49" s="1">
        <v>0</v>
      </c>
      <c r="M49" s="1">
        <v>0</v>
      </c>
      <c r="N49" s="1">
        <v>1</v>
      </c>
      <c r="O49" s="1">
        <v>176712.8</v>
      </c>
      <c r="P49" s="1">
        <v>392</v>
      </c>
      <c r="Q49" s="1">
        <v>970.1</v>
      </c>
      <c r="R49" s="1">
        <v>17432</v>
      </c>
      <c r="S49" s="1">
        <v>9.4</v>
      </c>
      <c r="T49" s="1">
        <v>233011</v>
      </c>
      <c r="U49" s="1">
        <v>5</v>
      </c>
      <c r="V49" s="1">
        <v>277892</v>
      </c>
      <c r="W49" s="1">
        <v>2</v>
      </c>
      <c r="X49" s="1">
        <v>5343551</v>
      </c>
      <c r="Y49" s="1" t="s">
        <v>45</v>
      </c>
    </row>
    <row r="50" spans="1:25">
      <c r="A50" s="1">
        <v>2016136</v>
      </c>
      <c r="B50" s="1" t="s">
        <v>43</v>
      </c>
      <c r="C50" s="2">
        <v>42686</v>
      </c>
      <c r="D50" s="2">
        <v>42747</v>
      </c>
      <c r="E50" s="1">
        <v>29</v>
      </c>
      <c r="F50" s="1">
        <v>11</v>
      </c>
      <c r="G50" s="1">
        <v>19</v>
      </c>
      <c r="H50" s="1">
        <v>16</v>
      </c>
      <c r="I50" s="1">
        <v>2</v>
      </c>
      <c r="J50" s="1">
        <v>8</v>
      </c>
      <c r="K50" s="1" t="s">
        <v>95</v>
      </c>
      <c r="L50" s="1">
        <v>0</v>
      </c>
      <c r="M50" s="1">
        <v>0</v>
      </c>
      <c r="N50" s="1">
        <v>7</v>
      </c>
      <c r="O50" s="1">
        <v>42326</v>
      </c>
      <c r="P50" s="1">
        <v>1194</v>
      </c>
      <c r="Q50" s="1">
        <v>534</v>
      </c>
      <c r="R50" s="1">
        <v>40538</v>
      </c>
      <c r="S50" s="1">
        <v>6.8</v>
      </c>
      <c r="T50" s="1">
        <v>468918</v>
      </c>
      <c r="U50" s="1">
        <v>4.2</v>
      </c>
      <c r="V50" s="1">
        <v>537669</v>
      </c>
      <c r="W50" s="1">
        <v>2</v>
      </c>
      <c r="X50" s="1">
        <v>5068531</v>
      </c>
      <c r="Y50" s="1" t="s">
        <v>45</v>
      </c>
    </row>
    <row r="51" spans="1:25">
      <c r="A51" s="1">
        <v>2016135</v>
      </c>
      <c r="B51" s="1" t="s">
        <v>46</v>
      </c>
      <c r="C51" s="2">
        <v>42683</v>
      </c>
      <c r="D51" s="2">
        <v>42744</v>
      </c>
      <c r="E51" s="1">
        <v>3</v>
      </c>
      <c r="F51" s="1">
        <v>22</v>
      </c>
      <c r="G51" s="1">
        <v>47</v>
      </c>
      <c r="H51" s="1">
        <v>14</v>
      </c>
      <c r="I51" s="1">
        <v>8</v>
      </c>
      <c r="J51" s="1">
        <v>5</v>
      </c>
      <c r="K51" s="1" t="s">
        <v>96</v>
      </c>
      <c r="L51" s="1">
        <v>0</v>
      </c>
      <c r="M51" s="1">
        <v>0</v>
      </c>
      <c r="N51" s="1">
        <v>4</v>
      </c>
      <c r="O51" s="1">
        <v>54179.4</v>
      </c>
      <c r="P51" s="1">
        <v>658</v>
      </c>
      <c r="Q51" s="1">
        <v>708.8</v>
      </c>
      <c r="R51" s="1">
        <v>24389</v>
      </c>
      <c r="S51" s="1">
        <v>8.1999999999999993</v>
      </c>
      <c r="T51" s="1">
        <v>310970</v>
      </c>
      <c r="U51" s="1">
        <v>4.5999999999999996</v>
      </c>
      <c r="V51" s="1">
        <v>455645</v>
      </c>
      <c r="W51" s="1">
        <v>2</v>
      </c>
      <c r="X51" s="1">
        <v>4560216</v>
      </c>
      <c r="Y51" s="1" t="s">
        <v>45</v>
      </c>
    </row>
    <row r="52" spans="1:25">
      <c r="A52" s="1">
        <v>2016134</v>
      </c>
      <c r="B52" s="1" t="s">
        <v>48</v>
      </c>
      <c r="C52" s="2">
        <v>42681</v>
      </c>
      <c r="D52" s="2">
        <v>42742</v>
      </c>
      <c r="E52" s="1">
        <v>1</v>
      </c>
      <c r="F52" s="1">
        <v>46</v>
      </c>
      <c r="G52" s="1">
        <v>21</v>
      </c>
      <c r="H52" s="1">
        <v>6</v>
      </c>
      <c r="I52" s="1">
        <v>31</v>
      </c>
      <c r="J52" s="1">
        <v>6</v>
      </c>
      <c r="K52" s="1" t="s">
        <v>97</v>
      </c>
      <c r="L52" s="1">
        <v>0</v>
      </c>
      <c r="M52" s="1">
        <v>0</v>
      </c>
      <c r="N52" s="1">
        <v>0</v>
      </c>
      <c r="O52" s="1">
        <v>0</v>
      </c>
      <c r="P52" s="1">
        <v>329</v>
      </c>
      <c r="Q52" s="1">
        <v>1607.5</v>
      </c>
      <c r="R52" s="1">
        <v>14983</v>
      </c>
      <c r="S52" s="1">
        <v>10.4</v>
      </c>
      <c r="T52" s="1">
        <v>213523</v>
      </c>
      <c r="U52" s="1">
        <v>5.2</v>
      </c>
      <c r="V52" s="1">
        <v>335364</v>
      </c>
      <c r="W52" s="1">
        <v>2</v>
      </c>
      <c r="X52" s="1">
        <v>8837084</v>
      </c>
      <c r="Y52" s="1" t="s">
        <v>45</v>
      </c>
    </row>
    <row r="53" spans="1:25">
      <c r="A53" s="1">
        <v>2016133</v>
      </c>
      <c r="B53" s="1" t="s">
        <v>43</v>
      </c>
      <c r="C53" s="2">
        <v>42679</v>
      </c>
      <c r="D53" s="2">
        <v>42740</v>
      </c>
      <c r="E53" s="1">
        <v>16</v>
      </c>
      <c r="F53" s="1">
        <v>42</v>
      </c>
      <c r="G53" s="1">
        <v>21</v>
      </c>
      <c r="H53" s="1">
        <v>6</v>
      </c>
      <c r="I53" s="1">
        <v>34</v>
      </c>
      <c r="J53" s="1">
        <v>5</v>
      </c>
      <c r="K53" s="1" t="s">
        <v>98</v>
      </c>
      <c r="L53" s="1">
        <v>1</v>
      </c>
      <c r="M53" s="1">
        <v>2000000</v>
      </c>
      <c r="N53" s="1">
        <v>3</v>
      </c>
      <c r="O53" s="1">
        <v>100120.7</v>
      </c>
      <c r="P53" s="1">
        <v>582</v>
      </c>
      <c r="Q53" s="1">
        <v>1110.7</v>
      </c>
      <c r="R53" s="1">
        <v>25288</v>
      </c>
      <c r="S53" s="1">
        <v>11</v>
      </c>
      <c r="T53" s="1">
        <v>364455</v>
      </c>
      <c r="U53" s="1">
        <v>5.4</v>
      </c>
      <c r="V53" s="1">
        <v>650038</v>
      </c>
      <c r="W53" s="1">
        <v>2</v>
      </c>
      <c r="X53" s="1">
        <v>2877195</v>
      </c>
      <c r="Y53" s="1" t="s">
        <v>45</v>
      </c>
    </row>
    <row r="54" spans="1:25">
      <c r="A54" s="1">
        <v>2016132</v>
      </c>
      <c r="B54" s="1" t="s">
        <v>46</v>
      </c>
      <c r="C54" s="2">
        <v>42676</v>
      </c>
      <c r="D54" s="2">
        <v>42737</v>
      </c>
      <c r="E54" s="1">
        <v>26</v>
      </c>
      <c r="F54" s="1">
        <v>1</v>
      </c>
      <c r="G54" s="1">
        <v>49</v>
      </c>
      <c r="H54" s="1">
        <v>7</v>
      </c>
      <c r="I54" s="1">
        <v>14</v>
      </c>
      <c r="J54" s="1">
        <v>10</v>
      </c>
      <c r="K54" s="1" t="s">
        <v>99</v>
      </c>
      <c r="L54" s="1">
        <v>1</v>
      </c>
      <c r="M54" s="1">
        <v>16000000</v>
      </c>
      <c r="N54" s="1">
        <v>8</v>
      </c>
      <c r="O54" s="1">
        <v>31529.8</v>
      </c>
      <c r="P54" s="1">
        <v>973</v>
      </c>
      <c r="Q54" s="1">
        <v>557.9</v>
      </c>
      <c r="R54" s="1">
        <v>34129</v>
      </c>
      <c r="S54" s="1">
        <v>6.8</v>
      </c>
      <c r="T54" s="1">
        <v>391158</v>
      </c>
      <c r="U54" s="1">
        <v>4.2</v>
      </c>
      <c r="V54" s="1">
        <v>364503</v>
      </c>
      <c r="W54" s="1">
        <v>2</v>
      </c>
      <c r="X54" s="1">
        <v>7885333</v>
      </c>
      <c r="Y54" s="1" t="s">
        <v>45</v>
      </c>
    </row>
    <row r="55" spans="1:25">
      <c r="A55" s="1">
        <v>2016131</v>
      </c>
      <c r="B55" s="1" t="s">
        <v>48</v>
      </c>
      <c r="C55" s="2">
        <v>42674</v>
      </c>
      <c r="D55" s="2">
        <v>42735</v>
      </c>
      <c r="E55" s="1">
        <v>11</v>
      </c>
      <c r="F55" s="1">
        <v>35</v>
      </c>
      <c r="G55" s="1">
        <v>16</v>
      </c>
      <c r="H55" s="1">
        <v>29</v>
      </c>
      <c r="I55" s="1">
        <v>41</v>
      </c>
      <c r="J55" s="1">
        <v>4</v>
      </c>
      <c r="K55" s="1" t="s">
        <v>100</v>
      </c>
      <c r="L55" s="1">
        <v>0</v>
      </c>
      <c r="M55" s="1">
        <v>0</v>
      </c>
      <c r="N55" s="1">
        <v>1</v>
      </c>
      <c r="O55" s="1">
        <v>210241.8</v>
      </c>
      <c r="P55" s="1">
        <v>378</v>
      </c>
      <c r="Q55" s="1">
        <v>1197</v>
      </c>
      <c r="R55" s="1">
        <v>17544</v>
      </c>
      <c r="S55" s="1">
        <v>11.1</v>
      </c>
      <c r="T55" s="1">
        <v>256427</v>
      </c>
      <c r="U55" s="1">
        <v>5.4</v>
      </c>
      <c r="V55" s="1">
        <v>369593</v>
      </c>
      <c r="W55" s="1">
        <v>2</v>
      </c>
      <c r="X55" s="1">
        <v>4057238</v>
      </c>
      <c r="Y55" s="1" t="s">
        <v>45</v>
      </c>
    </row>
    <row r="56" spans="1:25">
      <c r="A56" s="1">
        <v>2016130</v>
      </c>
      <c r="B56" s="1" t="s">
        <v>43</v>
      </c>
      <c r="C56" s="2">
        <v>42672</v>
      </c>
      <c r="D56" s="2">
        <v>42733</v>
      </c>
      <c r="E56" s="1">
        <v>21</v>
      </c>
      <c r="F56" s="1">
        <v>36</v>
      </c>
      <c r="G56" s="1">
        <v>44</v>
      </c>
      <c r="H56" s="1">
        <v>26</v>
      </c>
      <c r="I56" s="1">
        <v>14</v>
      </c>
      <c r="J56" s="1">
        <v>4</v>
      </c>
      <c r="K56" s="1" t="s">
        <v>101</v>
      </c>
      <c r="L56" s="1">
        <v>0</v>
      </c>
      <c r="M56" s="1">
        <v>0</v>
      </c>
      <c r="N56" s="1">
        <v>5</v>
      </c>
      <c r="O56" s="1">
        <v>68838.7</v>
      </c>
      <c r="P56" s="1">
        <v>740</v>
      </c>
      <c r="Q56" s="1">
        <v>1001</v>
      </c>
      <c r="R56" s="1">
        <v>28741</v>
      </c>
      <c r="S56" s="1">
        <v>11.1</v>
      </c>
      <c r="T56" s="1">
        <v>417081</v>
      </c>
      <c r="U56" s="1">
        <v>5.4</v>
      </c>
      <c r="V56" s="1">
        <v>610472</v>
      </c>
      <c r="W56" s="1">
        <v>2</v>
      </c>
      <c r="X56" s="1">
        <v>4228848</v>
      </c>
      <c r="Y56" s="1" t="s">
        <v>45</v>
      </c>
    </row>
    <row r="57" spans="1:25">
      <c r="A57" s="1">
        <v>2016129</v>
      </c>
      <c r="B57" s="1" t="s">
        <v>46</v>
      </c>
      <c r="C57" s="2">
        <v>42669</v>
      </c>
      <c r="D57" s="2">
        <v>42730</v>
      </c>
      <c r="E57" s="1">
        <v>1</v>
      </c>
      <c r="F57" s="1">
        <v>46</v>
      </c>
      <c r="G57" s="1">
        <v>20</v>
      </c>
      <c r="H57" s="1">
        <v>40</v>
      </c>
      <c r="I57" s="1">
        <v>35</v>
      </c>
      <c r="J57" s="1">
        <v>10</v>
      </c>
      <c r="K57" s="1" t="s">
        <v>102</v>
      </c>
      <c r="L57" s="1">
        <v>0</v>
      </c>
      <c r="M57" s="1">
        <v>0</v>
      </c>
      <c r="N57" s="1">
        <v>2</v>
      </c>
      <c r="O57" s="1">
        <v>122455.2</v>
      </c>
      <c r="P57" s="1">
        <v>331</v>
      </c>
      <c r="Q57" s="1">
        <v>1592.4</v>
      </c>
      <c r="R57" s="1">
        <v>16389</v>
      </c>
      <c r="S57" s="1">
        <v>13.9</v>
      </c>
      <c r="T57" s="1">
        <v>258030</v>
      </c>
      <c r="U57" s="1">
        <v>6.3</v>
      </c>
      <c r="V57" s="1">
        <v>360141</v>
      </c>
      <c r="W57" s="1">
        <v>2</v>
      </c>
      <c r="X57" s="1">
        <v>2248039</v>
      </c>
      <c r="Y57" s="1" t="s">
        <v>45</v>
      </c>
    </row>
    <row r="58" spans="1:25">
      <c r="A58" s="1">
        <v>2016128</v>
      </c>
      <c r="B58" s="1" t="s">
        <v>48</v>
      </c>
      <c r="C58" s="2">
        <v>42667</v>
      </c>
      <c r="D58" s="2">
        <v>42728</v>
      </c>
      <c r="E58" s="1">
        <v>18</v>
      </c>
      <c r="F58" s="1">
        <v>29</v>
      </c>
      <c r="G58" s="1">
        <v>36</v>
      </c>
      <c r="H58" s="1">
        <v>17</v>
      </c>
      <c r="I58" s="1">
        <v>23</v>
      </c>
      <c r="J58" s="1">
        <v>7</v>
      </c>
      <c r="K58" s="1" t="s">
        <v>103</v>
      </c>
      <c r="L58" s="1">
        <v>0</v>
      </c>
      <c r="M58" s="1">
        <v>0</v>
      </c>
      <c r="N58" s="1">
        <v>4</v>
      </c>
      <c r="O58" s="1">
        <v>48854</v>
      </c>
      <c r="P58" s="1">
        <v>416</v>
      </c>
      <c r="Q58" s="1">
        <v>1010.9</v>
      </c>
      <c r="R58" s="1">
        <v>17272</v>
      </c>
      <c r="S58" s="1">
        <v>10.5</v>
      </c>
      <c r="T58" s="1">
        <v>252705</v>
      </c>
      <c r="U58" s="1">
        <v>5.0999999999999996</v>
      </c>
      <c r="V58" s="1">
        <v>549908</v>
      </c>
      <c r="W58" s="1">
        <v>2</v>
      </c>
      <c r="X58" s="1">
        <v>2842285</v>
      </c>
      <c r="Y58" s="1" t="s">
        <v>45</v>
      </c>
    </row>
    <row r="59" spans="1:25">
      <c r="A59" s="1">
        <v>2016127</v>
      </c>
      <c r="B59" s="1" t="s">
        <v>43</v>
      </c>
      <c r="C59" s="2">
        <v>42665</v>
      </c>
      <c r="D59" s="2">
        <v>42726</v>
      </c>
      <c r="E59" s="1">
        <v>29</v>
      </c>
      <c r="F59" s="1">
        <v>41</v>
      </c>
      <c r="G59" s="1">
        <v>3</v>
      </c>
      <c r="H59" s="1">
        <v>43</v>
      </c>
      <c r="I59" s="1">
        <v>35</v>
      </c>
      <c r="J59" s="1">
        <v>8</v>
      </c>
      <c r="K59" s="1" t="s">
        <v>104</v>
      </c>
      <c r="L59" s="1">
        <v>0</v>
      </c>
      <c r="M59" s="1">
        <v>0</v>
      </c>
      <c r="N59" s="1">
        <v>3</v>
      </c>
      <c r="O59" s="1">
        <v>109004.9</v>
      </c>
      <c r="P59" s="1">
        <v>428</v>
      </c>
      <c r="Q59" s="1">
        <v>1644.3</v>
      </c>
      <c r="R59" s="1">
        <v>21935</v>
      </c>
      <c r="S59" s="1">
        <v>13.9</v>
      </c>
      <c r="T59" s="1">
        <v>347634</v>
      </c>
      <c r="U59" s="1">
        <v>6.2</v>
      </c>
      <c r="V59" s="1">
        <v>611232</v>
      </c>
      <c r="W59" s="1">
        <v>2</v>
      </c>
      <c r="X59" s="1">
        <v>8186967</v>
      </c>
      <c r="Y59" s="1" t="s">
        <v>45</v>
      </c>
    </row>
    <row r="60" spans="1:25">
      <c r="A60" s="1">
        <v>2016126</v>
      </c>
      <c r="B60" s="1" t="s">
        <v>46</v>
      </c>
      <c r="C60" s="2">
        <v>42662</v>
      </c>
      <c r="D60" s="2">
        <v>42723</v>
      </c>
      <c r="E60" s="1">
        <v>32</v>
      </c>
      <c r="F60" s="1">
        <v>28</v>
      </c>
      <c r="G60" s="1">
        <v>29</v>
      </c>
      <c r="H60" s="1">
        <v>26</v>
      </c>
      <c r="I60" s="1">
        <v>38</v>
      </c>
      <c r="J60" s="1">
        <v>1</v>
      </c>
      <c r="K60" s="1" t="s">
        <v>105</v>
      </c>
      <c r="L60" s="1">
        <v>0</v>
      </c>
      <c r="M60" s="1">
        <v>0</v>
      </c>
      <c r="N60" s="1">
        <v>1</v>
      </c>
      <c r="O60" s="1">
        <v>244500.4</v>
      </c>
      <c r="P60" s="1">
        <v>372</v>
      </c>
      <c r="Q60" s="1">
        <v>1414.5</v>
      </c>
      <c r="R60" s="1">
        <v>17107</v>
      </c>
      <c r="S60" s="1">
        <v>13.3</v>
      </c>
      <c r="T60" s="1">
        <v>267219</v>
      </c>
      <c r="U60" s="1">
        <v>6</v>
      </c>
      <c r="V60" s="1">
        <v>363111</v>
      </c>
      <c r="W60" s="1">
        <v>2</v>
      </c>
      <c r="X60" s="1">
        <v>7791510</v>
      </c>
      <c r="Y60" s="1" t="s">
        <v>45</v>
      </c>
    </row>
    <row r="61" spans="1:25">
      <c r="A61" s="1">
        <v>2016125</v>
      </c>
      <c r="B61" s="1" t="s">
        <v>48</v>
      </c>
      <c r="C61" s="2">
        <v>42660</v>
      </c>
      <c r="D61" s="2">
        <v>42721</v>
      </c>
      <c r="E61" s="1">
        <v>8</v>
      </c>
      <c r="F61" s="1">
        <v>31</v>
      </c>
      <c r="G61" s="1">
        <v>48</v>
      </c>
      <c r="H61" s="1">
        <v>39</v>
      </c>
      <c r="I61" s="1">
        <v>22</v>
      </c>
      <c r="J61" s="1">
        <v>4</v>
      </c>
      <c r="K61" s="1" t="s">
        <v>106</v>
      </c>
      <c r="L61" s="1">
        <v>0</v>
      </c>
      <c r="M61" s="1">
        <v>0</v>
      </c>
      <c r="N61" s="1">
        <v>3</v>
      </c>
      <c r="O61" s="1">
        <v>63793.599999999999</v>
      </c>
      <c r="P61" s="1">
        <v>311</v>
      </c>
      <c r="Q61" s="1">
        <v>1324.3</v>
      </c>
      <c r="R61" s="1">
        <v>14775</v>
      </c>
      <c r="S61" s="1">
        <v>12</v>
      </c>
      <c r="T61" s="1">
        <v>223469</v>
      </c>
      <c r="U61" s="1">
        <v>5.7</v>
      </c>
      <c r="V61" s="1">
        <v>349510</v>
      </c>
      <c r="W61" s="1">
        <v>2</v>
      </c>
      <c r="X61" s="1">
        <v>7569332</v>
      </c>
      <c r="Y61" s="1" t="s">
        <v>45</v>
      </c>
    </row>
    <row r="62" spans="1:25">
      <c r="A62" s="1">
        <v>2016124</v>
      </c>
      <c r="B62" s="1" t="s">
        <v>43</v>
      </c>
      <c r="C62" s="2">
        <v>42658</v>
      </c>
      <c r="D62" s="2">
        <v>42719</v>
      </c>
      <c r="E62" s="1">
        <v>47</v>
      </c>
      <c r="F62" s="1">
        <v>30</v>
      </c>
      <c r="G62" s="1">
        <v>41</v>
      </c>
      <c r="H62" s="1">
        <v>32</v>
      </c>
      <c r="I62" s="1">
        <v>39</v>
      </c>
      <c r="J62" s="1">
        <v>7</v>
      </c>
      <c r="K62" s="1" t="s">
        <v>107</v>
      </c>
      <c r="L62" s="1">
        <v>0</v>
      </c>
      <c r="M62" s="1">
        <v>0</v>
      </c>
      <c r="N62" s="1">
        <v>0</v>
      </c>
      <c r="O62" s="1">
        <v>0</v>
      </c>
      <c r="P62" s="1">
        <v>415</v>
      </c>
      <c r="Q62" s="1">
        <v>2461.1</v>
      </c>
      <c r="R62" s="1">
        <v>19429</v>
      </c>
      <c r="S62" s="1">
        <v>15.5</v>
      </c>
      <c r="T62" s="1">
        <v>307675</v>
      </c>
      <c r="U62" s="1">
        <v>7</v>
      </c>
      <c r="V62" s="1">
        <v>913043</v>
      </c>
      <c r="W62" s="1">
        <v>2</v>
      </c>
      <c r="X62" s="1">
        <v>1417510</v>
      </c>
      <c r="Y62" s="1" t="s">
        <v>45</v>
      </c>
    </row>
    <row r="63" spans="1:25">
      <c r="A63" s="1">
        <v>2016123</v>
      </c>
      <c r="B63" s="1" t="s">
        <v>46</v>
      </c>
      <c r="C63" s="2">
        <v>42655</v>
      </c>
      <c r="D63" s="2">
        <v>42716</v>
      </c>
      <c r="E63" s="1">
        <v>2</v>
      </c>
      <c r="F63" s="1">
        <v>19</v>
      </c>
      <c r="G63" s="1">
        <v>34</v>
      </c>
      <c r="H63" s="1">
        <v>47</v>
      </c>
      <c r="I63" s="1">
        <v>23</v>
      </c>
      <c r="J63" s="1">
        <v>2</v>
      </c>
      <c r="K63" s="1" t="s">
        <v>108</v>
      </c>
      <c r="L63" s="1">
        <v>0</v>
      </c>
      <c r="M63" s="1">
        <v>0</v>
      </c>
      <c r="N63" s="1">
        <v>2</v>
      </c>
      <c r="O63" s="1">
        <v>118009.2</v>
      </c>
      <c r="P63" s="1">
        <v>444</v>
      </c>
      <c r="Q63" s="1">
        <v>1144</v>
      </c>
      <c r="R63" s="1">
        <v>19326</v>
      </c>
      <c r="S63" s="1">
        <v>11.3</v>
      </c>
      <c r="T63" s="1">
        <v>290775</v>
      </c>
      <c r="U63" s="1">
        <v>5.4</v>
      </c>
      <c r="V63" s="1">
        <v>357289</v>
      </c>
      <c r="W63" s="1">
        <v>2</v>
      </c>
      <c r="X63" s="1">
        <v>1635881</v>
      </c>
      <c r="Y63" s="1" t="s">
        <v>45</v>
      </c>
    </row>
    <row r="64" spans="1:25">
      <c r="A64" s="1">
        <v>2016122</v>
      </c>
      <c r="B64" s="1" t="s">
        <v>48</v>
      </c>
      <c r="C64" s="2">
        <v>42653</v>
      </c>
      <c r="D64" s="2">
        <v>42714</v>
      </c>
      <c r="E64" s="1">
        <v>18</v>
      </c>
      <c r="F64" s="1">
        <v>19</v>
      </c>
      <c r="G64" s="1">
        <v>3</v>
      </c>
      <c r="H64" s="1">
        <v>48</v>
      </c>
      <c r="I64" s="1">
        <v>9</v>
      </c>
      <c r="J64" s="1">
        <v>2</v>
      </c>
      <c r="K64" s="1" t="s">
        <v>109</v>
      </c>
      <c r="L64" s="1">
        <v>0</v>
      </c>
      <c r="M64" s="1">
        <v>0</v>
      </c>
      <c r="N64" s="1">
        <v>2</v>
      </c>
      <c r="O64" s="1">
        <v>89792.2</v>
      </c>
      <c r="P64" s="1">
        <v>451</v>
      </c>
      <c r="Q64" s="1">
        <v>856.9</v>
      </c>
      <c r="R64" s="1">
        <v>20262</v>
      </c>
      <c r="S64" s="1">
        <v>8.1999999999999993</v>
      </c>
      <c r="T64" s="1">
        <v>267433</v>
      </c>
      <c r="U64" s="1">
        <v>4.4000000000000004</v>
      </c>
      <c r="V64" s="1">
        <v>276581</v>
      </c>
      <c r="W64" s="1">
        <v>2</v>
      </c>
      <c r="X64" s="1">
        <v>9098008</v>
      </c>
      <c r="Y64" s="1" t="s">
        <v>45</v>
      </c>
    </row>
    <row r="65" spans="1:25">
      <c r="A65" s="1">
        <v>2016121</v>
      </c>
      <c r="B65" s="1" t="s">
        <v>43</v>
      </c>
      <c r="C65" s="2">
        <v>42651</v>
      </c>
      <c r="D65" s="2">
        <v>42712</v>
      </c>
      <c r="E65" s="1">
        <v>5</v>
      </c>
      <c r="F65" s="1">
        <v>26</v>
      </c>
      <c r="G65" s="1">
        <v>28</v>
      </c>
      <c r="H65" s="1">
        <v>46</v>
      </c>
      <c r="I65" s="1">
        <v>35</v>
      </c>
      <c r="J65" s="1">
        <v>9</v>
      </c>
      <c r="K65" s="1" t="s">
        <v>110</v>
      </c>
      <c r="L65" s="1">
        <v>0</v>
      </c>
      <c r="M65" s="1">
        <v>0</v>
      </c>
      <c r="N65" s="1">
        <v>0</v>
      </c>
      <c r="O65" s="1">
        <v>0</v>
      </c>
      <c r="P65" s="1">
        <v>494</v>
      </c>
      <c r="Q65" s="1">
        <v>1985.5</v>
      </c>
      <c r="R65" s="1">
        <v>23172</v>
      </c>
      <c r="S65" s="1">
        <v>12.5</v>
      </c>
      <c r="T65" s="1">
        <v>366667</v>
      </c>
      <c r="U65" s="1">
        <v>5.6</v>
      </c>
      <c r="V65" s="1">
        <v>541598</v>
      </c>
      <c r="W65" s="1">
        <v>2</v>
      </c>
      <c r="X65" s="1">
        <v>5367587</v>
      </c>
      <c r="Y65" s="1" t="s">
        <v>45</v>
      </c>
    </row>
    <row r="66" spans="1:25">
      <c r="A66" s="1">
        <v>2016120</v>
      </c>
      <c r="B66" s="1" t="s">
        <v>46</v>
      </c>
      <c r="C66" s="2">
        <v>42648</v>
      </c>
      <c r="D66" s="2">
        <v>42709</v>
      </c>
      <c r="E66" s="1">
        <v>18</v>
      </c>
      <c r="F66" s="1">
        <v>28</v>
      </c>
      <c r="G66" s="1">
        <v>15</v>
      </c>
      <c r="H66" s="1">
        <v>2</v>
      </c>
      <c r="I66" s="1">
        <v>43</v>
      </c>
      <c r="J66" s="1">
        <v>3</v>
      </c>
      <c r="K66" s="1" t="s">
        <v>111</v>
      </c>
      <c r="L66" s="1">
        <v>0</v>
      </c>
      <c r="M66" s="1">
        <v>0</v>
      </c>
      <c r="N66" s="1">
        <v>1</v>
      </c>
      <c r="O66" s="1">
        <v>223027.8</v>
      </c>
      <c r="P66" s="1">
        <v>470</v>
      </c>
      <c r="Q66" s="1">
        <v>1021.2</v>
      </c>
      <c r="R66" s="1">
        <v>20110</v>
      </c>
      <c r="S66" s="1">
        <v>10.3</v>
      </c>
      <c r="T66" s="1">
        <v>283132</v>
      </c>
      <c r="U66" s="1">
        <v>5.2</v>
      </c>
      <c r="V66" s="1">
        <v>413614</v>
      </c>
      <c r="W66" s="1">
        <v>2</v>
      </c>
      <c r="X66" s="1">
        <v>6630559</v>
      </c>
      <c r="Y66" s="1" t="s">
        <v>45</v>
      </c>
    </row>
    <row r="67" spans="1:25">
      <c r="A67" s="1">
        <v>2016119</v>
      </c>
      <c r="B67" s="1" t="s">
        <v>48</v>
      </c>
      <c r="C67" s="2">
        <v>42646</v>
      </c>
      <c r="D67" s="2">
        <v>42707</v>
      </c>
      <c r="E67" s="1">
        <v>46</v>
      </c>
      <c r="F67" s="1">
        <v>43</v>
      </c>
      <c r="G67" s="1">
        <v>7</v>
      </c>
      <c r="H67" s="1">
        <v>22</v>
      </c>
      <c r="I67" s="1">
        <v>8</v>
      </c>
      <c r="J67" s="1">
        <v>10</v>
      </c>
      <c r="K67" s="1" t="s">
        <v>112</v>
      </c>
      <c r="L67" s="1">
        <v>0</v>
      </c>
      <c r="M67" s="1">
        <v>0</v>
      </c>
      <c r="N67" s="1">
        <v>0</v>
      </c>
      <c r="O67" s="1">
        <v>0</v>
      </c>
      <c r="P67" s="1">
        <v>246</v>
      </c>
      <c r="Q67" s="1">
        <v>2141.5</v>
      </c>
      <c r="R67" s="1">
        <v>14702</v>
      </c>
      <c r="S67" s="1">
        <v>10.6</v>
      </c>
      <c r="T67" s="1">
        <v>223091</v>
      </c>
      <c r="U67" s="1">
        <v>4.9000000000000004</v>
      </c>
      <c r="V67" s="1">
        <v>235123</v>
      </c>
      <c r="W67" s="1">
        <v>2</v>
      </c>
      <c r="X67" s="1">
        <v>3994346</v>
      </c>
      <c r="Y67" s="1" t="s">
        <v>45</v>
      </c>
    </row>
    <row r="68" spans="1:25">
      <c r="A68" s="1">
        <v>2016118</v>
      </c>
      <c r="B68" s="1" t="s">
        <v>43</v>
      </c>
      <c r="C68" s="2">
        <v>42644</v>
      </c>
      <c r="D68" s="2">
        <v>42705</v>
      </c>
      <c r="E68" s="1">
        <v>13</v>
      </c>
      <c r="F68" s="1">
        <v>42</v>
      </c>
      <c r="G68" s="1">
        <v>8</v>
      </c>
      <c r="H68" s="1">
        <v>16</v>
      </c>
      <c r="I68" s="1">
        <v>23</v>
      </c>
      <c r="J68" s="1">
        <v>1</v>
      </c>
      <c r="K68" s="1" t="s">
        <v>113</v>
      </c>
      <c r="L68" s="1">
        <v>0</v>
      </c>
      <c r="M68" s="1">
        <v>0</v>
      </c>
      <c r="N68" s="1">
        <v>3</v>
      </c>
      <c r="O68" s="1">
        <v>101112.6</v>
      </c>
      <c r="P68" s="1">
        <v>1231</v>
      </c>
      <c r="Q68" s="1">
        <v>530.29999999999995</v>
      </c>
      <c r="R68" s="1">
        <v>34923</v>
      </c>
      <c r="S68" s="1">
        <v>8.1</v>
      </c>
      <c r="T68" s="1">
        <v>448920</v>
      </c>
      <c r="U68" s="1">
        <v>4.5</v>
      </c>
      <c r="V68" s="1">
        <v>455458</v>
      </c>
      <c r="W68" s="1">
        <v>2</v>
      </c>
      <c r="X68" s="1">
        <v>1231333</v>
      </c>
      <c r="Y68" s="1" t="s">
        <v>45</v>
      </c>
    </row>
    <row r="69" spans="1:25">
      <c r="A69" s="1">
        <v>2016117</v>
      </c>
      <c r="B69" s="1" t="s">
        <v>46</v>
      </c>
      <c r="C69" s="2">
        <v>42641</v>
      </c>
      <c r="D69" s="2">
        <v>42702</v>
      </c>
      <c r="E69" s="1">
        <v>44</v>
      </c>
      <c r="F69" s="1">
        <v>46</v>
      </c>
      <c r="G69" s="1">
        <v>29</v>
      </c>
      <c r="H69" s="1">
        <v>42</v>
      </c>
      <c r="I69" s="1">
        <v>45</v>
      </c>
      <c r="J69" s="1">
        <v>3</v>
      </c>
      <c r="K69" s="1" t="s">
        <v>114</v>
      </c>
      <c r="L69" s="1">
        <v>1</v>
      </c>
      <c r="M69" s="1">
        <v>2000000</v>
      </c>
      <c r="N69" s="1">
        <v>0</v>
      </c>
      <c r="O69" s="1">
        <v>0</v>
      </c>
      <c r="P69" s="1">
        <v>351</v>
      </c>
      <c r="Q69" s="1">
        <v>1899.7</v>
      </c>
      <c r="R69" s="1">
        <v>13430</v>
      </c>
      <c r="S69" s="1">
        <v>14.6</v>
      </c>
      <c r="T69" s="1">
        <v>200509</v>
      </c>
      <c r="U69" s="1">
        <v>7</v>
      </c>
      <c r="V69" s="1">
        <v>405261</v>
      </c>
      <c r="W69" s="1">
        <v>2</v>
      </c>
      <c r="X69" s="1">
        <v>4571762</v>
      </c>
      <c r="Y69" s="1" t="s">
        <v>45</v>
      </c>
    </row>
    <row r="70" spans="1:25">
      <c r="A70" s="1">
        <v>2016116</v>
      </c>
      <c r="B70" s="1" t="s">
        <v>48</v>
      </c>
      <c r="C70" s="2">
        <v>42639</v>
      </c>
      <c r="D70" s="2">
        <v>42700</v>
      </c>
      <c r="E70" s="1">
        <v>4</v>
      </c>
      <c r="F70" s="1">
        <v>23</v>
      </c>
      <c r="G70" s="1">
        <v>26</v>
      </c>
      <c r="H70" s="1">
        <v>19</v>
      </c>
      <c r="I70" s="1">
        <v>27</v>
      </c>
      <c r="J70" s="1">
        <v>7</v>
      </c>
      <c r="K70" s="1" t="s">
        <v>115</v>
      </c>
      <c r="L70" s="1">
        <v>2</v>
      </c>
      <c r="M70" s="1">
        <v>1500000</v>
      </c>
      <c r="N70" s="1">
        <v>5</v>
      </c>
      <c r="O70" s="1">
        <v>33515.800000000003</v>
      </c>
      <c r="P70" s="1">
        <v>555</v>
      </c>
      <c r="Q70" s="1">
        <v>649.79999999999995</v>
      </c>
      <c r="R70" s="1">
        <v>21612</v>
      </c>
      <c r="S70" s="1">
        <v>7.2</v>
      </c>
      <c r="T70" s="1">
        <v>263147</v>
      </c>
      <c r="U70" s="1">
        <v>4.2</v>
      </c>
      <c r="V70" s="1">
        <v>486058</v>
      </c>
      <c r="W70" s="1">
        <v>2</v>
      </c>
      <c r="X70" s="1">
        <v>3350725</v>
      </c>
      <c r="Y70" s="1" t="s">
        <v>45</v>
      </c>
    </row>
    <row r="71" spans="1:25">
      <c r="A71" s="1">
        <v>2016115</v>
      </c>
      <c r="B71" s="1" t="s">
        <v>43</v>
      </c>
      <c r="C71" s="2">
        <v>42637</v>
      </c>
      <c r="D71" s="2">
        <v>42698</v>
      </c>
      <c r="E71" s="1">
        <v>33</v>
      </c>
      <c r="F71" s="1">
        <v>32</v>
      </c>
      <c r="G71" s="1">
        <v>31</v>
      </c>
      <c r="H71" s="1">
        <v>41</v>
      </c>
      <c r="I71" s="1">
        <v>43</v>
      </c>
      <c r="J71" s="1">
        <v>10</v>
      </c>
      <c r="K71" s="1" t="s">
        <v>116</v>
      </c>
      <c r="L71" s="1">
        <v>0</v>
      </c>
      <c r="M71" s="1">
        <v>0</v>
      </c>
      <c r="N71" s="1">
        <v>1</v>
      </c>
      <c r="O71" s="1">
        <v>301810</v>
      </c>
      <c r="P71" s="1">
        <v>432</v>
      </c>
      <c r="Q71" s="1">
        <v>1503.5</v>
      </c>
      <c r="R71" s="1">
        <v>17616</v>
      </c>
      <c r="S71" s="1">
        <v>15.9</v>
      </c>
      <c r="T71" s="1">
        <v>292367</v>
      </c>
      <c r="U71" s="1">
        <v>6.8</v>
      </c>
      <c r="V71" s="1">
        <v>432240</v>
      </c>
      <c r="W71" s="1">
        <v>2</v>
      </c>
      <c r="X71" s="1">
        <v>1174569</v>
      </c>
      <c r="Y71" s="1" t="s">
        <v>45</v>
      </c>
    </row>
    <row r="72" spans="1:25">
      <c r="A72" s="1">
        <v>2016114</v>
      </c>
      <c r="B72" s="1" t="s">
        <v>46</v>
      </c>
      <c r="C72" s="2">
        <v>42634</v>
      </c>
      <c r="D72" s="2">
        <v>42695</v>
      </c>
      <c r="E72" s="1">
        <v>30</v>
      </c>
      <c r="F72" s="1">
        <v>15</v>
      </c>
      <c r="G72" s="1">
        <v>40</v>
      </c>
      <c r="H72" s="1">
        <v>13</v>
      </c>
      <c r="I72" s="1">
        <v>20</v>
      </c>
      <c r="J72" s="1">
        <v>10</v>
      </c>
      <c r="K72" s="1" t="s">
        <v>117</v>
      </c>
      <c r="L72" s="1">
        <v>2</v>
      </c>
      <c r="M72" s="1">
        <v>2000000</v>
      </c>
      <c r="N72" s="1">
        <v>5</v>
      </c>
      <c r="O72" s="1">
        <v>45856.7</v>
      </c>
      <c r="P72" s="1">
        <v>676</v>
      </c>
      <c r="Q72" s="1">
        <v>729.9</v>
      </c>
      <c r="R72" s="1">
        <v>25793</v>
      </c>
      <c r="S72" s="1">
        <v>8.1999999999999993</v>
      </c>
      <c r="T72" s="1">
        <v>308251</v>
      </c>
      <c r="U72" s="1">
        <v>4.9000000000000004</v>
      </c>
      <c r="V72" s="1">
        <v>317940</v>
      </c>
      <c r="W72" s="1">
        <v>2</v>
      </c>
      <c r="X72" s="1">
        <v>9122584</v>
      </c>
      <c r="Y72" s="1" t="s">
        <v>45</v>
      </c>
    </row>
    <row r="73" spans="1:25">
      <c r="A73" s="1">
        <v>2016113</v>
      </c>
      <c r="B73" s="1" t="s">
        <v>48</v>
      </c>
      <c r="C73" s="2">
        <v>42632</v>
      </c>
      <c r="D73" s="2">
        <v>42693</v>
      </c>
      <c r="E73" s="1">
        <v>41</v>
      </c>
      <c r="F73" s="1">
        <v>37</v>
      </c>
      <c r="G73" s="1">
        <v>20</v>
      </c>
      <c r="H73" s="1">
        <v>18</v>
      </c>
      <c r="I73" s="1">
        <v>45</v>
      </c>
      <c r="J73" s="1">
        <v>10</v>
      </c>
      <c r="K73" s="1" t="s">
        <v>118</v>
      </c>
      <c r="L73" s="1">
        <v>0</v>
      </c>
      <c r="M73" s="1">
        <v>0</v>
      </c>
      <c r="N73" s="1">
        <v>1</v>
      </c>
      <c r="O73" s="1">
        <v>176618.6</v>
      </c>
      <c r="P73" s="1">
        <v>431</v>
      </c>
      <c r="Q73" s="1">
        <v>881.9</v>
      </c>
      <c r="R73" s="1">
        <v>12309</v>
      </c>
      <c r="S73" s="1">
        <v>13.3</v>
      </c>
      <c r="T73" s="1">
        <v>190781</v>
      </c>
      <c r="U73" s="1">
        <v>6.1</v>
      </c>
      <c r="V73" s="1">
        <v>247054</v>
      </c>
      <c r="W73" s="1">
        <v>2</v>
      </c>
      <c r="X73" s="1">
        <v>6267109</v>
      </c>
      <c r="Y73" s="1" t="s">
        <v>45</v>
      </c>
    </row>
    <row r="74" spans="1:25">
      <c r="A74" s="1">
        <v>2016112</v>
      </c>
      <c r="B74" s="1" t="s">
        <v>43</v>
      </c>
      <c r="C74" s="2">
        <v>42630</v>
      </c>
      <c r="D74" s="2">
        <v>42691</v>
      </c>
      <c r="E74" s="1">
        <v>12</v>
      </c>
      <c r="F74" s="1">
        <v>3</v>
      </c>
      <c r="G74" s="1">
        <v>4</v>
      </c>
      <c r="H74" s="1">
        <v>34</v>
      </c>
      <c r="I74" s="1">
        <v>25</v>
      </c>
      <c r="J74" s="1">
        <v>2</v>
      </c>
      <c r="K74" s="1" t="s">
        <v>119</v>
      </c>
      <c r="L74" s="1">
        <v>0</v>
      </c>
      <c r="M74" s="1">
        <v>0</v>
      </c>
      <c r="N74" s="1">
        <v>4</v>
      </c>
      <c r="O74" s="1">
        <v>73685.399999999994</v>
      </c>
      <c r="P74" s="1">
        <v>782</v>
      </c>
      <c r="Q74" s="1">
        <v>811.1</v>
      </c>
      <c r="R74" s="1">
        <v>33135</v>
      </c>
      <c r="S74" s="1">
        <v>8.1999999999999993</v>
      </c>
      <c r="T74" s="1">
        <v>434589</v>
      </c>
      <c r="U74" s="1">
        <v>4.5</v>
      </c>
      <c r="V74" s="1">
        <v>449387</v>
      </c>
      <c r="W74" s="1">
        <v>2</v>
      </c>
      <c r="X74" s="1">
        <v>8981387</v>
      </c>
      <c r="Y74" s="1" t="s">
        <v>45</v>
      </c>
    </row>
    <row r="75" spans="1:25">
      <c r="A75" s="1">
        <v>2016111</v>
      </c>
      <c r="B75" s="1" t="s">
        <v>46</v>
      </c>
      <c r="C75" s="2">
        <v>42627</v>
      </c>
      <c r="D75" s="2">
        <v>42688</v>
      </c>
      <c r="E75" s="1">
        <v>29</v>
      </c>
      <c r="F75" s="1">
        <v>18</v>
      </c>
      <c r="G75" s="1">
        <v>37</v>
      </c>
      <c r="H75" s="1">
        <v>7</v>
      </c>
      <c r="I75" s="1">
        <v>47</v>
      </c>
      <c r="J75" s="1">
        <v>7</v>
      </c>
      <c r="K75" s="1" t="s">
        <v>120</v>
      </c>
      <c r="L75" s="1">
        <v>1</v>
      </c>
      <c r="M75" s="1">
        <v>9000000</v>
      </c>
      <c r="N75" s="1">
        <v>1</v>
      </c>
      <c r="O75" s="1">
        <v>233983</v>
      </c>
      <c r="P75" s="1">
        <v>441</v>
      </c>
      <c r="Q75" s="1">
        <v>1141.8</v>
      </c>
      <c r="R75" s="1">
        <v>22154</v>
      </c>
      <c r="S75" s="1">
        <v>9.8000000000000007</v>
      </c>
      <c r="T75" s="1">
        <v>297125</v>
      </c>
      <c r="U75" s="1">
        <v>5.2</v>
      </c>
      <c r="V75" s="1">
        <v>688214</v>
      </c>
      <c r="W75" s="1">
        <v>2</v>
      </c>
      <c r="X75" s="1">
        <v>134629</v>
      </c>
      <c r="Y75" s="1" t="s">
        <v>45</v>
      </c>
    </row>
    <row r="76" spans="1:25">
      <c r="A76" s="1">
        <v>2016110</v>
      </c>
      <c r="B76" s="1" t="s">
        <v>48</v>
      </c>
      <c r="C76" s="2">
        <v>42625</v>
      </c>
      <c r="D76" s="2">
        <v>42686</v>
      </c>
      <c r="E76" s="1">
        <v>6</v>
      </c>
      <c r="F76" s="1">
        <v>5</v>
      </c>
      <c r="G76" s="1">
        <v>11</v>
      </c>
      <c r="H76" s="1">
        <v>13</v>
      </c>
      <c r="I76" s="1">
        <v>22</v>
      </c>
      <c r="J76" s="1">
        <v>10</v>
      </c>
      <c r="K76" s="1" t="s">
        <v>121</v>
      </c>
      <c r="L76" s="1">
        <v>0</v>
      </c>
      <c r="M76" s="1">
        <v>0</v>
      </c>
      <c r="N76" s="1">
        <v>9</v>
      </c>
      <c r="O76" s="1">
        <v>20475.5</v>
      </c>
      <c r="P76" s="1">
        <v>1046</v>
      </c>
      <c r="Q76" s="1">
        <v>379.1</v>
      </c>
      <c r="R76" s="1">
        <v>33104</v>
      </c>
      <c r="S76" s="1">
        <v>5.0999999999999996</v>
      </c>
      <c r="T76" s="1">
        <v>341260</v>
      </c>
      <c r="U76" s="1">
        <v>3.5</v>
      </c>
      <c r="V76" s="1">
        <v>274012</v>
      </c>
      <c r="W76" s="1">
        <v>2</v>
      </c>
      <c r="X76" s="1">
        <v>6903923</v>
      </c>
      <c r="Y76" s="1" t="s">
        <v>45</v>
      </c>
    </row>
    <row r="77" spans="1:25">
      <c r="A77" s="1">
        <v>2016109</v>
      </c>
      <c r="B77" s="1" t="s">
        <v>43</v>
      </c>
      <c r="C77" s="2">
        <v>42623</v>
      </c>
      <c r="D77" s="2">
        <v>42684</v>
      </c>
      <c r="E77" s="1">
        <v>46</v>
      </c>
      <c r="F77" s="1">
        <v>38</v>
      </c>
      <c r="G77" s="1">
        <v>29</v>
      </c>
      <c r="H77" s="1">
        <v>31</v>
      </c>
      <c r="I77" s="1">
        <v>19</v>
      </c>
      <c r="J77" s="1">
        <v>6</v>
      </c>
      <c r="K77" s="1" t="s">
        <v>122</v>
      </c>
      <c r="L77" s="1">
        <v>0</v>
      </c>
      <c r="M77" s="1">
        <v>0</v>
      </c>
      <c r="N77" s="1">
        <v>3</v>
      </c>
      <c r="O77" s="1">
        <v>104596.3</v>
      </c>
      <c r="P77" s="1">
        <v>442</v>
      </c>
      <c r="Q77" s="1">
        <v>1527.8</v>
      </c>
      <c r="R77" s="1">
        <v>23235</v>
      </c>
      <c r="S77" s="1">
        <v>12.5</v>
      </c>
      <c r="T77" s="1">
        <v>357457</v>
      </c>
      <c r="U77" s="1">
        <v>5.8</v>
      </c>
      <c r="V77" s="1">
        <v>621435</v>
      </c>
      <c r="W77" s="1">
        <v>2</v>
      </c>
      <c r="X77" s="1">
        <v>3817627</v>
      </c>
      <c r="Y77" s="1" t="s">
        <v>45</v>
      </c>
    </row>
    <row r="78" spans="1:25">
      <c r="A78" s="1">
        <v>2016108</v>
      </c>
      <c r="B78" s="1" t="s">
        <v>46</v>
      </c>
      <c r="C78" s="2">
        <v>42620</v>
      </c>
      <c r="D78" s="2">
        <v>42681</v>
      </c>
      <c r="E78" s="1">
        <v>26</v>
      </c>
      <c r="F78" s="1">
        <v>34</v>
      </c>
      <c r="G78" s="1">
        <v>38</v>
      </c>
      <c r="H78" s="1">
        <v>13</v>
      </c>
      <c r="I78" s="1">
        <v>42</v>
      </c>
      <c r="J78" s="1">
        <v>9</v>
      </c>
      <c r="K78" s="1" t="s">
        <v>123</v>
      </c>
      <c r="L78" s="1">
        <v>0</v>
      </c>
      <c r="M78" s="1">
        <v>0</v>
      </c>
      <c r="N78" s="1">
        <v>3</v>
      </c>
      <c r="O78" s="1">
        <v>76371.7</v>
      </c>
      <c r="P78" s="1">
        <v>595</v>
      </c>
      <c r="Q78" s="1">
        <v>828.7</v>
      </c>
      <c r="R78" s="1">
        <v>19969</v>
      </c>
      <c r="S78" s="1">
        <v>10.7</v>
      </c>
      <c r="T78" s="1">
        <v>267944</v>
      </c>
      <c r="U78" s="1">
        <v>5.6</v>
      </c>
      <c r="V78" s="1">
        <v>397661</v>
      </c>
      <c r="W78" s="1">
        <v>2</v>
      </c>
      <c r="X78" s="1">
        <v>895001</v>
      </c>
      <c r="Y78" s="1" t="s">
        <v>45</v>
      </c>
    </row>
    <row r="79" spans="1:25">
      <c r="A79" s="1">
        <v>2016107</v>
      </c>
      <c r="B79" s="1" t="s">
        <v>48</v>
      </c>
      <c r="C79" s="2">
        <v>42618</v>
      </c>
      <c r="D79" s="2">
        <v>42679</v>
      </c>
      <c r="E79" s="1">
        <v>43</v>
      </c>
      <c r="F79" s="1">
        <v>48</v>
      </c>
      <c r="G79" s="1">
        <v>7</v>
      </c>
      <c r="H79" s="1">
        <v>42</v>
      </c>
      <c r="I79" s="1">
        <v>30</v>
      </c>
      <c r="J79" s="1">
        <v>4</v>
      </c>
      <c r="K79" s="1" t="s">
        <v>124</v>
      </c>
      <c r="L79" s="1">
        <v>0</v>
      </c>
      <c r="M79" s="1">
        <v>0</v>
      </c>
      <c r="N79" s="1">
        <v>1</v>
      </c>
      <c r="O79" s="1">
        <v>174763</v>
      </c>
      <c r="P79" s="1">
        <v>258</v>
      </c>
      <c r="Q79" s="1">
        <v>1457.8</v>
      </c>
      <c r="R79" s="1">
        <v>12867</v>
      </c>
      <c r="S79" s="1">
        <v>12.6</v>
      </c>
      <c r="T79" s="1">
        <v>200579</v>
      </c>
      <c r="U79" s="1">
        <v>5.8</v>
      </c>
      <c r="V79" s="1">
        <v>315024</v>
      </c>
      <c r="W79" s="1">
        <v>2</v>
      </c>
      <c r="X79" s="1">
        <v>7839927</v>
      </c>
      <c r="Y79" s="1" t="s">
        <v>45</v>
      </c>
    </row>
    <row r="80" spans="1:25">
      <c r="A80" s="1">
        <v>2016106</v>
      </c>
      <c r="B80" s="1" t="s">
        <v>43</v>
      </c>
      <c r="C80" s="2">
        <v>42616</v>
      </c>
      <c r="D80" s="2">
        <v>42677</v>
      </c>
      <c r="E80" s="1">
        <v>36</v>
      </c>
      <c r="F80" s="1">
        <v>24</v>
      </c>
      <c r="G80" s="1">
        <v>45</v>
      </c>
      <c r="H80" s="1">
        <v>49</v>
      </c>
      <c r="I80" s="1">
        <v>47</v>
      </c>
      <c r="J80" s="1">
        <v>5</v>
      </c>
      <c r="K80" s="1" t="s">
        <v>125</v>
      </c>
      <c r="L80" s="1">
        <v>0</v>
      </c>
      <c r="M80" s="1">
        <v>0</v>
      </c>
      <c r="N80" s="1">
        <v>4</v>
      </c>
      <c r="O80" s="1">
        <v>74488.100000000006</v>
      </c>
      <c r="P80" s="1">
        <v>502</v>
      </c>
      <c r="Q80" s="1">
        <v>1277.3</v>
      </c>
      <c r="R80" s="1">
        <v>23575</v>
      </c>
      <c r="S80" s="1">
        <v>11.7</v>
      </c>
      <c r="T80" s="1">
        <v>317730</v>
      </c>
      <c r="U80" s="1">
        <v>6.2</v>
      </c>
      <c r="V80" s="1">
        <v>647220</v>
      </c>
      <c r="W80" s="1">
        <v>2</v>
      </c>
      <c r="X80" s="1">
        <v>5784401</v>
      </c>
      <c r="Y80" s="1" t="s">
        <v>45</v>
      </c>
    </row>
    <row r="81" spans="1:25">
      <c r="A81" s="1">
        <v>2016105</v>
      </c>
      <c r="B81" s="1" t="s">
        <v>46</v>
      </c>
      <c r="C81" s="2">
        <v>42613</v>
      </c>
      <c r="D81" s="2">
        <v>42674</v>
      </c>
      <c r="E81" s="1">
        <v>12</v>
      </c>
      <c r="F81" s="1">
        <v>26</v>
      </c>
      <c r="G81" s="1">
        <v>19</v>
      </c>
      <c r="H81" s="1">
        <v>47</v>
      </c>
      <c r="I81" s="1">
        <v>10</v>
      </c>
      <c r="J81" s="1">
        <v>1</v>
      </c>
      <c r="K81" s="1" t="s">
        <v>126</v>
      </c>
      <c r="L81" s="1">
        <v>0</v>
      </c>
      <c r="M81" s="1">
        <v>0</v>
      </c>
      <c r="N81" s="1">
        <v>3</v>
      </c>
      <c r="O81" s="1">
        <v>70837.600000000006</v>
      </c>
      <c r="P81" s="1">
        <v>709</v>
      </c>
      <c r="Q81" s="1">
        <v>645</v>
      </c>
      <c r="R81" s="1">
        <v>27053</v>
      </c>
      <c r="S81" s="1">
        <v>7.3</v>
      </c>
      <c r="T81" s="1">
        <v>330541</v>
      </c>
      <c r="U81" s="1">
        <v>4.2</v>
      </c>
      <c r="V81" s="1">
        <v>320832</v>
      </c>
      <c r="W81" s="1">
        <v>2</v>
      </c>
      <c r="X81" s="1">
        <v>5801853</v>
      </c>
      <c r="Y81" s="1" t="s">
        <v>45</v>
      </c>
    </row>
    <row r="82" spans="1:25">
      <c r="A82" s="1">
        <v>2016104</v>
      </c>
      <c r="B82" s="1" t="s">
        <v>48</v>
      </c>
      <c r="C82" s="2">
        <v>42611</v>
      </c>
      <c r="D82" s="2">
        <v>42672</v>
      </c>
      <c r="E82" s="1">
        <v>44</v>
      </c>
      <c r="F82" s="1">
        <v>36</v>
      </c>
      <c r="G82" s="1">
        <v>49</v>
      </c>
      <c r="H82" s="1">
        <v>25</v>
      </c>
      <c r="I82" s="1">
        <v>48</v>
      </c>
      <c r="J82" s="1">
        <v>2</v>
      </c>
      <c r="K82" s="1" t="s">
        <v>127</v>
      </c>
      <c r="L82" s="1">
        <v>0</v>
      </c>
      <c r="M82" s="1">
        <v>0</v>
      </c>
      <c r="N82" s="1">
        <v>0</v>
      </c>
      <c r="O82" s="1">
        <v>0</v>
      </c>
      <c r="P82" s="1">
        <v>281</v>
      </c>
      <c r="Q82" s="1">
        <v>1796.4</v>
      </c>
      <c r="R82" s="1">
        <v>11767</v>
      </c>
      <c r="S82" s="1">
        <v>12.6</v>
      </c>
      <c r="T82" s="1">
        <v>170349</v>
      </c>
      <c r="U82" s="1">
        <v>6.2</v>
      </c>
      <c r="V82" s="1">
        <v>245428</v>
      </c>
      <c r="W82" s="1">
        <v>2</v>
      </c>
      <c r="X82" s="1">
        <v>7786379</v>
      </c>
      <c r="Y82" s="1" t="s">
        <v>45</v>
      </c>
    </row>
    <row r="83" spans="1:25">
      <c r="A83" s="1">
        <v>2016103</v>
      </c>
      <c r="B83" s="1" t="s">
        <v>43</v>
      </c>
      <c r="C83" s="2">
        <v>42609</v>
      </c>
      <c r="D83" s="2">
        <v>42670</v>
      </c>
      <c r="E83" s="1">
        <v>45</v>
      </c>
      <c r="F83" s="1">
        <v>21</v>
      </c>
      <c r="G83" s="1">
        <v>2</v>
      </c>
      <c r="H83" s="1">
        <v>31</v>
      </c>
      <c r="I83" s="1">
        <v>23</v>
      </c>
      <c r="J83" s="1">
        <v>8</v>
      </c>
      <c r="K83" s="1" t="s">
        <v>128</v>
      </c>
      <c r="L83" s="1">
        <v>1</v>
      </c>
      <c r="M83" s="1">
        <v>8000000</v>
      </c>
      <c r="N83" s="1">
        <v>1</v>
      </c>
      <c r="O83" s="1">
        <v>299320.3</v>
      </c>
      <c r="P83" s="1">
        <v>616</v>
      </c>
      <c r="Q83" s="1">
        <v>1045.7</v>
      </c>
      <c r="R83" s="1">
        <v>25405</v>
      </c>
      <c r="S83" s="1">
        <v>10.9</v>
      </c>
      <c r="T83" s="1">
        <v>372599</v>
      </c>
      <c r="U83" s="1">
        <v>5.3</v>
      </c>
      <c r="V83" s="1">
        <v>555596</v>
      </c>
      <c r="W83" s="1">
        <v>2</v>
      </c>
      <c r="X83" s="1">
        <v>6950634</v>
      </c>
      <c r="Y83" s="1" t="s">
        <v>45</v>
      </c>
    </row>
    <row r="84" spans="1:25">
      <c r="A84" s="1">
        <v>2016102</v>
      </c>
      <c r="B84" s="1" t="s">
        <v>46</v>
      </c>
      <c r="C84" s="2">
        <v>42606</v>
      </c>
      <c r="D84" s="2">
        <v>42667</v>
      </c>
      <c r="E84" s="1">
        <v>3</v>
      </c>
      <c r="F84" s="1">
        <v>4</v>
      </c>
      <c r="G84" s="1">
        <v>34</v>
      </c>
      <c r="H84" s="1">
        <v>41</v>
      </c>
      <c r="I84" s="1">
        <v>42</v>
      </c>
      <c r="J84" s="1">
        <v>2</v>
      </c>
      <c r="K84" s="1" t="s">
        <v>129</v>
      </c>
      <c r="L84" s="1">
        <v>0</v>
      </c>
      <c r="M84" s="1">
        <v>0</v>
      </c>
      <c r="N84" s="1">
        <v>0</v>
      </c>
      <c r="O84" s="1">
        <v>0</v>
      </c>
      <c r="P84" s="1">
        <v>207</v>
      </c>
      <c r="Q84" s="1">
        <v>3329.8</v>
      </c>
      <c r="R84" s="1">
        <v>12565</v>
      </c>
      <c r="S84" s="1">
        <v>16.2</v>
      </c>
      <c r="T84" s="1">
        <v>234970</v>
      </c>
      <c r="U84" s="1">
        <v>6.2</v>
      </c>
      <c r="V84" s="1">
        <v>350486</v>
      </c>
      <c r="W84" s="1">
        <v>2</v>
      </c>
      <c r="X84" s="1">
        <v>7238433</v>
      </c>
      <c r="Y84" s="1" t="s">
        <v>45</v>
      </c>
    </row>
    <row r="85" spans="1:25">
      <c r="A85" s="1">
        <v>2016101</v>
      </c>
      <c r="B85" s="1" t="s">
        <v>48</v>
      </c>
      <c r="C85" s="2">
        <v>42604</v>
      </c>
      <c r="D85" s="2">
        <v>42665</v>
      </c>
      <c r="E85" s="1">
        <v>21</v>
      </c>
      <c r="F85" s="1">
        <v>44</v>
      </c>
      <c r="G85" s="1">
        <v>42</v>
      </c>
      <c r="H85" s="1">
        <v>12</v>
      </c>
      <c r="I85" s="1">
        <v>34</v>
      </c>
      <c r="J85" s="1">
        <v>7</v>
      </c>
      <c r="K85" s="1" t="s">
        <v>130</v>
      </c>
      <c r="L85" s="1">
        <v>0</v>
      </c>
      <c r="M85" s="1">
        <v>0</v>
      </c>
      <c r="N85" s="1">
        <v>0</v>
      </c>
      <c r="O85" s="1">
        <v>0</v>
      </c>
      <c r="P85" s="1">
        <v>346</v>
      </c>
      <c r="Q85" s="1">
        <v>1558.8</v>
      </c>
      <c r="R85" s="1">
        <v>13902</v>
      </c>
      <c r="S85" s="1">
        <v>11.4</v>
      </c>
      <c r="T85" s="1">
        <v>204494</v>
      </c>
      <c r="U85" s="1">
        <v>5.5</v>
      </c>
      <c r="V85" s="1">
        <v>491544</v>
      </c>
      <c r="W85" s="1">
        <v>2</v>
      </c>
      <c r="X85" s="1">
        <v>1431628</v>
      </c>
      <c r="Y85" s="1" t="s">
        <v>45</v>
      </c>
    </row>
    <row r="86" spans="1:25">
      <c r="A86" s="1">
        <v>2016100</v>
      </c>
      <c r="B86" s="1" t="s">
        <v>43</v>
      </c>
      <c r="C86" s="2">
        <v>42602</v>
      </c>
      <c r="D86" s="2">
        <v>42663</v>
      </c>
      <c r="E86" s="1">
        <v>35</v>
      </c>
      <c r="F86" s="1">
        <v>10</v>
      </c>
      <c r="G86" s="1">
        <v>28</v>
      </c>
      <c r="H86" s="1">
        <v>43</v>
      </c>
      <c r="I86" s="1">
        <v>15</v>
      </c>
      <c r="J86" s="1">
        <v>9</v>
      </c>
      <c r="K86" s="1" t="s">
        <v>131</v>
      </c>
      <c r="L86" s="1">
        <v>0</v>
      </c>
      <c r="M86" s="1">
        <v>0</v>
      </c>
      <c r="N86" s="1">
        <v>0</v>
      </c>
      <c r="O86" s="1">
        <v>0</v>
      </c>
      <c r="P86" s="1">
        <v>499</v>
      </c>
      <c r="Q86" s="1">
        <v>1798.2</v>
      </c>
      <c r="R86" s="1">
        <v>23390</v>
      </c>
      <c r="S86" s="1">
        <v>11.3</v>
      </c>
      <c r="T86" s="1">
        <v>344291</v>
      </c>
      <c r="U86" s="1">
        <v>5.5</v>
      </c>
      <c r="V86" s="1">
        <v>493062</v>
      </c>
      <c r="W86" s="1">
        <v>2</v>
      </c>
      <c r="X86" s="1">
        <v>1808879</v>
      </c>
      <c r="Y86" s="1" t="s">
        <v>45</v>
      </c>
    </row>
    <row r="87" spans="1:25">
      <c r="A87" s="1">
        <v>2016099</v>
      </c>
      <c r="B87" s="1" t="s">
        <v>46</v>
      </c>
      <c r="C87" s="2">
        <v>42599</v>
      </c>
      <c r="D87" s="2">
        <v>42660</v>
      </c>
      <c r="E87" s="1">
        <v>12</v>
      </c>
      <c r="F87" s="1">
        <v>21</v>
      </c>
      <c r="G87" s="1">
        <v>35</v>
      </c>
      <c r="H87" s="1">
        <v>24</v>
      </c>
      <c r="I87" s="1">
        <v>40</v>
      </c>
      <c r="J87" s="1">
        <v>4</v>
      </c>
      <c r="K87" s="1" t="s">
        <v>132</v>
      </c>
      <c r="L87" s="1">
        <v>0</v>
      </c>
      <c r="M87" s="1">
        <v>0</v>
      </c>
      <c r="N87" s="1">
        <v>0</v>
      </c>
      <c r="O87" s="1">
        <v>0</v>
      </c>
      <c r="P87" s="1">
        <v>369</v>
      </c>
      <c r="Q87" s="1">
        <v>1782.7</v>
      </c>
      <c r="R87" s="1">
        <v>17537</v>
      </c>
      <c r="S87" s="1">
        <v>11.1</v>
      </c>
      <c r="T87" s="1">
        <v>260452</v>
      </c>
      <c r="U87" s="1">
        <v>5.3</v>
      </c>
      <c r="V87" s="1">
        <v>375030</v>
      </c>
      <c r="W87" s="1">
        <v>2</v>
      </c>
      <c r="X87" s="1">
        <v>3092621</v>
      </c>
      <c r="Y87" s="1" t="s">
        <v>45</v>
      </c>
    </row>
    <row r="88" spans="1:25">
      <c r="A88" s="1">
        <v>2016098</v>
      </c>
      <c r="B88" s="1" t="s">
        <v>48</v>
      </c>
      <c r="C88" s="2">
        <v>42597</v>
      </c>
      <c r="D88" s="2">
        <v>42658</v>
      </c>
      <c r="E88" s="1">
        <v>16</v>
      </c>
      <c r="F88" s="1">
        <v>31</v>
      </c>
      <c r="G88" s="1">
        <v>25</v>
      </c>
      <c r="H88" s="1">
        <v>27</v>
      </c>
      <c r="I88" s="1">
        <v>26</v>
      </c>
      <c r="J88" s="1">
        <v>7</v>
      </c>
      <c r="K88" s="1" t="s">
        <v>133</v>
      </c>
      <c r="L88" s="1">
        <v>0</v>
      </c>
      <c r="M88" s="1">
        <v>0</v>
      </c>
      <c r="N88" s="1">
        <v>0</v>
      </c>
      <c r="O88" s="1">
        <v>0</v>
      </c>
      <c r="P88" s="1">
        <v>287</v>
      </c>
      <c r="Q88" s="1">
        <v>1551.1</v>
      </c>
      <c r="R88" s="1">
        <v>13231</v>
      </c>
      <c r="S88" s="1">
        <v>9.9</v>
      </c>
      <c r="T88" s="1">
        <v>183145</v>
      </c>
      <c r="U88" s="1">
        <v>5.0999999999999996</v>
      </c>
      <c r="V88" s="1">
        <v>417399</v>
      </c>
      <c r="W88" s="1">
        <v>2</v>
      </c>
      <c r="X88" s="1">
        <v>1727775</v>
      </c>
      <c r="Y88" s="1" t="s">
        <v>45</v>
      </c>
    </row>
    <row r="89" spans="1:25">
      <c r="A89" s="1">
        <v>2016097</v>
      </c>
      <c r="B89" s="1" t="s">
        <v>43</v>
      </c>
      <c r="C89" s="2">
        <v>42595</v>
      </c>
      <c r="D89" s="2">
        <v>42656</v>
      </c>
      <c r="E89" s="1">
        <v>33</v>
      </c>
      <c r="F89" s="1">
        <v>1</v>
      </c>
      <c r="G89" s="1">
        <v>9</v>
      </c>
      <c r="H89" s="1">
        <v>6</v>
      </c>
      <c r="I89" s="1">
        <v>46</v>
      </c>
      <c r="J89" s="1">
        <v>6</v>
      </c>
      <c r="K89" s="1" t="s">
        <v>134</v>
      </c>
      <c r="L89" s="1">
        <v>0</v>
      </c>
      <c r="M89" s="1">
        <v>0</v>
      </c>
      <c r="N89" s="1">
        <v>2</v>
      </c>
      <c r="O89" s="1">
        <v>137957.20000000001</v>
      </c>
      <c r="P89" s="1">
        <v>589</v>
      </c>
      <c r="Q89" s="1">
        <v>1008.1</v>
      </c>
      <c r="R89" s="1">
        <v>28036</v>
      </c>
      <c r="S89" s="1">
        <v>9.1</v>
      </c>
      <c r="T89" s="1">
        <v>377089</v>
      </c>
      <c r="U89" s="1">
        <v>4.8</v>
      </c>
      <c r="V89" s="1">
        <v>536974</v>
      </c>
      <c r="W89" s="1">
        <v>2</v>
      </c>
      <c r="X89" s="1">
        <v>2513024</v>
      </c>
      <c r="Y89" s="1" t="s">
        <v>45</v>
      </c>
    </row>
    <row r="90" spans="1:25">
      <c r="A90" s="1">
        <v>2016096</v>
      </c>
      <c r="B90" s="1" t="s">
        <v>46</v>
      </c>
      <c r="C90" s="2">
        <v>42592</v>
      </c>
      <c r="D90" s="2">
        <v>42653</v>
      </c>
      <c r="E90" s="1">
        <v>49</v>
      </c>
      <c r="F90" s="1">
        <v>30</v>
      </c>
      <c r="G90" s="1">
        <v>19</v>
      </c>
      <c r="H90" s="1">
        <v>17</v>
      </c>
      <c r="I90" s="1">
        <v>7</v>
      </c>
      <c r="J90" s="1">
        <v>3</v>
      </c>
      <c r="K90" s="1" t="s">
        <v>135</v>
      </c>
      <c r="L90" s="1">
        <v>2</v>
      </c>
      <c r="M90" s="1">
        <v>1500000</v>
      </c>
      <c r="N90" s="1">
        <v>5</v>
      </c>
      <c r="O90" s="1">
        <v>42244.7</v>
      </c>
      <c r="P90" s="1">
        <v>715</v>
      </c>
      <c r="Q90" s="1">
        <v>635.70000000000005</v>
      </c>
      <c r="R90" s="1">
        <v>27498</v>
      </c>
      <c r="S90" s="1">
        <v>7.1</v>
      </c>
      <c r="T90" s="1">
        <v>339930</v>
      </c>
      <c r="U90" s="1">
        <v>4.0999999999999996</v>
      </c>
      <c r="V90" s="1">
        <v>390924</v>
      </c>
      <c r="W90" s="1">
        <v>2</v>
      </c>
      <c r="X90" s="1">
        <v>5789723</v>
      </c>
      <c r="Y90" s="1" t="s">
        <v>45</v>
      </c>
    </row>
    <row r="91" spans="1:25">
      <c r="A91" s="1">
        <v>2016095</v>
      </c>
      <c r="B91" s="1" t="s">
        <v>48</v>
      </c>
      <c r="C91" s="2">
        <v>42590</v>
      </c>
      <c r="D91" s="2">
        <v>42651</v>
      </c>
      <c r="E91" s="1">
        <v>1</v>
      </c>
      <c r="F91" s="1">
        <v>26</v>
      </c>
      <c r="G91" s="1">
        <v>2</v>
      </c>
      <c r="H91" s="1">
        <v>36</v>
      </c>
      <c r="I91" s="1">
        <v>3</v>
      </c>
      <c r="J91" s="1">
        <v>7</v>
      </c>
      <c r="K91" s="1" t="s">
        <v>136</v>
      </c>
      <c r="L91" s="1">
        <v>0</v>
      </c>
      <c r="M91" s="1">
        <v>0</v>
      </c>
      <c r="N91" s="1">
        <v>0</v>
      </c>
      <c r="O91" s="1">
        <v>0</v>
      </c>
      <c r="P91" s="1">
        <v>241</v>
      </c>
      <c r="Q91" s="1">
        <v>2079.9</v>
      </c>
      <c r="R91" s="1">
        <v>13967</v>
      </c>
      <c r="S91" s="1">
        <v>10.6</v>
      </c>
      <c r="T91" s="1">
        <v>201447</v>
      </c>
      <c r="U91" s="1">
        <v>5.2</v>
      </c>
      <c r="V91" s="1">
        <v>459442</v>
      </c>
      <c r="W91" s="1">
        <v>2</v>
      </c>
      <c r="X91" s="1">
        <v>6182488</v>
      </c>
      <c r="Y91" s="1" t="s">
        <v>45</v>
      </c>
    </row>
    <row r="92" spans="1:25">
      <c r="A92" s="1">
        <v>2016094</v>
      </c>
      <c r="B92" s="1" t="s">
        <v>43</v>
      </c>
      <c r="C92" s="2">
        <v>42588</v>
      </c>
      <c r="D92" s="2">
        <v>42649</v>
      </c>
      <c r="E92" s="1">
        <v>44</v>
      </c>
      <c r="F92" s="1">
        <v>12</v>
      </c>
      <c r="G92" s="1">
        <v>7</v>
      </c>
      <c r="H92" s="1">
        <v>25</v>
      </c>
      <c r="I92" s="1">
        <v>31</v>
      </c>
      <c r="J92" s="1">
        <v>10</v>
      </c>
      <c r="K92" s="1" t="s">
        <v>137</v>
      </c>
      <c r="L92" s="1">
        <v>1</v>
      </c>
      <c r="M92" s="1">
        <v>2000000</v>
      </c>
      <c r="N92" s="1">
        <v>4</v>
      </c>
      <c r="O92" s="1">
        <v>69651</v>
      </c>
      <c r="P92" s="1">
        <v>1045</v>
      </c>
      <c r="Q92" s="1">
        <v>573.70000000000005</v>
      </c>
      <c r="R92" s="1">
        <v>34184</v>
      </c>
      <c r="S92" s="1">
        <v>7.6</v>
      </c>
      <c r="T92" s="1">
        <v>420836</v>
      </c>
      <c r="U92" s="1">
        <v>4.4000000000000004</v>
      </c>
      <c r="V92" s="1">
        <v>398100</v>
      </c>
      <c r="W92" s="1">
        <v>2</v>
      </c>
      <c r="X92" s="1">
        <v>9995150</v>
      </c>
      <c r="Y92" s="1" t="s">
        <v>45</v>
      </c>
    </row>
    <row r="93" spans="1:25">
      <c r="A93" s="1">
        <v>2016093</v>
      </c>
      <c r="B93" s="1" t="s">
        <v>46</v>
      </c>
      <c r="C93" s="2">
        <v>42585</v>
      </c>
      <c r="D93" s="2">
        <v>42646</v>
      </c>
      <c r="E93" s="1">
        <v>18</v>
      </c>
      <c r="F93" s="1">
        <v>27</v>
      </c>
      <c r="G93" s="1">
        <v>39</v>
      </c>
      <c r="H93" s="1">
        <v>44</v>
      </c>
      <c r="I93" s="1">
        <v>24</v>
      </c>
      <c r="J93" s="1">
        <v>3</v>
      </c>
      <c r="K93" s="1" t="s">
        <v>138</v>
      </c>
      <c r="L93" s="1">
        <v>1</v>
      </c>
      <c r="M93" s="1">
        <v>6000000</v>
      </c>
      <c r="N93" s="1">
        <v>0</v>
      </c>
      <c r="O93" s="1">
        <v>0</v>
      </c>
      <c r="P93" s="1">
        <v>371</v>
      </c>
      <c r="Q93" s="1">
        <v>1880.4</v>
      </c>
      <c r="R93" s="1">
        <v>19088</v>
      </c>
      <c r="S93" s="1">
        <v>10.8</v>
      </c>
      <c r="T93" s="1">
        <v>271612</v>
      </c>
      <c r="U93" s="1">
        <v>5.4</v>
      </c>
      <c r="V93" s="1">
        <v>416318</v>
      </c>
      <c r="W93" s="1">
        <v>2</v>
      </c>
      <c r="X93" s="1">
        <v>9011543</v>
      </c>
      <c r="Y93" s="1" t="s">
        <v>45</v>
      </c>
    </row>
    <row r="94" spans="1:25">
      <c r="A94" s="1">
        <v>2016092</v>
      </c>
      <c r="B94" s="1" t="s">
        <v>48</v>
      </c>
      <c r="C94" s="2">
        <v>42583</v>
      </c>
      <c r="D94" s="2">
        <v>42644</v>
      </c>
      <c r="E94" s="1">
        <v>45</v>
      </c>
      <c r="F94" s="1">
        <v>29</v>
      </c>
      <c r="G94" s="1">
        <v>36</v>
      </c>
      <c r="H94" s="1">
        <v>42</v>
      </c>
      <c r="I94" s="1">
        <v>24</v>
      </c>
      <c r="J94" s="1">
        <v>7</v>
      </c>
      <c r="K94" s="1" t="s">
        <v>139</v>
      </c>
      <c r="L94" s="1">
        <v>0</v>
      </c>
      <c r="M94" s="1">
        <v>0</v>
      </c>
      <c r="N94" s="1">
        <v>0</v>
      </c>
      <c r="O94" s="1">
        <v>0</v>
      </c>
      <c r="P94" s="1">
        <v>274</v>
      </c>
      <c r="Q94" s="1">
        <v>1932.6</v>
      </c>
      <c r="R94" s="1">
        <v>12805</v>
      </c>
      <c r="S94" s="1">
        <v>12.2</v>
      </c>
      <c r="T94" s="1">
        <v>184018</v>
      </c>
      <c r="U94" s="1">
        <v>6</v>
      </c>
      <c r="V94" s="1">
        <v>481585</v>
      </c>
      <c r="W94" s="1">
        <v>2</v>
      </c>
      <c r="X94" s="1">
        <v>5173424</v>
      </c>
      <c r="Y94" s="1" t="s">
        <v>45</v>
      </c>
    </row>
    <row r="95" spans="1:25">
      <c r="A95" s="1">
        <v>2016091</v>
      </c>
      <c r="B95" s="1" t="s">
        <v>43</v>
      </c>
      <c r="C95" s="2">
        <v>42581</v>
      </c>
      <c r="D95" s="2">
        <v>42642</v>
      </c>
      <c r="E95" s="1">
        <v>30</v>
      </c>
      <c r="F95" s="1">
        <v>9</v>
      </c>
      <c r="G95" s="1">
        <v>22</v>
      </c>
      <c r="H95" s="1">
        <v>46</v>
      </c>
      <c r="I95" s="1">
        <v>23</v>
      </c>
      <c r="J95" s="1">
        <v>9</v>
      </c>
      <c r="K95" s="1" t="s">
        <v>140</v>
      </c>
      <c r="L95" s="1">
        <v>0</v>
      </c>
      <c r="M95" s="1">
        <v>0</v>
      </c>
      <c r="N95" s="1">
        <v>1</v>
      </c>
      <c r="O95" s="1">
        <v>287112</v>
      </c>
      <c r="P95" s="1">
        <v>556</v>
      </c>
      <c r="Q95" s="1">
        <v>1111.3</v>
      </c>
      <c r="R95" s="1">
        <v>27579</v>
      </c>
      <c r="S95" s="1">
        <v>9.6999999999999993</v>
      </c>
      <c r="T95" s="1">
        <v>392885</v>
      </c>
      <c r="U95" s="1">
        <v>4.8</v>
      </c>
      <c r="V95" s="1">
        <v>501625</v>
      </c>
      <c r="W95" s="1">
        <v>2</v>
      </c>
      <c r="X95" s="1">
        <v>6081717</v>
      </c>
      <c r="Y95" s="1" t="s">
        <v>45</v>
      </c>
    </row>
    <row r="96" spans="1:25">
      <c r="A96" s="1">
        <v>2016090</v>
      </c>
      <c r="B96" s="1" t="s">
        <v>46</v>
      </c>
      <c r="C96" s="2">
        <v>42578</v>
      </c>
      <c r="D96" s="2">
        <v>42639</v>
      </c>
      <c r="E96" s="1">
        <v>34</v>
      </c>
      <c r="F96" s="1">
        <v>7</v>
      </c>
      <c r="G96" s="1">
        <v>44</v>
      </c>
      <c r="H96" s="1">
        <v>19</v>
      </c>
      <c r="I96" s="1">
        <v>8</v>
      </c>
      <c r="J96" s="1">
        <v>6</v>
      </c>
      <c r="K96" s="1" t="s">
        <v>141</v>
      </c>
      <c r="L96" s="1">
        <v>0</v>
      </c>
      <c r="M96" s="1">
        <v>0</v>
      </c>
      <c r="N96" s="1">
        <v>2</v>
      </c>
      <c r="O96" s="1">
        <v>103272.8</v>
      </c>
      <c r="P96" s="1">
        <v>443</v>
      </c>
      <c r="Q96" s="1">
        <v>1003.4</v>
      </c>
      <c r="R96" s="1">
        <v>20202</v>
      </c>
      <c r="S96" s="1">
        <v>9.5</v>
      </c>
      <c r="T96" s="1">
        <v>294030</v>
      </c>
      <c r="U96" s="1">
        <v>4.5999999999999996</v>
      </c>
      <c r="V96" s="1">
        <v>403222</v>
      </c>
      <c r="W96" s="1">
        <v>2</v>
      </c>
      <c r="X96" s="1">
        <v>2620700</v>
      </c>
      <c r="Y96" s="1" t="s">
        <v>45</v>
      </c>
    </row>
    <row r="97" spans="1:25">
      <c r="A97" s="1">
        <v>2016089</v>
      </c>
      <c r="B97" s="1" t="s">
        <v>48</v>
      </c>
      <c r="C97" s="2">
        <v>42576</v>
      </c>
      <c r="D97" s="2">
        <v>42637</v>
      </c>
      <c r="E97" s="1">
        <v>3</v>
      </c>
      <c r="F97" s="1">
        <v>29</v>
      </c>
      <c r="G97" s="1">
        <v>46</v>
      </c>
      <c r="H97" s="1">
        <v>5</v>
      </c>
      <c r="I97" s="1">
        <v>1</v>
      </c>
      <c r="J97" s="1">
        <v>4</v>
      </c>
      <c r="K97" s="1" t="s">
        <v>142</v>
      </c>
      <c r="L97" s="1">
        <v>0</v>
      </c>
      <c r="M97" s="1">
        <v>0</v>
      </c>
      <c r="N97" s="1">
        <v>0</v>
      </c>
      <c r="O97" s="1">
        <v>0</v>
      </c>
      <c r="P97" s="1">
        <v>342</v>
      </c>
      <c r="Q97" s="1">
        <v>1446.2</v>
      </c>
      <c r="R97" s="1">
        <v>16911</v>
      </c>
      <c r="S97" s="1">
        <v>8.6</v>
      </c>
      <c r="T97" s="1">
        <v>215142</v>
      </c>
      <c r="U97" s="1">
        <v>4.8</v>
      </c>
      <c r="V97" s="1">
        <v>280995</v>
      </c>
      <c r="W97" s="1">
        <v>2</v>
      </c>
      <c r="X97" s="1">
        <v>5042975</v>
      </c>
      <c r="Y97" s="1" t="s">
        <v>45</v>
      </c>
    </row>
    <row r="98" spans="1:25">
      <c r="A98" s="1">
        <v>2016088</v>
      </c>
      <c r="B98" s="1" t="s">
        <v>43</v>
      </c>
      <c r="C98" s="2">
        <v>42574</v>
      </c>
      <c r="D98" s="2">
        <v>42635</v>
      </c>
      <c r="E98" s="1">
        <v>2</v>
      </c>
      <c r="F98" s="1">
        <v>27</v>
      </c>
      <c r="G98" s="1">
        <v>33</v>
      </c>
      <c r="H98" s="1">
        <v>21</v>
      </c>
      <c r="I98" s="1">
        <v>15</v>
      </c>
      <c r="J98" s="1">
        <v>10</v>
      </c>
      <c r="K98" s="1" t="s">
        <v>143</v>
      </c>
      <c r="L98" s="1">
        <v>1</v>
      </c>
      <c r="M98" s="1">
        <v>3000000</v>
      </c>
      <c r="N98" s="1">
        <v>5</v>
      </c>
      <c r="O98" s="1">
        <v>56675</v>
      </c>
      <c r="P98" s="1">
        <v>729</v>
      </c>
      <c r="Q98" s="1">
        <v>836.5</v>
      </c>
      <c r="R98" s="1">
        <v>28974</v>
      </c>
      <c r="S98" s="1">
        <v>9.1</v>
      </c>
      <c r="T98" s="1">
        <v>381397</v>
      </c>
      <c r="U98" s="1">
        <v>4.9000000000000004</v>
      </c>
      <c r="V98" s="1">
        <v>401550</v>
      </c>
      <c r="W98" s="1">
        <v>2</v>
      </c>
      <c r="X98" s="1">
        <v>9380754</v>
      </c>
      <c r="Y98" s="1" t="s">
        <v>45</v>
      </c>
    </row>
    <row r="99" spans="1:25">
      <c r="A99" s="1">
        <v>2016087</v>
      </c>
      <c r="B99" s="1" t="s">
        <v>46</v>
      </c>
      <c r="C99" s="2">
        <v>42571</v>
      </c>
      <c r="D99" s="2">
        <v>42632</v>
      </c>
      <c r="E99" s="1">
        <v>32</v>
      </c>
      <c r="F99" s="1">
        <v>1</v>
      </c>
      <c r="G99" s="1">
        <v>13</v>
      </c>
      <c r="H99" s="1">
        <v>29</v>
      </c>
      <c r="I99" s="1">
        <v>46</v>
      </c>
      <c r="J99" s="1">
        <v>1</v>
      </c>
      <c r="K99" s="1" t="s">
        <v>144</v>
      </c>
      <c r="L99" s="1">
        <v>0</v>
      </c>
      <c r="M99" s="1">
        <v>0</v>
      </c>
      <c r="N99" s="1">
        <v>1</v>
      </c>
      <c r="O99" s="1">
        <v>206180.2</v>
      </c>
      <c r="P99" s="1">
        <v>326</v>
      </c>
      <c r="Q99" s="1">
        <v>1361.1</v>
      </c>
      <c r="R99" s="1">
        <v>15828</v>
      </c>
      <c r="S99" s="1">
        <v>12.1</v>
      </c>
      <c r="T99" s="1">
        <v>254400</v>
      </c>
      <c r="U99" s="1">
        <v>5.4</v>
      </c>
      <c r="V99" s="1">
        <v>303484</v>
      </c>
      <c r="W99" s="1">
        <v>2</v>
      </c>
      <c r="X99" s="1">
        <v>1930083</v>
      </c>
      <c r="Y99" s="1" t="s">
        <v>45</v>
      </c>
    </row>
    <row r="100" spans="1:25">
      <c r="A100" s="1">
        <v>2016086</v>
      </c>
      <c r="B100" s="1" t="s">
        <v>48</v>
      </c>
      <c r="C100" s="2">
        <v>42569</v>
      </c>
      <c r="D100" s="2">
        <v>42630</v>
      </c>
      <c r="E100" s="1">
        <v>29</v>
      </c>
      <c r="F100" s="1">
        <v>25</v>
      </c>
      <c r="G100" s="1">
        <v>2</v>
      </c>
      <c r="H100" s="1">
        <v>39</v>
      </c>
      <c r="I100" s="1">
        <v>20</v>
      </c>
      <c r="J100" s="1">
        <v>7</v>
      </c>
      <c r="K100" s="1" t="s">
        <v>145</v>
      </c>
      <c r="L100" s="1">
        <v>1</v>
      </c>
      <c r="M100" s="1">
        <v>14000000</v>
      </c>
      <c r="N100" s="1">
        <v>0</v>
      </c>
      <c r="O100" s="1">
        <v>0</v>
      </c>
      <c r="P100" s="1">
        <v>376</v>
      </c>
      <c r="Q100" s="1">
        <v>1567.6</v>
      </c>
      <c r="R100" s="1">
        <v>15855</v>
      </c>
      <c r="S100" s="1">
        <v>11</v>
      </c>
      <c r="T100" s="1">
        <v>231684</v>
      </c>
      <c r="U100" s="1">
        <v>5.3</v>
      </c>
      <c r="V100" s="1">
        <v>533412</v>
      </c>
      <c r="W100" s="1">
        <v>2</v>
      </c>
      <c r="X100" s="1">
        <v>3145516</v>
      </c>
      <c r="Y100" s="1" t="s">
        <v>45</v>
      </c>
    </row>
    <row r="101" spans="1:25">
      <c r="A101" s="1">
        <v>2016085</v>
      </c>
      <c r="B101" s="1" t="s">
        <v>43</v>
      </c>
      <c r="C101" s="2">
        <v>42567</v>
      </c>
      <c r="D101" s="2">
        <v>42628</v>
      </c>
      <c r="E101" s="1">
        <v>45</v>
      </c>
      <c r="F101" s="1">
        <v>21</v>
      </c>
      <c r="G101" s="1">
        <v>46</v>
      </c>
      <c r="H101" s="1">
        <v>48</v>
      </c>
      <c r="I101" s="1">
        <v>11</v>
      </c>
      <c r="J101" s="1">
        <v>4</v>
      </c>
      <c r="K101" s="1" t="s">
        <v>146</v>
      </c>
      <c r="L101" s="1">
        <v>0</v>
      </c>
      <c r="M101" s="1">
        <v>0</v>
      </c>
      <c r="N101" s="1">
        <v>1</v>
      </c>
      <c r="O101" s="1">
        <v>308278.7</v>
      </c>
      <c r="P101" s="1">
        <v>475</v>
      </c>
      <c r="Q101" s="1">
        <v>1396.7</v>
      </c>
      <c r="R101" s="1">
        <v>24269</v>
      </c>
      <c r="S101" s="1">
        <v>11.8</v>
      </c>
      <c r="T101" s="1">
        <v>359263</v>
      </c>
      <c r="U101" s="1">
        <v>5.7</v>
      </c>
      <c r="V101" s="1">
        <v>546367</v>
      </c>
      <c r="W101" s="1">
        <v>2</v>
      </c>
      <c r="X101" s="1">
        <v>5611483</v>
      </c>
      <c r="Y101" s="1" t="s">
        <v>45</v>
      </c>
    </row>
    <row r="102" spans="1:25">
      <c r="A102" s="1">
        <v>2016084</v>
      </c>
      <c r="B102" s="1" t="s">
        <v>46</v>
      </c>
      <c r="C102" s="2">
        <v>42564</v>
      </c>
      <c r="D102" s="2">
        <v>42625</v>
      </c>
      <c r="E102" s="1">
        <v>30</v>
      </c>
      <c r="F102" s="1">
        <v>28</v>
      </c>
      <c r="G102" s="1">
        <v>47</v>
      </c>
      <c r="H102" s="1">
        <v>34</v>
      </c>
      <c r="I102" s="1">
        <v>7</v>
      </c>
      <c r="J102" s="1">
        <v>10</v>
      </c>
      <c r="K102" s="1" t="s">
        <v>147</v>
      </c>
      <c r="L102" s="1">
        <v>0</v>
      </c>
      <c r="M102" s="1">
        <v>0</v>
      </c>
      <c r="N102" s="1">
        <v>1</v>
      </c>
      <c r="O102" s="1">
        <v>252644</v>
      </c>
      <c r="P102" s="1">
        <v>395</v>
      </c>
      <c r="Q102" s="1">
        <v>1376.5</v>
      </c>
      <c r="R102" s="1">
        <v>20626</v>
      </c>
      <c r="S102" s="1">
        <v>11.4</v>
      </c>
      <c r="T102" s="1">
        <v>317656</v>
      </c>
      <c r="U102" s="1">
        <v>5.3</v>
      </c>
      <c r="V102" s="1">
        <v>355120</v>
      </c>
      <c r="W102" s="1">
        <v>2</v>
      </c>
      <c r="X102" s="1">
        <v>9675275</v>
      </c>
      <c r="Y102" s="1" t="s">
        <v>45</v>
      </c>
    </row>
    <row r="103" spans="1:25">
      <c r="A103" s="1">
        <v>2016083</v>
      </c>
      <c r="B103" s="1" t="s">
        <v>48</v>
      </c>
      <c r="C103" s="2">
        <v>42562</v>
      </c>
      <c r="D103" s="2">
        <v>42623</v>
      </c>
      <c r="E103" s="1">
        <v>36</v>
      </c>
      <c r="F103" s="1">
        <v>35</v>
      </c>
      <c r="G103" s="1">
        <v>2</v>
      </c>
      <c r="H103" s="1">
        <v>25</v>
      </c>
      <c r="I103" s="1">
        <v>27</v>
      </c>
      <c r="J103" s="1">
        <v>4</v>
      </c>
      <c r="K103" s="1" t="s">
        <v>148</v>
      </c>
      <c r="L103" s="1">
        <v>0</v>
      </c>
      <c r="M103" s="1">
        <v>0</v>
      </c>
      <c r="N103" s="1">
        <v>1</v>
      </c>
      <c r="O103" s="1">
        <v>189469.3</v>
      </c>
      <c r="P103" s="1">
        <v>260</v>
      </c>
      <c r="Q103" s="1">
        <v>1568.3</v>
      </c>
      <c r="R103" s="1">
        <v>12973</v>
      </c>
      <c r="S103" s="1">
        <v>13.6</v>
      </c>
      <c r="T103" s="1">
        <v>214699</v>
      </c>
      <c r="U103" s="1">
        <v>5.8</v>
      </c>
      <c r="V103" s="1">
        <v>354722</v>
      </c>
      <c r="W103" s="1">
        <v>2</v>
      </c>
      <c r="X103" s="1">
        <v>6007990</v>
      </c>
      <c r="Y103" s="1" t="s">
        <v>45</v>
      </c>
    </row>
    <row r="104" spans="1:25">
      <c r="A104" s="1">
        <v>2016082</v>
      </c>
      <c r="B104" s="1" t="s">
        <v>43</v>
      </c>
      <c r="C104" s="2">
        <v>42560</v>
      </c>
      <c r="D104" s="2">
        <v>42621</v>
      </c>
      <c r="E104" s="1">
        <v>46</v>
      </c>
      <c r="F104" s="1">
        <v>15</v>
      </c>
      <c r="G104" s="1">
        <v>6</v>
      </c>
      <c r="H104" s="1">
        <v>39</v>
      </c>
      <c r="I104" s="1">
        <v>3</v>
      </c>
      <c r="J104" s="1">
        <v>10</v>
      </c>
      <c r="K104" s="1" t="s">
        <v>149</v>
      </c>
      <c r="L104" s="1">
        <v>0</v>
      </c>
      <c r="M104" s="1">
        <v>0</v>
      </c>
      <c r="N104" s="1">
        <v>1</v>
      </c>
      <c r="O104" s="1">
        <v>375852.7</v>
      </c>
      <c r="P104" s="1">
        <v>670</v>
      </c>
      <c r="Q104" s="1">
        <v>1207.3</v>
      </c>
      <c r="R104" s="1">
        <v>31834</v>
      </c>
      <c r="S104" s="1">
        <v>11</v>
      </c>
      <c r="T104" s="1">
        <v>463408</v>
      </c>
      <c r="U104" s="1">
        <v>5.4</v>
      </c>
      <c r="V104" s="1">
        <v>552138</v>
      </c>
      <c r="W104" s="1">
        <v>2</v>
      </c>
      <c r="X104" s="1">
        <v>9965193</v>
      </c>
      <c r="Y104" s="1" t="s">
        <v>45</v>
      </c>
    </row>
    <row r="105" spans="1:25">
      <c r="A105" s="1">
        <v>2016081</v>
      </c>
      <c r="B105" s="1" t="s">
        <v>46</v>
      </c>
      <c r="C105" s="2">
        <v>42557</v>
      </c>
      <c r="D105" s="2">
        <v>42618</v>
      </c>
      <c r="E105" s="1">
        <v>26</v>
      </c>
      <c r="F105" s="1">
        <v>38</v>
      </c>
      <c r="G105" s="1">
        <v>47</v>
      </c>
      <c r="H105" s="1">
        <v>13</v>
      </c>
      <c r="I105" s="1">
        <v>16</v>
      </c>
      <c r="J105" s="1">
        <v>8</v>
      </c>
      <c r="K105" s="1" t="s">
        <v>150</v>
      </c>
      <c r="L105" s="1">
        <v>1</v>
      </c>
      <c r="M105" s="1">
        <v>3000000</v>
      </c>
      <c r="N105" s="1">
        <v>4</v>
      </c>
      <c r="O105" s="1">
        <v>53128.2</v>
      </c>
      <c r="P105" s="1">
        <v>406</v>
      </c>
      <c r="Q105" s="1">
        <v>1126.5</v>
      </c>
      <c r="R105" s="1">
        <v>18075</v>
      </c>
      <c r="S105" s="1">
        <v>10.9</v>
      </c>
      <c r="T105" s="1">
        <v>260136</v>
      </c>
      <c r="U105" s="1">
        <v>5.4</v>
      </c>
      <c r="V105" s="1">
        <v>381158</v>
      </c>
      <c r="W105" s="1">
        <v>2</v>
      </c>
      <c r="X105" s="1">
        <v>701858</v>
      </c>
      <c r="Y105" s="1" t="s">
        <v>45</v>
      </c>
    </row>
    <row r="106" spans="1:25">
      <c r="A106" s="1">
        <v>2016080</v>
      </c>
      <c r="B106" s="1" t="s">
        <v>48</v>
      </c>
      <c r="C106" s="2">
        <v>42555</v>
      </c>
      <c r="D106" s="2">
        <v>42616</v>
      </c>
      <c r="E106" s="1">
        <v>12</v>
      </c>
      <c r="F106" s="1">
        <v>10</v>
      </c>
      <c r="G106" s="1">
        <v>25</v>
      </c>
      <c r="H106" s="1">
        <v>22</v>
      </c>
      <c r="I106" s="1">
        <v>47</v>
      </c>
      <c r="J106" s="1">
        <v>1</v>
      </c>
      <c r="K106" s="1" t="s">
        <v>151</v>
      </c>
      <c r="L106" s="1">
        <v>0</v>
      </c>
      <c r="M106" s="1">
        <v>0</v>
      </c>
      <c r="N106" s="1">
        <v>3</v>
      </c>
      <c r="O106" s="1">
        <v>52832.6</v>
      </c>
      <c r="P106" s="1">
        <v>477</v>
      </c>
      <c r="Q106" s="1">
        <v>715.1</v>
      </c>
      <c r="R106" s="1">
        <v>19043</v>
      </c>
      <c r="S106" s="1">
        <v>7.7</v>
      </c>
      <c r="T106" s="1">
        <v>242608</v>
      </c>
      <c r="U106" s="1">
        <v>4.3</v>
      </c>
      <c r="V106" s="1">
        <v>241636</v>
      </c>
      <c r="W106" s="1">
        <v>2</v>
      </c>
      <c r="X106" s="1">
        <v>3612752</v>
      </c>
      <c r="Y106" s="1" t="s">
        <v>45</v>
      </c>
    </row>
    <row r="107" spans="1:25">
      <c r="A107" s="1">
        <v>2016079</v>
      </c>
      <c r="B107" s="1" t="s">
        <v>43</v>
      </c>
      <c r="C107" s="2">
        <v>42553</v>
      </c>
      <c r="D107" s="2">
        <v>42614</v>
      </c>
      <c r="E107" s="1">
        <v>8</v>
      </c>
      <c r="F107" s="1">
        <v>24</v>
      </c>
      <c r="G107" s="1">
        <v>31</v>
      </c>
      <c r="H107" s="1">
        <v>17</v>
      </c>
      <c r="I107" s="1">
        <v>16</v>
      </c>
      <c r="J107" s="1">
        <v>5</v>
      </c>
      <c r="K107" s="1" t="s">
        <v>152</v>
      </c>
      <c r="L107" s="1">
        <v>1</v>
      </c>
      <c r="M107" s="1">
        <v>3000000</v>
      </c>
      <c r="N107" s="1">
        <v>2</v>
      </c>
      <c r="O107" s="1">
        <v>144977.70000000001</v>
      </c>
      <c r="P107" s="1">
        <v>738</v>
      </c>
      <c r="Q107" s="1">
        <v>845.5</v>
      </c>
      <c r="R107" s="1">
        <v>31231</v>
      </c>
      <c r="S107" s="1">
        <v>8.6</v>
      </c>
      <c r="T107" s="1">
        <v>402942</v>
      </c>
      <c r="U107" s="1">
        <v>4.7</v>
      </c>
      <c r="V107" s="1">
        <v>613655</v>
      </c>
      <c r="W107" s="1">
        <v>2</v>
      </c>
      <c r="X107" s="1">
        <v>8368829</v>
      </c>
      <c r="Y107" s="1" t="s">
        <v>45</v>
      </c>
    </row>
    <row r="108" spans="1:25">
      <c r="A108" s="1">
        <v>2016078</v>
      </c>
      <c r="B108" s="1" t="s">
        <v>46</v>
      </c>
      <c r="C108" s="2">
        <v>42550</v>
      </c>
      <c r="D108" s="2">
        <v>42611</v>
      </c>
      <c r="E108" s="1">
        <v>17</v>
      </c>
      <c r="F108" s="1">
        <v>22</v>
      </c>
      <c r="G108" s="1">
        <v>9</v>
      </c>
      <c r="H108" s="1">
        <v>14</v>
      </c>
      <c r="I108" s="1">
        <v>48</v>
      </c>
      <c r="J108" s="1">
        <v>10</v>
      </c>
      <c r="K108" s="1" t="s">
        <v>153</v>
      </c>
      <c r="L108" s="1">
        <v>0</v>
      </c>
      <c r="M108" s="1">
        <v>0</v>
      </c>
      <c r="N108" s="1">
        <v>1</v>
      </c>
      <c r="O108" s="1">
        <v>205377.9</v>
      </c>
      <c r="P108" s="1">
        <v>539</v>
      </c>
      <c r="Q108" s="1">
        <v>820</v>
      </c>
      <c r="R108" s="1">
        <v>23200</v>
      </c>
      <c r="S108" s="1">
        <v>8.1999999999999993</v>
      </c>
      <c r="T108" s="1">
        <v>298767</v>
      </c>
      <c r="U108" s="1">
        <v>4.5</v>
      </c>
      <c r="V108" s="1">
        <v>280502</v>
      </c>
      <c r="W108" s="1">
        <v>2</v>
      </c>
      <c r="X108" s="1">
        <v>1454357</v>
      </c>
      <c r="Y108" s="1" t="s">
        <v>45</v>
      </c>
    </row>
    <row r="109" spans="1:25">
      <c r="A109" s="1">
        <v>2016077</v>
      </c>
      <c r="B109" s="1" t="s">
        <v>48</v>
      </c>
      <c r="C109" s="2">
        <v>42548</v>
      </c>
      <c r="D109" s="2">
        <v>42609</v>
      </c>
      <c r="E109" s="1">
        <v>22</v>
      </c>
      <c r="F109" s="1">
        <v>23</v>
      </c>
      <c r="G109" s="1">
        <v>8</v>
      </c>
      <c r="H109" s="1">
        <v>41</v>
      </c>
      <c r="I109" s="1">
        <v>24</v>
      </c>
      <c r="J109" s="1">
        <v>7</v>
      </c>
      <c r="K109" s="1" t="s">
        <v>154</v>
      </c>
      <c r="L109" s="1">
        <v>1</v>
      </c>
      <c r="M109" s="1">
        <v>2000000</v>
      </c>
      <c r="N109" s="1">
        <v>1</v>
      </c>
      <c r="O109" s="1">
        <v>155301.4</v>
      </c>
      <c r="P109" s="1">
        <v>258</v>
      </c>
      <c r="Q109" s="1">
        <v>1295.4000000000001</v>
      </c>
      <c r="R109" s="1">
        <v>15236</v>
      </c>
      <c r="S109" s="1">
        <v>9.5</v>
      </c>
      <c r="T109" s="1">
        <v>210918</v>
      </c>
      <c r="U109" s="1">
        <v>4.9000000000000004</v>
      </c>
      <c r="V109" s="1">
        <v>464862</v>
      </c>
      <c r="W109" s="1">
        <v>2</v>
      </c>
      <c r="X109" s="1">
        <v>7583851</v>
      </c>
      <c r="Y109" s="1" t="s">
        <v>45</v>
      </c>
    </row>
    <row r="110" spans="1:25">
      <c r="A110" s="1">
        <v>2016076</v>
      </c>
      <c r="B110" s="1" t="s">
        <v>43</v>
      </c>
      <c r="C110" s="2">
        <v>42546</v>
      </c>
      <c r="D110" s="2">
        <v>42607</v>
      </c>
      <c r="E110" s="1">
        <v>16</v>
      </c>
      <c r="F110" s="1">
        <v>20</v>
      </c>
      <c r="G110" s="1">
        <v>19</v>
      </c>
      <c r="H110" s="1">
        <v>35</v>
      </c>
      <c r="I110" s="1">
        <v>49</v>
      </c>
      <c r="J110" s="1">
        <v>3</v>
      </c>
      <c r="K110" s="1" t="s">
        <v>155</v>
      </c>
      <c r="L110" s="1">
        <v>1</v>
      </c>
      <c r="M110" s="1">
        <v>6000000</v>
      </c>
      <c r="N110" s="1">
        <v>0</v>
      </c>
      <c r="O110" s="1">
        <v>0</v>
      </c>
      <c r="P110" s="1">
        <v>473</v>
      </c>
      <c r="Q110" s="1">
        <v>1934.7</v>
      </c>
      <c r="R110" s="1">
        <v>23598</v>
      </c>
      <c r="S110" s="1">
        <v>11.4</v>
      </c>
      <c r="T110" s="1">
        <v>359578</v>
      </c>
      <c r="U110" s="1">
        <v>5.3</v>
      </c>
      <c r="V110" s="1">
        <v>534426</v>
      </c>
      <c r="W110" s="1">
        <v>2</v>
      </c>
      <c r="X110" s="1">
        <v>2282314</v>
      </c>
      <c r="Y110" s="1" t="s">
        <v>45</v>
      </c>
    </row>
    <row r="111" spans="1:25">
      <c r="A111" s="1">
        <v>2016075</v>
      </c>
      <c r="B111" s="1" t="s">
        <v>46</v>
      </c>
      <c r="C111" s="2">
        <v>42543</v>
      </c>
      <c r="D111" s="2">
        <v>42604</v>
      </c>
      <c r="E111" s="1">
        <v>4</v>
      </c>
      <c r="F111" s="1">
        <v>27</v>
      </c>
      <c r="G111" s="1">
        <v>10</v>
      </c>
      <c r="H111" s="1">
        <v>36</v>
      </c>
      <c r="I111" s="1">
        <v>5</v>
      </c>
      <c r="J111" s="1">
        <v>9</v>
      </c>
      <c r="K111" s="1" t="s">
        <v>156</v>
      </c>
      <c r="L111" s="1">
        <v>0</v>
      </c>
      <c r="M111" s="1">
        <v>0</v>
      </c>
      <c r="N111" s="1">
        <v>1</v>
      </c>
      <c r="O111" s="1">
        <v>212336.6</v>
      </c>
      <c r="P111" s="1">
        <v>496</v>
      </c>
      <c r="Q111" s="1">
        <v>921.3</v>
      </c>
      <c r="R111" s="1">
        <v>23347</v>
      </c>
      <c r="S111" s="1">
        <v>8.4</v>
      </c>
      <c r="T111" s="1">
        <v>317139</v>
      </c>
      <c r="U111" s="1">
        <v>4.4000000000000004</v>
      </c>
      <c r="V111" s="1">
        <v>362933</v>
      </c>
      <c r="W111" s="1">
        <v>2</v>
      </c>
      <c r="X111" s="1">
        <v>5029997</v>
      </c>
      <c r="Y111" s="1" t="s">
        <v>45</v>
      </c>
    </row>
    <row r="112" spans="1:25">
      <c r="A112" s="1">
        <v>2016074</v>
      </c>
      <c r="B112" s="1" t="s">
        <v>48</v>
      </c>
      <c r="C112" s="2">
        <v>42541</v>
      </c>
      <c r="D112" s="2">
        <v>42602</v>
      </c>
      <c r="E112" s="1">
        <v>38</v>
      </c>
      <c r="F112" s="1">
        <v>4</v>
      </c>
      <c r="G112" s="1">
        <v>45</v>
      </c>
      <c r="H112" s="1">
        <v>13</v>
      </c>
      <c r="I112" s="1">
        <v>43</v>
      </c>
      <c r="J112" s="1">
        <v>10</v>
      </c>
      <c r="K112" s="1" t="s">
        <v>157</v>
      </c>
      <c r="L112" s="1">
        <v>0</v>
      </c>
      <c r="M112" s="1">
        <v>0</v>
      </c>
      <c r="N112" s="1">
        <v>2</v>
      </c>
      <c r="O112" s="1">
        <v>82089.600000000006</v>
      </c>
      <c r="P112" s="1">
        <v>273</v>
      </c>
      <c r="Q112" s="1">
        <v>1294.2</v>
      </c>
      <c r="R112" s="1">
        <v>13335</v>
      </c>
      <c r="S112" s="1">
        <v>11.4</v>
      </c>
      <c r="T112" s="1">
        <v>199286</v>
      </c>
      <c r="U112" s="1">
        <v>5.4</v>
      </c>
      <c r="V112" s="1">
        <v>220106</v>
      </c>
      <c r="W112" s="1">
        <v>2</v>
      </c>
      <c r="X112" s="1">
        <v>82327</v>
      </c>
      <c r="Y112" s="1" t="s">
        <v>45</v>
      </c>
    </row>
    <row r="113" spans="1:25">
      <c r="A113" s="1">
        <v>2016073</v>
      </c>
      <c r="B113" s="1" t="s">
        <v>43</v>
      </c>
      <c r="C113" s="2">
        <v>42539</v>
      </c>
      <c r="D113" s="2">
        <v>42600</v>
      </c>
      <c r="E113" s="1">
        <v>18</v>
      </c>
      <c r="F113" s="1">
        <v>33</v>
      </c>
      <c r="G113" s="1">
        <v>10</v>
      </c>
      <c r="H113" s="1">
        <v>20</v>
      </c>
      <c r="I113" s="1">
        <v>39</v>
      </c>
      <c r="J113" s="1">
        <v>3</v>
      </c>
      <c r="K113" s="1" t="s">
        <v>158</v>
      </c>
      <c r="L113" s="1">
        <v>0</v>
      </c>
      <c r="M113" s="1">
        <v>0</v>
      </c>
      <c r="N113" s="1">
        <v>2</v>
      </c>
      <c r="O113" s="1">
        <v>146790.5</v>
      </c>
      <c r="P113" s="1">
        <v>521</v>
      </c>
      <c r="Q113" s="1">
        <v>1212.7</v>
      </c>
      <c r="R113" s="1">
        <v>24360</v>
      </c>
      <c r="S113" s="1">
        <v>11.2</v>
      </c>
      <c r="T113" s="1">
        <v>372680</v>
      </c>
      <c r="U113" s="1">
        <v>5.2</v>
      </c>
      <c r="V113" s="1">
        <v>541961</v>
      </c>
      <c r="W113" s="1">
        <v>2</v>
      </c>
      <c r="X113" s="1">
        <v>6339868</v>
      </c>
      <c r="Y113" s="1" t="s">
        <v>45</v>
      </c>
    </row>
    <row r="114" spans="1:25">
      <c r="A114" s="1">
        <v>2016072</v>
      </c>
      <c r="B114" s="1" t="s">
        <v>46</v>
      </c>
      <c r="C114" s="2">
        <v>42536</v>
      </c>
      <c r="D114" s="2">
        <v>42597</v>
      </c>
      <c r="E114" s="1">
        <v>34</v>
      </c>
      <c r="F114" s="1">
        <v>2</v>
      </c>
      <c r="G114" s="1">
        <v>8</v>
      </c>
      <c r="H114" s="1">
        <v>5</v>
      </c>
      <c r="I114" s="1">
        <v>33</v>
      </c>
      <c r="J114" s="1">
        <v>10</v>
      </c>
      <c r="K114" s="1" t="s">
        <v>159</v>
      </c>
      <c r="L114" s="1">
        <v>0</v>
      </c>
      <c r="M114" s="1">
        <v>0</v>
      </c>
      <c r="N114" s="1">
        <v>4</v>
      </c>
      <c r="O114" s="1">
        <v>53209.8</v>
      </c>
      <c r="P114" s="1">
        <v>354</v>
      </c>
      <c r="Q114" s="1">
        <v>1293.9000000000001</v>
      </c>
      <c r="R114" s="1">
        <v>18293</v>
      </c>
      <c r="S114" s="1">
        <v>10.8</v>
      </c>
      <c r="T114" s="1">
        <v>276655</v>
      </c>
      <c r="U114" s="1">
        <v>5.0999999999999996</v>
      </c>
      <c r="V114" s="1">
        <v>292229</v>
      </c>
      <c r="W114" s="1">
        <v>2</v>
      </c>
      <c r="X114" s="1">
        <v>9010963</v>
      </c>
      <c r="Y114" s="1" t="s">
        <v>45</v>
      </c>
    </row>
    <row r="115" spans="1:25">
      <c r="A115" s="1">
        <v>2016071</v>
      </c>
      <c r="B115" s="1" t="s">
        <v>48</v>
      </c>
      <c r="C115" s="2">
        <v>42534</v>
      </c>
      <c r="D115" s="2">
        <v>42595</v>
      </c>
      <c r="E115" s="1">
        <v>28</v>
      </c>
      <c r="F115" s="1">
        <v>36</v>
      </c>
      <c r="G115" s="1">
        <v>5</v>
      </c>
      <c r="H115" s="1">
        <v>21</v>
      </c>
      <c r="I115" s="1">
        <v>8</v>
      </c>
      <c r="J115" s="1">
        <v>8</v>
      </c>
      <c r="K115" s="1" t="s">
        <v>160</v>
      </c>
      <c r="L115" s="1">
        <v>1</v>
      </c>
      <c r="M115" s="1">
        <v>2000000</v>
      </c>
      <c r="N115" s="1">
        <v>0</v>
      </c>
      <c r="O115" s="1">
        <v>0</v>
      </c>
      <c r="P115" s="1">
        <v>383</v>
      </c>
      <c r="Q115" s="1">
        <v>1361.6</v>
      </c>
      <c r="R115" s="1">
        <v>16894</v>
      </c>
      <c r="S115" s="1">
        <v>9.1</v>
      </c>
      <c r="T115" s="1">
        <v>231005</v>
      </c>
      <c r="U115" s="1">
        <v>4.7</v>
      </c>
      <c r="V115" s="1">
        <v>317251</v>
      </c>
      <c r="W115" s="1">
        <v>2</v>
      </c>
      <c r="X115" s="1">
        <v>8358912</v>
      </c>
      <c r="Y115" s="1" t="s">
        <v>45</v>
      </c>
    </row>
    <row r="116" spans="1:25">
      <c r="A116" s="1">
        <v>2016070</v>
      </c>
      <c r="B116" s="1" t="s">
        <v>43</v>
      </c>
      <c r="C116" s="2">
        <v>42532</v>
      </c>
      <c r="D116" s="2">
        <v>42593</v>
      </c>
      <c r="E116" s="1">
        <v>7</v>
      </c>
      <c r="F116" s="1">
        <v>17</v>
      </c>
      <c r="G116" s="1">
        <v>22</v>
      </c>
      <c r="H116" s="1">
        <v>46</v>
      </c>
      <c r="I116" s="1">
        <v>44</v>
      </c>
      <c r="J116" s="1">
        <v>6</v>
      </c>
      <c r="K116" s="1" t="s">
        <v>161</v>
      </c>
      <c r="L116" s="1">
        <v>2</v>
      </c>
      <c r="M116" s="1">
        <v>3500000</v>
      </c>
      <c r="N116" s="1">
        <v>3</v>
      </c>
      <c r="O116" s="1">
        <v>105317.7</v>
      </c>
      <c r="P116" s="1">
        <v>823</v>
      </c>
      <c r="Q116" s="1">
        <v>826.2</v>
      </c>
      <c r="R116" s="1">
        <v>32068</v>
      </c>
      <c r="S116" s="1">
        <v>9.1</v>
      </c>
      <c r="T116" s="1">
        <v>438038</v>
      </c>
      <c r="U116" s="1">
        <v>4.8</v>
      </c>
      <c r="V116" s="1">
        <v>625364</v>
      </c>
      <c r="W116" s="1">
        <v>2</v>
      </c>
      <c r="X116" s="1">
        <v>3181723</v>
      </c>
      <c r="Y116" s="1" t="s">
        <v>45</v>
      </c>
    </row>
    <row r="117" spans="1:25">
      <c r="A117" s="1">
        <v>2016069</v>
      </c>
      <c r="B117" s="1" t="s">
        <v>46</v>
      </c>
      <c r="C117" s="2">
        <v>42529</v>
      </c>
      <c r="D117" s="2">
        <v>42590</v>
      </c>
      <c r="E117" s="1">
        <v>45</v>
      </c>
      <c r="F117" s="1">
        <v>6</v>
      </c>
      <c r="G117" s="1">
        <v>8</v>
      </c>
      <c r="H117" s="1">
        <v>49</v>
      </c>
      <c r="I117" s="1">
        <v>33</v>
      </c>
      <c r="J117" s="1">
        <v>9</v>
      </c>
      <c r="K117" s="1" t="s">
        <v>162</v>
      </c>
      <c r="L117" s="1">
        <v>0</v>
      </c>
      <c r="M117" s="1">
        <v>0</v>
      </c>
      <c r="N117" s="1">
        <v>1</v>
      </c>
      <c r="O117" s="1">
        <v>226708</v>
      </c>
      <c r="P117" s="1">
        <v>420</v>
      </c>
      <c r="Q117" s="1">
        <v>1161.7</v>
      </c>
      <c r="R117" s="1">
        <v>19103</v>
      </c>
      <c r="S117" s="1">
        <v>11</v>
      </c>
      <c r="T117" s="1">
        <v>287375</v>
      </c>
      <c r="U117" s="1">
        <v>5.2</v>
      </c>
      <c r="V117" s="1">
        <v>389142</v>
      </c>
      <c r="W117" s="1">
        <v>2</v>
      </c>
      <c r="X117" s="1">
        <v>8975523</v>
      </c>
      <c r="Y117" s="1" t="s">
        <v>45</v>
      </c>
    </row>
    <row r="118" spans="1:25">
      <c r="A118" s="1">
        <v>2016068</v>
      </c>
      <c r="B118" s="1" t="s">
        <v>48</v>
      </c>
      <c r="C118" s="2">
        <v>42527</v>
      </c>
      <c r="D118" s="2">
        <v>42588</v>
      </c>
      <c r="E118" s="1">
        <v>23</v>
      </c>
      <c r="F118" s="1">
        <v>32</v>
      </c>
      <c r="G118" s="1">
        <v>48</v>
      </c>
      <c r="H118" s="1">
        <v>47</v>
      </c>
      <c r="I118" s="1">
        <v>25</v>
      </c>
      <c r="J118" s="1">
        <v>5</v>
      </c>
      <c r="K118" s="1" t="s">
        <v>163</v>
      </c>
      <c r="L118" s="1">
        <v>0</v>
      </c>
      <c r="M118" s="1">
        <v>0</v>
      </c>
      <c r="N118" s="1">
        <v>0</v>
      </c>
      <c r="O118" s="1">
        <v>0</v>
      </c>
      <c r="P118" s="1">
        <v>218</v>
      </c>
      <c r="Q118" s="1">
        <v>2491.6</v>
      </c>
      <c r="R118" s="1">
        <v>11347</v>
      </c>
      <c r="S118" s="1">
        <v>14.1</v>
      </c>
      <c r="T118" s="1">
        <v>187094</v>
      </c>
      <c r="U118" s="1">
        <v>6.1</v>
      </c>
      <c r="V118" s="1">
        <v>372669</v>
      </c>
      <c r="W118" s="1">
        <v>2</v>
      </c>
      <c r="X118" s="1">
        <v>1521030</v>
      </c>
      <c r="Y118" s="1" t="s">
        <v>45</v>
      </c>
    </row>
    <row r="119" spans="1:25">
      <c r="A119" s="1">
        <v>2016067</v>
      </c>
      <c r="B119" s="1" t="s">
        <v>43</v>
      </c>
      <c r="C119" s="2">
        <v>42525</v>
      </c>
      <c r="D119" s="2">
        <v>42586</v>
      </c>
      <c r="E119" s="1">
        <v>39</v>
      </c>
      <c r="F119" s="1">
        <v>2</v>
      </c>
      <c r="G119" s="1">
        <v>16</v>
      </c>
      <c r="H119" s="1">
        <v>19</v>
      </c>
      <c r="I119" s="1">
        <v>25</v>
      </c>
      <c r="J119" s="1">
        <v>1</v>
      </c>
      <c r="K119" s="1" t="s">
        <v>164</v>
      </c>
      <c r="L119" s="1">
        <v>0</v>
      </c>
      <c r="M119" s="1">
        <v>0</v>
      </c>
      <c r="N119" s="1">
        <v>1</v>
      </c>
      <c r="O119" s="1">
        <v>306033</v>
      </c>
      <c r="P119" s="1">
        <v>695</v>
      </c>
      <c r="Q119" s="1">
        <v>947.6</v>
      </c>
      <c r="R119" s="1">
        <v>29687</v>
      </c>
      <c r="S119" s="1">
        <v>9.6</v>
      </c>
      <c r="T119" s="1">
        <v>404693</v>
      </c>
      <c r="U119" s="1">
        <v>5</v>
      </c>
      <c r="V119" s="1">
        <v>455510</v>
      </c>
      <c r="W119" s="1">
        <v>2</v>
      </c>
      <c r="X119" s="1">
        <v>3322115</v>
      </c>
      <c r="Y119" s="1" t="s">
        <v>45</v>
      </c>
    </row>
    <row r="120" spans="1:25">
      <c r="A120" s="1">
        <v>2016066</v>
      </c>
      <c r="B120" s="1" t="s">
        <v>46</v>
      </c>
      <c r="C120" s="2">
        <v>42522</v>
      </c>
      <c r="D120" s="2">
        <v>42583</v>
      </c>
      <c r="E120" s="1">
        <v>27</v>
      </c>
      <c r="F120" s="1">
        <v>35</v>
      </c>
      <c r="G120" s="1">
        <v>26</v>
      </c>
      <c r="H120" s="1">
        <v>44</v>
      </c>
      <c r="I120" s="1">
        <v>22</v>
      </c>
      <c r="J120" s="1">
        <v>10</v>
      </c>
      <c r="K120" s="1" t="s">
        <v>165</v>
      </c>
      <c r="L120" s="1">
        <v>0</v>
      </c>
      <c r="M120" s="1">
        <v>0</v>
      </c>
      <c r="N120" s="1">
        <v>2</v>
      </c>
      <c r="O120" s="1">
        <v>109517.1</v>
      </c>
      <c r="P120" s="1">
        <v>366</v>
      </c>
      <c r="Q120" s="1">
        <v>1287.9000000000001</v>
      </c>
      <c r="R120" s="1">
        <v>17837</v>
      </c>
      <c r="S120" s="1">
        <v>11.4</v>
      </c>
      <c r="T120" s="1">
        <v>261104</v>
      </c>
      <c r="U120" s="1">
        <v>5.5</v>
      </c>
      <c r="V120" s="1">
        <v>299810</v>
      </c>
      <c r="W120" s="1">
        <v>2</v>
      </c>
      <c r="X120" s="1">
        <v>3655386</v>
      </c>
      <c r="Y120" s="1" t="s">
        <v>45</v>
      </c>
    </row>
    <row r="121" spans="1:25">
      <c r="A121" s="1">
        <v>2016065</v>
      </c>
      <c r="B121" s="1" t="s">
        <v>48</v>
      </c>
      <c r="C121" s="2">
        <v>42520</v>
      </c>
      <c r="D121" s="2">
        <v>42581</v>
      </c>
      <c r="E121" s="1">
        <v>6</v>
      </c>
      <c r="F121" s="1">
        <v>38</v>
      </c>
      <c r="G121" s="1">
        <v>7</v>
      </c>
      <c r="H121" s="1">
        <v>13</v>
      </c>
      <c r="I121" s="1">
        <v>40</v>
      </c>
      <c r="J121" s="1">
        <v>3</v>
      </c>
      <c r="K121" s="1" t="s">
        <v>166</v>
      </c>
      <c r="L121" s="1">
        <v>0</v>
      </c>
      <c r="M121" s="1">
        <v>0</v>
      </c>
      <c r="N121" s="1">
        <v>1</v>
      </c>
      <c r="O121" s="1">
        <v>161523.9</v>
      </c>
      <c r="P121" s="1">
        <v>272</v>
      </c>
      <c r="Q121" s="1">
        <v>1278</v>
      </c>
      <c r="R121" s="1">
        <v>15311</v>
      </c>
      <c r="S121" s="1">
        <v>9.8000000000000007</v>
      </c>
      <c r="T121" s="1">
        <v>226737</v>
      </c>
      <c r="U121" s="1">
        <v>4.7</v>
      </c>
      <c r="V121" s="1">
        <v>298142</v>
      </c>
      <c r="W121" s="1">
        <v>2</v>
      </c>
      <c r="X121" s="1">
        <v>8487620</v>
      </c>
      <c r="Y121" s="1" t="s">
        <v>45</v>
      </c>
    </row>
    <row r="122" spans="1:25">
      <c r="A122" s="1">
        <v>2016064</v>
      </c>
      <c r="B122" s="1" t="s">
        <v>43</v>
      </c>
      <c r="C122" s="2">
        <v>42518</v>
      </c>
      <c r="D122" s="2">
        <v>42579</v>
      </c>
      <c r="E122" s="1">
        <v>19</v>
      </c>
      <c r="F122" s="1">
        <v>3</v>
      </c>
      <c r="G122" s="1">
        <v>1</v>
      </c>
      <c r="H122" s="1">
        <v>14</v>
      </c>
      <c r="I122" s="1">
        <v>13</v>
      </c>
      <c r="J122" s="1">
        <v>6</v>
      </c>
      <c r="K122" s="1" t="s">
        <v>167</v>
      </c>
      <c r="L122" s="1">
        <v>1</v>
      </c>
      <c r="M122" s="1">
        <v>3000000</v>
      </c>
      <c r="N122" s="1">
        <v>3</v>
      </c>
      <c r="O122" s="1">
        <v>99958.9</v>
      </c>
      <c r="P122" s="1">
        <v>1169</v>
      </c>
      <c r="Q122" s="1">
        <v>552</v>
      </c>
      <c r="R122" s="1">
        <v>43090</v>
      </c>
      <c r="S122" s="1">
        <v>6.4</v>
      </c>
      <c r="T122" s="1">
        <v>509253</v>
      </c>
      <c r="U122" s="1">
        <v>3.9</v>
      </c>
      <c r="V122" s="1">
        <v>590408</v>
      </c>
      <c r="W122" s="1">
        <v>2</v>
      </c>
      <c r="X122" s="1">
        <v>5539369</v>
      </c>
      <c r="Y122" s="1" t="s">
        <v>45</v>
      </c>
    </row>
    <row r="123" spans="1:25">
      <c r="A123" s="1">
        <v>2016063</v>
      </c>
      <c r="B123" s="1" t="s">
        <v>46</v>
      </c>
      <c r="C123" s="2">
        <v>42515</v>
      </c>
      <c r="D123" s="2">
        <v>42576</v>
      </c>
      <c r="E123" s="1">
        <v>20</v>
      </c>
      <c r="F123" s="1">
        <v>12</v>
      </c>
      <c r="G123" s="1">
        <v>36</v>
      </c>
      <c r="H123" s="1">
        <v>21</v>
      </c>
      <c r="I123" s="1">
        <v>4</v>
      </c>
      <c r="J123" s="1">
        <v>3</v>
      </c>
      <c r="K123" s="1" t="s">
        <v>168</v>
      </c>
      <c r="L123" s="1">
        <v>0</v>
      </c>
      <c r="M123" s="1">
        <v>0</v>
      </c>
      <c r="N123" s="1">
        <v>0</v>
      </c>
      <c r="O123" s="1">
        <v>0</v>
      </c>
      <c r="P123" s="1">
        <v>478</v>
      </c>
      <c r="Q123" s="1">
        <v>1407</v>
      </c>
      <c r="R123" s="1">
        <v>22077</v>
      </c>
      <c r="S123" s="1">
        <v>9</v>
      </c>
      <c r="T123" s="1">
        <v>301050</v>
      </c>
      <c r="U123" s="1">
        <v>4.7</v>
      </c>
      <c r="V123" s="1">
        <v>403898</v>
      </c>
      <c r="W123" s="1">
        <v>2</v>
      </c>
      <c r="X123" s="1">
        <v>9410264</v>
      </c>
      <c r="Y123" s="1" t="s">
        <v>45</v>
      </c>
    </row>
    <row r="124" spans="1:25">
      <c r="A124" s="1">
        <v>2016062</v>
      </c>
      <c r="B124" s="1" t="s">
        <v>48</v>
      </c>
      <c r="C124" s="2">
        <v>42513</v>
      </c>
      <c r="D124" s="2">
        <v>42574</v>
      </c>
      <c r="E124" s="1">
        <v>41</v>
      </c>
      <c r="F124" s="1">
        <v>48</v>
      </c>
      <c r="G124" s="1">
        <v>22</v>
      </c>
      <c r="H124" s="1">
        <v>26</v>
      </c>
      <c r="I124" s="1">
        <v>7</v>
      </c>
      <c r="J124" s="1">
        <v>2</v>
      </c>
      <c r="K124" s="1" t="s">
        <v>169</v>
      </c>
      <c r="L124" s="1">
        <v>1</v>
      </c>
      <c r="M124" s="1">
        <v>4000000</v>
      </c>
      <c r="N124" s="1">
        <v>2</v>
      </c>
      <c r="O124" s="1">
        <v>84864</v>
      </c>
      <c r="P124" s="1">
        <v>373</v>
      </c>
      <c r="Q124" s="1">
        <v>979.3</v>
      </c>
      <c r="R124" s="1">
        <v>15850</v>
      </c>
      <c r="S124" s="1">
        <v>9.9</v>
      </c>
      <c r="T124" s="1">
        <v>225144</v>
      </c>
      <c r="U124" s="1">
        <v>5</v>
      </c>
      <c r="V124" s="1">
        <v>264818</v>
      </c>
      <c r="W124" s="1">
        <v>2</v>
      </c>
      <c r="X124" s="1">
        <v>3324603</v>
      </c>
      <c r="Y124" s="1" t="s">
        <v>45</v>
      </c>
    </row>
    <row r="125" spans="1:25">
      <c r="A125" s="1">
        <v>2016061</v>
      </c>
      <c r="B125" s="1" t="s">
        <v>43</v>
      </c>
      <c r="C125" s="2">
        <v>42511</v>
      </c>
      <c r="D125" s="2">
        <v>42572</v>
      </c>
      <c r="E125" s="1">
        <v>41</v>
      </c>
      <c r="F125" s="1">
        <v>26</v>
      </c>
      <c r="G125" s="1">
        <v>23</v>
      </c>
      <c r="H125" s="1">
        <v>12</v>
      </c>
      <c r="I125" s="1">
        <v>48</v>
      </c>
      <c r="J125" s="1">
        <v>4</v>
      </c>
      <c r="K125" s="1" t="s">
        <v>170</v>
      </c>
      <c r="L125" s="1">
        <v>0</v>
      </c>
      <c r="M125" s="1">
        <v>0</v>
      </c>
      <c r="N125" s="1">
        <v>3</v>
      </c>
      <c r="O125" s="1">
        <v>101747.1</v>
      </c>
      <c r="P125" s="1">
        <v>560</v>
      </c>
      <c r="Q125" s="1">
        <v>1173</v>
      </c>
      <c r="R125" s="1">
        <v>26819</v>
      </c>
      <c r="S125" s="1">
        <v>10.6</v>
      </c>
      <c r="T125" s="1">
        <v>392431</v>
      </c>
      <c r="U125" s="1">
        <v>5.0999999999999996</v>
      </c>
      <c r="V125" s="1">
        <v>547028</v>
      </c>
      <c r="W125" s="1">
        <v>2</v>
      </c>
      <c r="X125" s="1">
        <v>6900013</v>
      </c>
      <c r="Y125" s="1" t="s">
        <v>45</v>
      </c>
    </row>
    <row r="126" spans="1:25">
      <c r="A126" s="1">
        <v>2016060</v>
      </c>
      <c r="B126" s="1" t="s">
        <v>46</v>
      </c>
      <c r="C126" s="2">
        <v>42508</v>
      </c>
      <c r="D126" s="2">
        <v>42569</v>
      </c>
      <c r="E126" s="1">
        <v>22</v>
      </c>
      <c r="F126" s="1">
        <v>1</v>
      </c>
      <c r="G126" s="1">
        <v>40</v>
      </c>
      <c r="H126" s="1">
        <v>38</v>
      </c>
      <c r="I126" s="1">
        <v>49</v>
      </c>
      <c r="J126" s="1">
        <v>9</v>
      </c>
      <c r="K126" s="1" t="s">
        <v>171</v>
      </c>
      <c r="L126" s="1">
        <v>0</v>
      </c>
      <c r="M126" s="1">
        <v>0</v>
      </c>
      <c r="N126" s="1">
        <v>1</v>
      </c>
      <c r="O126" s="1">
        <v>225847.1</v>
      </c>
      <c r="P126" s="1">
        <v>440</v>
      </c>
      <c r="Q126" s="1">
        <v>1104.5999999999999</v>
      </c>
      <c r="R126" s="1">
        <v>19990</v>
      </c>
      <c r="S126" s="1">
        <v>10.5</v>
      </c>
      <c r="T126" s="1">
        <v>265110</v>
      </c>
      <c r="U126" s="1">
        <v>5.6</v>
      </c>
      <c r="V126" s="1">
        <v>386556</v>
      </c>
      <c r="W126" s="1">
        <v>2</v>
      </c>
      <c r="X126" s="1">
        <v>6789582</v>
      </c>
      <c r="Y126" s="1" t="s">
        <v>45</v>
      </c>
    </row>
    <row r="127" spans="1:25">
      <c r="A127" s="1">
        <v>2016059</v>
      </c>
      <c r="B127" s="1" t="s">
        <v>48</v>
      </c>
      <c r="C127" s="2">
        <v>42506</v>
      </c>
      <c r="D127" s="2">
        <v>42567</v>
      </c>
      <c r="E127" s="1">
        <v>36</v>
      </c>
      <c r="F127" s="1">
        <v>38</v>
      </c>
      <c r="G127" s="1">
        <v>31</v>
      </c>
      <c r="H127" s="1">
        <v>6</v>
      </c>
      <c r="I127" s="1">
        <v>16</v>
      </c>
      <c r="J127" s="1">
        <v>1</v>
      </c>
      <c r="K127" s="1" t="s">
        <v>172</v>
      </c>
      <c r="L127" s="1">
        <v>1</v>
      </c>
      <c r="M127" s="1">
        <v>3000000</v>
      </c>
      <c r="N127" s="1">
        <v>0</v>
      </c>
      <c r="O127" s="1">
        <v>0</v>
      </c>
      <c r="P127" s="1">
        <v>192</v>
      </c>
      <c r="Q127" s="1">
        <v>2485.4</v>
      </c>
      <c r="R127" s="1">
        <v>11050</v>
      </c>
      <c r="S127" s="1">
        <v>12.7</v>
      </c>
      <c r="T127" s="1">
        <v>164806</v>
      </c>
      <c r="U127" s="1">
        <v>6.1</v>
      </c>
      <c r="V127" s="1">
        <v>223764</v>
      </c>
      <c r="W127" s="1">
        <v>2</v>
      </c>
      <c r="X127" s="1">
        <v>7287389</v>
      </c>
      <c r="Y127" s="1" t="s">
        <v>45</v>
      </c>
    </row>
    <row r="128" spans="1:25">
      <c r="A128" s="1">
        <v>2016058</v>
      </c>
      <c r="B128" s="1" t="s">
        <v>43</v>
      </c>
      <c r="C128" s="2">
        <v>42504</v>
      </c>
      <c r="D128" s="2">
        <v>42565</v>
      </c>
      <c r="E128" s="1">
        <v>42</v>
      </c>
      <c r="F128" s="1">
        <v>28</v>
      </c>
      <c r="G128" s="1">
        <v>30</v>
      </c>
      <c r="H128" s="1">
        <v>1</v>
      </c>
      <c r="I128" s="1">
        <v>27</v>
      </c>
      <c r="J128" s="1">
        <v>5</v>
      </c>
      <c r="K128" s="1" t="s">
        <v>173</v>
      </c>
      <c r="L128" s="1">
        <v>0</v>
      </c>
      <c r="M128" s="1">
        <v>0</v>
      </c>
      <c r="N128" s="1">
        <v>1</v>
      </c>
      <c r="O128" s="1">
        <v>302423.90000000002</v>
      </c>
      <c r="P128" s="1">
        <v>449</v>
      </c>
      <c r="Q128" s="1">
        <v>1449.5</v>
      </c>
      <c r="R128" s="1">
        <v>24176</v>
      </c>
      <c r="S128" s="1">
        <v>11.6</v>
      </c>
      <c r="T128" s="1">
        <v>388491</v>
      </c>
      <c r="U128" s="1">
        <v>5.0999999999999996</v>
      </c>
      <c r="V128" s="1">
        <v>652090</v>
      </c>
      <c r="W128" s="1">
        <v>2</v>
      </c>
      <c r="X128" s="1">
        <v>7950211</v>
      </c>
      <c r="Y128" s="1" t="s">
        <v>45</v>
      </c>
    </row>
    <row r="129" spans="1:25">
      <c r="A129" s="1">
        <v>2016057</v>
      </c>
      <c r="B129" s="1" t="s">
        <v>46</v>
      </c>
      <c r="C129" s="2">
        <v>42501</v>
      </c>
      <c r="D129" s="2">
        <v>42562</v>
      </c>
      <c r="E129" s="1">
        <v>31</v>
      </c>
      <c r="F129" s="1">
        <v>44</v>
      </c>
      <c r="G129" s="1">
        <v>29</v>
      </c>
      <c r="H129" s="1">
        <v>19</v>
      </c>
      <c r="I129" s="1">
        <v>15</v>
      </c>
      <c r="J129" s="1">
        <v>10</v>
      </c>
      <c r="K129" s="1" t="s">
        <v>174</v>
      </c>
      <c r="L129" s="1">
        <v>0</v>
      </c>
      <c r="M129" s="1">
        <v>0</v>
      </c>
      <c r="N129" s="1">
        <v>0</v>
      </c>
      <c r="O129" s="1">
        <v>0</v>
      </c>
      <c r="P129" s="1">
        <v>447</v>
      </c>
      <c r="Q129" s="1">
        <v>1625.4</v>
      </c>
      <c r="R129" s="1">
        <v>20723</v>
      </c>
      <c r="S129" s="1">
        <v>10.3</v>
      </c>
      <c r="T129" s="1">
        <v>295907</v>
      </c>
      <c r="U129" s="1">
        <v>5.0999999999999996</v>
      </c>
      <c r="V129" s="1">
        <v>318596</v>
      </c>
      <c r="W129" s="1">
        <v>2</v>
      </c>
      <c r="X129" s="1">
        <v>5705845</v>
      </c>
      <c r="Y129" s="1" t="s">
        <v>45</v>
      </c>
    </row>
    <row r="130" spans="1:25">
      <c r="A130" s="1">
        <v>2016056</v>
      </c>
      <c r="B130" s="1" t="s">
        <v>48</v>
      </c>
      <c r="C130" s="2">
        <v>42499</v>
      </c>
      <c r="D130" s="2">
        <v>42560</v>
      </c>
      <c r="E130" s="1">
        <v>24</v>
      </c>
      <c r="F130" s="1">
        <v>29</v>
      </c>
      <c r="G130" s="1">
        <v>4</v>
      </c>
      <c r="H130" s="1">
        <v>11</v>
      </c>
      <c r="I130" s="1">
        <v>14</v>
      </c>
      <c r="J130" s="1">
        <v>1</v>
      </c>
      <c r="K130" s="1" t="s">
        <v>175</v>
      </c>
      <c r="L130" s="1">
        <v>0</v>
      </c>
      <c r="M130" s="1">
        <v>0</v>
      </c>
      <c r="N130" s="1">
        <v>6</v>
      </c>
      <c r="O130" s="1">
        <v>29925.200000000001</v>
      </c>
      <c r="P130" s="1">
        <v>749</v>
      </c>
      <c r="Q130" s="1">
        <v>515.9</v>
      </c>
      <c r="R130" s="1">
        <v>25662</v>
      </c>
      <c r="S130" s="1">
        <v>6.5</v>
      </c>
      <c r="T130" s="1">
        <v>282649</v>
      </c>
      <c r="U130" s="1">
        <v>4.2</v>
      </c>
      <c r="V130" s="1">
        <v>276089</v>
      </c>
      <c r="W130" s="1">
        <v>2</v>
      </c>
      <c r="X130" s="1">
        <v>7700861</v>
      </c>
      <c r="Y130" s="1" t="s">
        <v>45</v>
      </c>
    </row>
    <row r="131" spans="1:25">
      <c r="A131" s="1">
        <v>2016055</v>
      </c>
      <c r="B131" s="1" t="s">
        <v>43</v>
      </c>
      <c r="C131" s="2">
        <v>42497</v>
      </c>
      <c r="D131" s="2">
        <v>42558</v>
      </c>
      <c r="E131" s="1">
        <v>35</v>
      </c>
      <c r="F131" s="1">
        <v>33</v>
      </c>
      <c r="G131" s="1">
        <v>42</v>
      </c>
      <c r="H131" s="1">
        <v>20</v>
      </c>
      <c r="I131" s="1">
        <v>14</v>
      </c>
      <c r="J131" s="1">
        <v>4</v>
      </c>
      <c r="K131" s="1" t="s">
        <v>176</v>
      </c>
      <c r="L131" s="1">
        <v>0</v>
      </c>
      <c r="M131" s="1">
        <v>0</v>
      </c>
      <c r="N131" s="1">
        <v>2</v>
      </c>
      <c r="O131" s="1">
        <v>150028.70000000001</v>
      </c>
      <c r="P131" s="1">
        <v>529</v>
      </c>
      <c r="Q131" s="1">
        <v>1220.7</v>
      </c>
      <c r="R131" s="1">
        <v>22198</v>
      </c>
      <c r="S131" s="1">
        <v>12.6</v>
      </c>
      <c r="T131" s="1">
        <v>328809</v>
      </c>
      <c r="U131" s="1">
        <v>6</v>
      </c>
      <c r="V131" s="1">
        <v>537431</v>
      </c>
      <c r="W131" s="1">
        <v>2</v>
      </c>
      <c r="X131" s="1">
        <v>1777190</v>
      </c>
      <c r="Y131" s="1" t="s">
        <v>45</v>
      </c>
    </row>
    <row r="132" spans="1:25">
      <c r="A132" s="1">
        <v>2016054</v>
      </c>
      <c r="B132" s="1" t="s">
        <v>46</v>
      </c>
      <c r="C132" s="2">
        <v>42494</v>
      </c>
      <c r="D132" s="2">
        <v>42555</v>
      </c>
      <c r="E132" s="1">
        <v>15</v>
      </c>
      <c r="F132" s="1">
        <v>7</v>
      </c>
      <c r="G132" s="1">
        <v>42</v>
      </c>
      <c r="H132" s="1">
        <v>8</v>
      </c>
      <c r="I132" s="1">
        <v>24</v>
      </c>
      <c r="J132" s="1">
        <v>9</v>
      </c>
      <c r="K132" s="1" t="s">
        <v>177</v>
      </c>
      <c r="L132" s="1">
        <v>0</v>
      </c>
      <c r="M132" s="1">
        <v>0</v>
      </c>
      <c r="N132" s="1">
        <v>1</v>
      </c>
      <c r="O132" s="1">
        <v>230293.4</v>
      </c>
      <c r="P132" s="1">
        <v>596</v>
      </c>
      <c r="Q132" s="1">
        <v>831.5</v>
      </c>
      <c r="R132" s="1">
        <v>25734</v>
      </c>
      <c r="S132" s="1">
        <v>8.3000000000000007</v>
      </c>
      <c r="T132" s="1">
        <v>341007</v>
      </c>
      <c r="U132" s="1">
        <v>4.5</v>
      </c>
      <c r="V132" s="1">
        <v>393397</v>
      </c>
      <c r="W132" s="1">
        <v>2</v>
      </c>
      <c r="X132" s="1">
        <v>771787</v>
      </c>
      <c r="Y132" s="1" t="s">
        <v>45</v>
      </c>
    </row>
    <row r="133" spans="1:25">
      <c r="A133" s="1">
        <v>2016053</v>
      </c>
      <c r="B133" s="1" t="s">
        <v>48</v>
      </c>
      <c r="C133" s="2">
        <v>42492</v>
      </c>
      <c r="D133" s="2">
        <v>42553</v>
      </c>
      <c r="E133" s="1">
        <v>47</v>
      </c>
      <c r="F133" s="1">
        <v>36</v>
      </c>
      <c r="G133" s="1">
        <v>43</v>
      </c>
      <c r="H133" s="1">
        <v>48</v>
      </c>
      <c r="I133" s="1">
        <v>26</v>
      </c>
      <c r="J133" s="1">
        <v>6</v>
      </c>
      <c r="K133" s="1" t="s">
        <v>178</v>
      </c>
      <c r="L133" s="1">
        <v>0</v>
      </c>
      <c r="M133" s="1">
        <v>0</v>
      </c>
      <c r="N133" s="1">
        <v>1</v>
      </c>
      <c r="O133" s="1">
        <v>170103.1</v>
      </c>
      <c r="P133" s="1">
        <v>222</v>
      </c>
      <c r="Q133" s="1">
        <v>1649</v>
      </c>
      <c r="R133" s="1">
        <v>10112</v>
      </c>
      <c r="S133" s="1">
        <v>15.6</v>
      </c>
      <c r="T133" s="1">
        <v>163849</v>
      </c>
      <c r="U133" s="1">
        <v>6.9</v>
      </c>
      <c r="V133" s="1">
        <v>328562</v>
      </c>
      <c r="W133" s="1">
        <v>2</v>
      </c>
      <c r="X133" s="1">
        <v>278166</v>
      </c>
      <c r="Y133" s="1" t="s">
        <v>45</v>
      </c>
    </row>
    <row r="134" spans="1:25">
      <c r="A134" s="1">
        <v>2016052</v>
      </c>
      <c r="B134" s="1" t="s">
        <v>43</v>
      </c>
      <c r="C134" s="2">
        <v>42490</v>
      </c>
      <c r="D134" s="2">
        <v>42551</v>
      </c>
      <c r="E134" s="1">
        <v>49</v>
      </c>
      <c r="F134" s="1">
        <v>29</v>
      </c>
      <c r="G134" s="1">
        <v>2</v>
      </c>
      <c r="H134" s="1">
        <v>30</v>
      </c>
      <c r="I134" s="1">
        <v>36</v>
      </c>
      <c r="J134" s="1">
        <v>7</v>
      </c>
      <c r="K134" s="1" t="s">
        <v>179</v>
      </c>
      <c r="L134" s="1">
        <v>0</v>
      </c>
      <c r="M134" s="1">
        <v>0</v>
      </c>
      <c r="N134" s="1">
        <v>4</v>
      </c>
      <c r="O134" s="1">
        <v>75203.100000000006</v>
      </c>
      <c r="P134" s="1">
        <v>423</v>
      </c>
      <c r="Q134" s="1">
        <v>1530.4</v>
      </c>
      <c r="R134" s="1">
        <v>21116</v>
      </c>
      <c r="S134" s="1">
        <v>13.2</v>
      </c>
      <c r="T134" s="1">
        <v>344046</v>
      </c>
      <c r="U134" s="1">
        <v>5.8</v>
      </c>
      <c r="V134" s="1">
        <v>859163</v>
      </c>
      <c r="W134" s="1">
        <v>2</v>
      </c>
      <c r="X134" s="1">
        <v>877961</v>
      </c>
      <c r="Y134" s="1" t="s">
        <v>45</v>
      </c>
    </row>
    <row r="135" spans="1:25">
      <c r="A135" s="1">
        <v>2016051</v>
      </c>
      <c r="B135" s="1" t="s">
        <v>46</v>
      </c>
      <c r="C135" s="2">
        <v>42487</v>
      </c>
      <c r="D135" s="2">
        <v>42548</v>
      </c>
      <c r="E135" s="1">
        <v>9</v>
      </c>
      <c r="F135" s="1">
        <v>36</v>
      </c>
      <c r="G135" s="1">
        <v>25</v>
      </c>
      <c r="H135" s="1">
        <v>45</v>
      </c>
      <c r="I135" s="1">
        <v>44</v>
      </c>
      <c r="J135" s="1">
        <v>10</v>
      </c>
      <c r="K135" s="1" t="s">
        <v>180</v>
      </c>
      <c r="L135" s="1">
        <v>0</v>
      </c>
      <c r="M135" s="1">
        <v>0</v>
      </c>
      <c r="N135" s="1">
        <v>2</v>
      </c>
      <c r="O135" s="1">
        <v>106364.2</v>
      </c>
      <c r="P135" s="1">
        <v>340</v>
      </c>
      <c r="Q135" s="1">
        <v>1346.5</v>
      </c>
      <c r="R135" s="1">
        <v>16509</v>
      </c>
      <c r="S135" s="1">
        <v>12</v>
      </c>
      <c r="T135" s="1">
        <v>246737</v>
      </c>
      <c r="U135" s="1">
        <v>5.7</v>
      </c>
      <c r="V135" s="1">
        <v>295253</v>
      </c>
      <c r="W135" s="1">
        <v>2</v>
      </c>
      <c r="X135" s="1">
        <v>5572589</v>
      </c>
      <c r="Y135" s="1" t="s">
        <v>45</v>
      </c>
    </row>
    <row r="136" spans="1:25">
      <c r="A136" s="1">
        <v>2016050</v>
      </c>
      <c r="B136" s="1" t="s">
        <v>48</v>
      </c>
      <c r="C136" s="2">
        <v>42485</v>
      </c>
      <c r="D136" s="2">
        <v>42546</v>
      </c>
      <c r="E136" s="1">
        <v>39</v>
      </c>
      <c r="F136" s="1">
        <v>19</v>
      </c>
      <c r="G136" s="1">
        <v>13</v>
      </c>
      <c r="H136" s="1">
        <v>18</v>
      </c>
      <c r="I136" s="1">
        <v>22</v>
      </c>
      <c r="J136" s="1">
        <v>6</v>
      </c>
      <c r="K136" s="1" t="s">
        <v>181</v>
      </c>
      <c r="L136" s="1">
        <v>1</v>
      </c>
      <c r="M136" s="1">
        <v>4000000</v>
      </c>
      <c r="N136" s="1">
        <v>0</v>
      </c>
      <c r="O136" s="1">
        <v>0</v>
      </c>
      <c r="P136" s="1">
        <v>337</v>
      </c>
      <c r="Q136" s="1">
        <v>1580.6</v>
      </c>
      <c r="R136" s="1">
        <v>17546</v>
      </c>
      <c r="S136" s="1">
        <v>8.9</v>
      </c>
      <c r="T136" s="1">
        <v>248403</v>
      </c>
      <c r="U136" s="1">
        <v>4.5</v>
      </c>
      <c r="V136" s="1">
        <v>324634</v>
      </c>
      <c r="W136" s="1">
        <v>2</v>
      </c>
      <c r="X136" s="1">
        <v>2795481</v>
      </c>
      <c r="Y136" s="1" t="s">
        <v>45</v>
      </c>
    </row>
    <row r="137" spans="1:25">
      <c r="A137" s="1">
        <v>2016049</v>
      </c>
      <c r="B137" s="1" t="s">
        <v>43</v>
      </c>
      <c r="C137" s="2">
        <v>42483</v>
      </c>
      <c r="D137" s="2">
        <v>42544</v>
      </c>
      <c r="E137" s="1">
        <v>26</v>
      </c>
      <c r="F137" s="1">
        <v>15</v>
      </c>
      <c r="G137" s="1">
        <v>22</v>
      </c>
      <c r="H137" s="1">
        <v>2</v>
      </c>
      <c r="I137" s="1">
        <v>17</v>
      </c>
      <c r="J137" s="1">
        <v>7</v>
      </c>
      <c r="K137" s="1" t="s">
        <v>182</v>
      </c>
      <c r="L137" s="1">
        <v>0</v>
      </c>
      <c r="M137" s="1">
        <v>0</v>
      </c>
      <c r="N137" s="1">
        <v>4</v>
      </c>
      <c r="O137" s="1">
        <v>74590.5</v>
      </c>
      <c r="P137" s="1">
        <v>921</v>
      </c>
      <c r="Q137" s="1">
        <v>697.2</v>
      </c>
      <c r="R137" s="1">
        <v>34957</v>
      </c>
      <c r="S137" s="1">
        <v>7.9</v>
      </c>
      <c r="T137" s="1">
        <v>437920</v>
      </c>
      <c r="U137" s="1">
        <v>4.5</v>
      </c>
      <c r="V137" s="1">
        <v>848685</v>
      </c>
      <c r="W137" s="1">
        <v>2</v>
      </c>
      <c r="X137" s="1">
        <v>4159810</v>
      </c>
      <c r="Y137" s="1" t="s">
        <v>45</v>
      </c>
    </row>
    <row r="138" spans="1:25">
      <c r="A138" s="1">
        <v>2016048</v>
      </c>
      <c r="B138" s="1" t="s">
        <v>46</v>
      </c>
      <c r="C138" s="2">
        <v>42480</v>
      </c>
      <c r="D138" s="2">
        <v>42541</v>
      </c>
      <c r="E138" s="1">
        <v>12</v>
      </c>
      <c r="F138" s="1">
        <v>15</v>
      </c>
      <c r="G138" s="1">
        <v>36</v>
      </c>
      <c r="H138" s="1">
        <v>41</v>
      </c>
      <c r="I138" s="1">
        <v>13</v>
      </c>
      <c r="J138" s="1">
        <v>9</v>
      </c>
      <c r="K138" s="1" t="s">
        <v>183</v>
      </c>
      <c r="L138" s="1">
        <v>0</v>
      </c>
      <c r="M138" s="1">
        <v>0</v>
      </c>
      <c r="N138" s="1">
        <v>2</v>
      </c>
      <c r="O138" s="1">
        <v>107303.2</v>
      </c>
      <c r="P138" s="1">
        <v>329</v>
      </c>
      <c r="Q138" s="1">
        <v>1403.8</v>
      </c>
      <c r="R138" s="1">
        <v>16697</v>
      </c>
      <c r="S138" s="1">
        <v>11.9</v>
      </c>
      <c r="T138" s="1">
        <v>280018</v>
      </c>
      <c r="U138" s="1">
        <v>5.0999999999999996</v>
      </c>
      <c r="V138" s="1">
        <v>361107</v>
      </c>
      <c r="W138" s="1">
        <v>2</v>
      </c>
      <c r="X138" s="1">
        <v>1199911</v>
      </c>
      <c r="Y138" s="1" t="s">
        <v>45</v>
      </c>
    </row>
    <row r="139" spans="1:25">
      <c r="A139" s="1">
        <v>2016047</v>
      </c>
      <c r="B139" s="1" t="s">
        <v>48</v>
      </c>
      <c r="C139" s="2">
        <v>42478</v>
      </c>
      <c r="D139" s="2">
        <v>42539</v>
      </c>
      <c r="E139" s="1">
        <v>47</v>
      </c>
      <c r="F139" s="1">
        <v>29</v>
      </c>
      <c r="G139" s="1">
        <v>24</v>
      </c>
      <c r="H139" s="1">
        <v>38</v>
      </c>
      <c r="I139" s="1">
        <v>26</v>
      </c>
      <c r="J139" s="1">
        <v>7</v>
      </c>
      <c r="K139" s="1" t="s">
        <v>184</v>
      </c>
      <c r="L139" s="1">
        <v>1</v>
      </c>
      <c r="M139" s="1">
        <v>2000000</v>
      </c>
      <c r="N139" s="1">
        <v>0</v>
      </c>
      <c r="O139" s="1">
        <v>0</v>
      </c>
      <c r="P139" s="1">
        <v>237</v>
      </c>
      <c r="Q139" s="1">
        <v>2208.4</v>
      </c>
      <c r="R139" s="1">
        <v>12484</v>
      </c>
      <c r="S139" s="1">
        <v>12.4</v>
      </c>
      <c r="T139" s="1">
        <v>190665</v>
      </c>
      <c r="U139" s="1">
        <v>5.8</v>
      </c>
      <c r="V139" s="1">
        <v>495684</v>
      </c>
      <c r="W139" s="1">
        <v>2</v>
      </c>
      <c r="X139" s="1">
        <v>5934835</v>
      </c>
      <c r="Y139" s="1" t="s">
        <v>45</v>
      </c>
    </row>
    <row r="140" spans="1:25">
      <c r="A140" s="1">
        <v>2016046</v>
      </c>
      <c r="B140" s="1" t="s">
        <v>43</v>
      </c>
      <c r="C140" s="2">
        <v>42476</v>
      </c>
      <c r="D140" s="2">
        <v>42537</v>
      </c>
      <c r="E140" s="1">
        <v>33</v>
      </c>
      <c r="F140" s="1">
        <v>25</v>
      </c>
      <c r="G140" s="1">
        <v>36</v>
      </c>
      <c r="H140" s="1">
        <v>39</v>
      </c>
      <c r="I140" s="1">
        <v>40</v>
      </c>
      <c r="J140" s="1">
        <v>9</v>
      </c>
      <c r="K140" s="1" t="s">
        <v>185</v>
      </c>
      <c r="L140" s="1">
        <v>1</v>
      </c>
      <c r="M140" s="1">
        <v>10000000</v>
      </c>
      <c r="N140" s="1">
        <v>0</v>
      </c>
      <c r="O140" s="1">
        <v>0</v>
      </c>
      <c r="P140" s="1">
        <v>444</v>
      </c>
      <c r="Q140" s="1">
        <v>2371.4</v>
      </c>
      <c r="R140" s="1">
        <v>21385</v>
      </c>
      <c r="S140" s="1">
        <v>14.5</v>
      </c>
      <c r="T140" s="1">
        <v>330576</v>
      </c>
      <c r="U140" s="1">
        <v>6.7</v>
      </c>
      <c r="V140" s="1">
        <v>576707</v>
      </c>
      <c r="W140" s="1">
        <v>2</v>
      </c>
      <c r="X140" s="1">
        <v>746665</v>
      </c>
      <c r="Y140" s="1" t="s">
        <v>45</v>
      </c>
    </row>
    <row r="141" spans="1:25">
      <c r="A141" s="1">
        <v>2016045</v>
      </c>
      <c r="B141" s="1" t="s">
        <v>46</v>
      </c>
      <c r="C141" s="2">
        <v>42473</v>
      </c>
      <c r="D141" s="2">
        <v>42534</v>
      </c>
      <c r="E141" s="1">
        <v>31</v>
      </c>
      <c r="F141" s="1">
        <v>49</v>
      </c>
      <c r="G141" s="1">
        <v>34</v>
      </c>
      <c r="H141" s="1">
        <v>2</v>
      </c>
      <c r="I141" s="1">
        <v>4</v>
      </c>
      <c r="J141" s="1">
        <v>4</v>
      </c>
      <c r="K141" s="1" t="s">
        <v>186</v>
      </c>
      <c r="L141" s="1">
        <v>0</v>
      </c>
      <c r="M141" s="1">
        <v>0</v>
      </c>
      <c r="N141" s="1">
        <v>1</v>
      </c>
      <c r="O141" s="1">
        <v>242676</v>
      </c>
      <c r="P141" s="1">
        <v>281</v>
      </c>
      <c r="Q141" s="1">
        <v>1858.6</v>
      </c>
      <c r="R141" s="1">
        <v>16898</v>
      </c>
      <c r="S141" s="1">
        <v>13.3</v>
      </c>
      <c r="T141" s="1">
        <v>289106</v>
      </c>
      <c r="U141" s="1">
        <v>5.5</v>
      </c>
      <c r="V141" s="1">
        <v>454551</v>
      </c>
      <c r="W141" s="1">
        <v>2</v>
      </c>
      <c r="X141" s="1">
        <v>7344488</v>
      </c>
      <c r="Y141" s="1" t="s">
        <v>45</v>
      </c>
    </row>
    <row r="142" spans="1:25">
      <c r="A142" s="1">
        <v>2016044</v>
      </c>
      <c r="B142" s="1" t="s">
        <v>48</v>
      </c>
      <c r="C142" s="2">
        <v>42471</v>
      </c>
      <c r="D142" s="2">
        <v>42532</v>
      </c>
      <c r="E142" s="1">
        <v>34</v>
      </c>
      <c r="F142" s="1">
        <v>29</v>
      </c>
      <c r="G142" s="1">
        <v>4</v>
      </c>
      <c r="H142" s="1">
        <v>26</v>
      </c>
      <c r="I142" s="1">
        <v>25</v>
      </c>
      <c r="J142" s="1">
        <v>2</v>
      </c>
      <c r="K142" s="1" t="s">
        <v>187</v>
      </c>
      <c r="L142" s="1">
        <v>0</v>
      </c>
      <c r="M142" s="1">
        <v>0</v>
      </c>
      <c r="N142" s="1">
        <v>0</v>
      </c>
      <c r="O142" s="1">
        <v>0</v>
      </c>
      <c r="P142" s="1">
        <v>338</v>
      </c>
      <c r="Q142" s="1">
        <v>1744.5</v>
      </c>
      <c r="R142" s="1">
        <v>15213</v>
      </c>
      <c r="S142" s="1">
        <v>11.4</v>
      </c>
      <c r="T142" s="1">
        <v>234977</v>
      </c>
      <c r="U142" s="1">
        <v>5.3</v>
      </c>
      <c r="V142" s="1">
        <v>291040</v>
      </c>
      <c r="W142" s="1">
        <v>2</v>
      </c>
      <c r="X142" s="1">
        <v>1150810</v>
      </c>
      <c r="Y142" s="1" t="s">
        <v>45</v>
      </c>
    </row>
    <row r="143" spans="1:25">
      <c r="A143" s="1">
        <v>2016043</v>
      </c>
      <c r="B143" s="1" t="s">
        <v>43</v>
      </c>
      <c r="C143" s="2">
        <v>42469</v>
      </c>
      <c r="D143" s="2">
        <v>42530</v>
      </c>
      <c r="E143" s="1">
        <v>42</v>
      </c>
      <c r="F143" s="1">
        <v>49</v>
      </c>
      <c r="G143" s="1">
        <v>39</v>
      </c>
      <c r="H143" s="1">
        <v>14</v>
      </c>
      <c r="I143" s="1">
        <v>16</v>
      </c>
      <c r="J143" s="1">
        <v>6</v>
      </c>
      <c r="K143" s="1" t="s">
        <v>188</v>
      </c>
      <c r="L143" s="1">
        <v>0</v>
      </c>
      <c r="M143" s="1">
        <v>0</v>
      </c>
      <c r="N143" s="1">
        <v>1</v>
      </c>
      <c r="O143" s="1">
        <v>324202.90000000002</v>
      </c>
      <c r="P143" s="1">
        <v>452</v>
      </c>
      <c r="Q143" s="1">
        <v>1543.6</v>
      </c>
      <c r="R143" s="1">
        <v>21816</v>
      </c>
      <c r="S143" s="1">
        <v>13.8</v>
      </c>
      <c r="T143" s="1">
        <v>363190</v>
      </c>
      <c r="U143" s="1">
        <v>5.9</v>
      </c>
      <c r="V143" s="1">
        <v>633056</v>
      </c>
      <c r="W143" s="1">
        <v>2</v>
      </c>
      <c r="X143" s="1">
        <v>4074751</v>
      </c>
      <c r="Y143" s="1" t="s">
        <v>45</v>
      </c>
    </row>
    <row r="144" spans="1:25">
      <c r="A144" s="1">
        <v>2016042</v>
      </c>
      <c r="B144" s="1" t="s">
        <v>46</v>
      </c>
      <c r="C144" s="2">
        <v>42466</v>
      </c>
      <c r="D144" s="2">
        <v>42527</v>
      </c>
      <c r="E144" s="1">
        <v>21</v>
      </c>
      <c r="F144" s="1">
        <v>19</v>
      </c>
      <c r="G144" s="1">
        <v>28</v>
      </c>
      <c r="H144" s="1">
        <v>24</v>
      </c>
      <c r="I144" s="1">
        <v>44</v>
      </c>
      <c r="J144" s="1">
        <v>5</v>
      </c>
      <c r="K144" s="1" t="s">
        <v>189</v>
      </c>
      <c r="L144" s="1">
        <v>0</v>
      </c>
      <c r="M144" s="1">
        <v>0</v>
      </c>
      <c r="N144" s="1">
        <v>0</v>
      </c>
      <c r="O144" s="1">
        <v>0</v>
      </c>
      <c r="P144" s="1">
        <v>517</v>
      </c>
      <c r="Q144" s="1">
        <v>1421.2</v>
      </c>
      <c r="R144" s="1">
        <v>23250</v>
      </c>
      <c r="S144" s="1">
        <v>9.3000000000000007</v>
      </c>
      <c r="T144" s="1">
        <v>323364</v>
      </c>
      <c r="U144" s="1">
        <v>4.8</v>
      </c>
      <c r="V144" s="1">
        <v>500859</v>
      </c>
      <c r="W144" s="1">
        <v>2</v>
      </c>
      <c r="X144" s="1">
        <v>3917420</v>
      </c>
      <c r="Y144" s="1" t="s">
        <v>45</v>
      </c>
    </row>
    <row r="145" spans="1:25">
      <c r="A145" s="1">
        <v>2016041</v>
      </c>
      <c r="B145" s="1" t="s">
        <v>48</v>
      </c>
      <c r="C145" s="2">
        <v>42464</v>
      </c>
      <c r="D145" s="2">
        <v>42525</v>
      </c>
      <c r="E145" s="1">
        <v>36</v>
      </c>
      <c r="F145" s="1">
        <v>7</v>
      </c>
      <c r="G145" s="1">
        <v>48</v>
      </c>
      <c r="H145" s="1">
        <v>11</v>
      </c>
      <c r="I145" s="1">
        <v>8</v>
      </c>
      <c r="J145" s="1">
        <v>3</v>
      </c>
      <c r="K145" s="1" t="s">
        <v>190</v>
      </c>
      <c r="L145" s="1">
        <v>0</v>
      </c>
      <c r="M145" s="1">
        <v>0</v>
      </c>
      <c r="N145" s="1">
        <v>1</v>
      </c>
      <c r="O145" s="1">
        <v>178093.7</v>
      </c>
      <c r="P145" s="1">
        <v>321</v>
      </c>
      <c r="Q145" s="1">
        <v>1194</v>
      </c>
      <c r="R145" s="1">
        <v>17267</v>
      </c>
      <c r="S145" s="1">
        <v>9.6</v>
      </c>
      <c r="T145" s="1">
        <v>253811</v>
      </c>
      <c r="U145" s="1">
        <v>4.5999999999999996</v>
      </c>
      <c r="V145" s="1">
        <v>347396</v>
      </c>
      <c r="W145" s="1">
        <v>2</v>
      </c>
      <c r="X145" s="1">
        <v>9377728</v>
      </c>
      <c r="Y145" s="1" t="s">
        <v>45</v>
      </c>
    </row>
    <row r="146" spans="1:25">
      <c r="A146" s="1">
        <v>2016040</v>
      </c>
      <c r="B146" s="1" t="s">
        <v>43</v>
      </c>
      <c r="C146" s="2">
        <v>42462</v>
      </c>
      <c r="D146" s="2">
        <v>42523</v>
      </c>
      <c r="E146" s="1">
        <v>29</v>
      </c>
      <c r="F146" s="1">
        <v>34</v>
      </c>
      <c r="G146" s="1">
        <v>18</v>
      </c>
      <c r="H146" s="1">
        <v>22</v>
      </c>
      <c r="I146" s="1">
        <v>19</v>
      </c>
      <c r="J146" s="1">
        <v>1</v>
      </c>
      <c r="K146" s="1" t="s">
        <v>191</v>
      </c>
      <c r="L146" s="1">
        <v>0</v>
      </c>
      <c r="M146" s="1">
        <v>0</v>
      </c>
      <c r="N146" s="1">
        <v>4</v>
      </c>
      <c r="O146" s="1">
        <v>78552.2</v>
      </c>
      <c r="P146" s="1">
        <v>531</v>
      </c>
      <c r="Q146" s="1">
        <v>1273.5</v>
      </c>
      <c r="R146" s="1">
        <v>26984</v>
      </c>
      <c r="S146" s="1">
        <v>10.8</v>
      </c>
      <c r="T146" s="1">
        <v>410841</v>
      </c>
      <c r="U146" s="1">
        <v>5</v>
      </c>
      <c r="V146" s="1">
        <v>469361</v>
      </c>
      <c r="W146" s="1">
        <v>2</v>
      </c>
      <c r="X146" s="1">
        <v>9197141</v>
      </c>
      <c r="Y146" s="1" t="s">
        <v>45</v>
      </c>
    </row>
    <row r="147" spans="1:25">
      <c r="A147" s="1">
        <v>2016039</v>
      </c>
      <c r="B147" s="1" t="s">
        <v>46</v>
      </c>
      <c r="C147" s="2">
        <v>42459</v>
      </c>
      <c r="D147" s="2">
        <v>42520</v>
      </c>
      <c r="E147" s="1">
        <v>43</v>
      </c>
      <c r="F147" s="1">
        <v>20</v>
      </c>
      <c r="G147" s="1">
        <v>46</v>
      </c>
      <c r="H147" s="1">
        <v>35</v>
      </c>
      <c r="I147" s="1">
        <v>23</v>
      </c>
      <c r="J147" s="1">
        <v>6</v>
      </c>
      <c r="K147" s="1" t="s">
        <v>192</v>
      </c>
      <c r="L147" s="1">
        <v>0</v>
      </c>
      <c r="M147" s="1">
        <v>0</v>
      </c>
      <c r="N147" s="1">
        <v>1</v>
      </c>
      <c r="O147" s="1">
        <v>221497.3</v>
      </c>
      <c r="P147" s="1">
        <v>291</v>
      </c>
      <c r="Q147" s="1">
        <v>1638.1</v>
      </c>
      <c r="R147" s="1">
        <v>14035</v>
      </c>
      <c r="S147" s="1">
        <v>14.7</v>
      </c>
      <c r="T147" s="1">
        <v>225915</v>
      </c>
      <c r="U147" s="1">
        <v>6.5</v>
      </c>
      <c r="V147" s="1">
        <v>426493</v>
      </c>
      <c r="W147" s="1">
        <v>2</v>
      </c>
      <c r="X147" s="1">
        <v>1023425</v>
      </c>
      <c r="Y147" s="1" t="s">
        <v>45</v>
      </c>
    </row>
    <row r="148" spans="1:25">
      <c r="A148" s="1">
        <v>2016038</v>
      </c>
      <c r="B148" s="1" t="s">
        <v>48</v>
      </c>
      <c r="C148" s="2">
        <v>42457</v>
      </c>
      <c r="D148" s="2">
        <v>42518</v>
      </c>
      <c r="E148" s="1">
        <v>26</v>
      </c>
      <c r="F148" s="1">
        <v>2</v>
      </c>
      <c r="G148" s="1">
        <v>28</v>
      </c>
      <c r="H148" s="1">
        <v>4</v>
      </c>
      <c r="I148" s="1">
        <v>15</v>
      </c>
      <c r="J148" s="1">
        <v>2</v>
      </c>
      <c r="K148" s="1" t="s">
        <v>193</v>
      </c>
      <c r="L148" s="1">
        <v>0</v>
      </c>
      <c r="M148" s="1">
        <v>0</v>
      </c>
      <c r="N148" s="1">
        <v>1</v>
      </c>
      <c r="O148" s="1">
        <v>140321.29999999999</v>
      </c>
      <c r="P148" s="1">
        <v>405</v>
      </c>
      <c r="Q148" s="1">
        <v>745.6</v>
      </c>
      <c r="R148" s="1">
        <v>16653</v>
      </c>
      <c r="S148" s="1">
        <v>7.8</v>
      </c>
      <c r="T148" s="1">
        <v>207336</v>
      </c>
      <c r="U148" s="1">
        <v>4.5</v>
      </c>
      <c r="V148" s="1">
        <v>212807</v>
      </c>
      <c r="W148" s="1">
        <v>2</v>
      </c>
      <c r="X148" s="1">
        <v>7530880</v>
      </c>
      <c r="Y148" s="1" t="s">
        <v>45</v>
      </c>
    </row>
    <row r="149" spans="1:25">
      <c r="A149" s="1">
        <v>2016037</v>
      </c>
      <c r="B149" s="1" t="s">
        <v>43</v>
      </c>
      <c r="C149" s="2">
        <v>42455</v>
      </c>
      <c r="D149" s="2">
        <v>42516</v>
      </c>
      <c r="E149" s="1">
        <v>14</v>
      </c>
      <c r="F149" s="1">
        <v>3</v>
      </c>
      <c r="G149" s="1">
        <v>20</v>
      </c>
      <c r="H149" s="1">
        <v>17</v>
      </c>
      <c r="I149" s="1">
        <v>1</v>
      </c>
      <c r="J149" s="1">
        <v>1</v>
      </c>
      <c r="K149" s="1" t="s">
        <v>194</v>
      </c>
      <c r="L149" s="1">
        <v>1</v>
      </c>
      <c r="M149" s="1">
        <v>10000000</v>
      </c>
      <c r="N149" s="1">
        <v>5</v>
      </c>
      <c r="O149" s="1">
        <v>76341.600000000006</v>
      </c>
      <c r="P149" s="1">
        <v>1331</v>
      </c>
      <c r="Q149" s="1">
        <v>617.20000000000005</v>
      </c>
      <c r="R149" s="1">
        <v>46559</v>
      </c>
      <c r="S149" s="1">
        <v>7.6</v>
      </c>
      <c r="T149" s="1">
        <v>579654</v>
      </c>
      <c r="U149" s="1">
        <v>4.3</v>
      </c>
      <c r="V149" s="1">
        <v>574141</v>
      </c>
      <c r="W149" s="1">
        <v>2</v>
      </c>
      <c r="X149" s="1">
        <v>3545651</v>
      </c>
      <c r="Y149" s="1" t="s">
        <v>45</v>
      </c>
    </row>
    <row r="150" spans="1:25">
      <c r="A150" s="1">
        <v>2016036</v>
      </c>
      <c r="B150" s="1" t="s">
        <v>46</v>
      </c>
      <c r="C150" s="2">
        <v>42452</v>
      </c>
      <c r="D150" s="2">
        <v>42513</v>
      </c>
      <c r="E150" s="1">
        <v>14</v>
      </c>
      <c r="F150" s="1">
        <v>19</v>
      </c>
      <c r="G150" s="1">
        <v>17</v>
      </c>
      <c r="H150" s="1">
        <v>8</v>
      </c>
      <c r="I150" s="1">
        <v>5</v>
      </c>
      <c r="J150" s="1">
        <v>9</v>
      </c>
      <c r="K150" s="1" t="s">
        <v>195</v>
      </c>
      <c r="L150" s="1">
        <v>0</v>
      </c>
      <c r="M150" s="1">
        <v>0</v>
      </c>
      <c r="N150" s="1">
        <v>6</v>
      </c>
      <c r="O150" s="1">
        <v>36885.800000000003</v>
      </c>
      <c r="P150" s="1">
        <v>960</v>
      </c>
      <c r="Q150" s="1">
        <v>496.1</v>
      </c>
      <c r="R150" s="1">
        <v>33371</v>
      </c>
      <c r="S150" s="1">
        <v>6.1</v>
      </c>
      <c r="T150" s="1">
        <v>376171</v>
      </c>
      <c r="U150" s="1">
        <v>3.9</v>
      </c>
      <c r="V150" s="1">
        <v>382137</v>
      </c>
      <c r="W150" s="1">
        <v>2</v>
      </c>
      <c r="X150" s="1">
        <v>3682778</v>
      </c>
      <c r="Y150" s="1" t="s">
        <v>45</v>
      </c>
    </row>
    <row r="151" spans="1:25">
      <c r="A151" s="1">
        <v>2016035</v>
      </c>
      <c r="B151" s="1" t="s">
        <v>48</v>
      </c>
      <c r="C151" s="2">
        <v>42450</v>
      </c>
      <c r="D151" s="2">
        <v>42511</v>
      </c>
      <c r="E151" s="1">
        <v>3</v>
      </c>
      <c r="F151" s="1">
        <v>34</v>
      </c>
      <c r="G151" s="1">
        <v>42</v>
      </c>
      <c r="H151" s="1">
        <v>37</v>
      </c>
      <c r="I151" s="1">
        <v>10</v>
      </c>
      <c r="J151" s="1">
        <v>2</v>
      </c>
      <c r="K151" s="1" t="s">
        <v>196</v>
      </c>
      <c r="L151" s="1">
        <v>0</v>
      </c>
      <c r="M151" s="1">
        <v>0</v>
      </c>
      <c r="N151" s="1">
        <v>1</v>
      </c>
      <c r="O151" s="1">
        <v>169420.4</v>
      </c>
      <c r="P151" s="1">
        <v>332</v>
      </c>
      <c r="Q151" s="1">
        <v>1098.2</v>
      </c>
      <c r="R151" s="1">
        <v>12754</v>
      </c>
      <c r="S151" s="1">
        <v>12.3</v>
      </c>
      <c r="T151" s="1">
        <v>196356</v>
      </c>
      <c r="U151" s="1">
        <v>5.7</v>
      </c>
      <c r="V151" s="1">
        <v>259267</v>
      </c>
      <c r="W151" s="1">
        <v>2</v>
      </c>
      <c r="X151" s="1">
        <v>7393820</v>
      </c>
      <c r="Y151" s="1" t="s">
        <v>45</v>
      </c>
    </row>
    <row r="152" spans="1:25">
      <c r="A152" s="1">
        <v>2016034</v>
      </c>
      <c r="B152" s="1" t="s">
        <v>43</v>
      </c>
      <c r="C152" s="2">
        <v>42448</v>
      </c>
      <c r="D152" s="2">
        <v>42509</v>
      </c>
      <c r="E152" s="1">
        <v>49</v>
      </c>
      <c r="F152" s="1">
        <v>13</v>
      </c>
      <c r="G152" s="1">
        <v>4</v>
      </c>
      <c r="H152" s="1">
        <v>36</v>
      </c>
      <c r="I152" s="1">
        <v>18</v>
      </c>
      <c r="J152" s="1">
        <v>5</v>
      </c>
      <c r="K152" s="1" t="s">
        <v>197</v>
      </c>
      <c r="L152" s="1">
        <v>0</v>
      </c>
      <c r="M152" s="1">
        <v>0</v>
      </c>
      <c r="N152" s="1">
        <v>0</v>
      </c>
      <c r="O152" s="1">
        <v>0</v>
      </c>
      <c r="P152" s="1">
        <v>734</v>
      </c>
      <c r="Q152" s="1">
        <v>1294.5</v>
      </c>
      <c r="R152" s="1">
        <v>29506</v>
      </c>
      <c r="S152" s="1">
        <v>9.5</v>
      </c>
      <c r="T152" s="1">
        <v>407327</v>
      </c>
      <c r="U152" s="1">
        <v>4.9000000000000004</v>
      </c>
      <c r="V152" s="1">
        <v>639289</v>
      </c>
      <c r="W152" s="1">
        <v>2</v>
      </c>
      <c r="X152" s="1">
        <v>6859102</v>
      </c>
      <c r="Y152" s="1" t="s">
        <v>45</v>
      </c>
    </row>
    <row r="153" spans="1:25">
      <c r="A153" s="1">
        <v>2016033</v>
      </c>
      <c r="B153" s="1" t="s">
        <v>46</v>
      </c>
      <c r="C153" s="2">
        <v>42445</v>
      </c>
      <c r="D153" s="2">
        <v>42506</v>
      </c>
      <c r="E153" s="1">
        <v>43</v>
      </c>
      <c r="F153" s="1">
        <v>18</v>
      </c>
      <c r="G153" s="1">
        <v>11</v>
      </c>
      <c r="H153" s="1">
        <v>7</v>
      </c>
      <c r="I153" s="1">
        <v>9</v>
      </c>
      <c r="J153" s="1">
        <v>10</v>
      </c>
      <c r="K153" s="1" t="s">
        <v>198</v>
      </c>
      <c r="L153" s="1">
        <v>1</v>
      </c>
      <c r="M153" s="1">
        <v>9000000</v>
      </c>
      <c r="N153" s="1">
        <v>6</v>
      </c>
      <c r="O153" s="1">
        <v>40431</v>
      </c>
      <c r="P153" s="1">
        <v>808</v>
      </c>
      <c r="Q153" s="1">
        <v>646.1</v>
      </c>
      <c r="R153" s="1">
        <v>33959</v>
      </c>
      <c r="S153" s="1">
        <v>6.6</v>
      </c>
      <c r="T153" s="1">
        <v>404795</v>
      </c>
      <c r="U153" s="1">
        <v>3.9</v>
      </c>
      <c r="V153" s="1">
        <v>340647</v>
      </c>
      <c r="W153" s="1">
        <v>2</v>
      </c>
      <c r="X153" s="1">
        <v>2814451</v>
      </c>
      <c r="Y153" s="1" t="s">
        <v>45</v>
      </c>
    </row>
    <row r="154" spans="1:25">
      <c r="A154" s="1">
        <v>2016032</v>
      </c>
      <c r="B154" s="1" t="s">
        <v>48</v>
      </c>
      <c r="C154" s="2">
        <v>42443</v>
      </c>
      <c r="D154" s="2">
        <v>42504</v>
      </c>
      <c r="E154" s="1">
        <v>19</v>
      </c>
      <c r="F154" s="1">
        <v>39</v>
      </c>
      <c r="G154" s="1">
        <v>27</v>
      </c>
      <c r="H154" s="1">
        <v>14</v>
      </c>
      <c r="I154" s="1">
        <v>36</v>
      </c>
      <c r="J154" s="1">
        <v>8</v>
      </c>
      <c r="K154" s="1" t="s">
        <v>199</v>
      </c>
      <c r="L154" s="1">
        <v>0</v>
      </c>
      <c r="M154" s="1">
        <v>0</v>
      </c>
      <c r="N154" s="1">
        <v>1</v>
      </c>
      <c r="O154" s="1">
        <v>188760.5</v>
      </c>
      <c r="P154" s="1">
        <v>353</v>
      </c>
      <c r="Q154" s="1">
        <v>1150.8</v>
      </c>
      <c r="R154" s="1">
        <v>15743</v>
      </c>
      <c r="S154" s="1">
        <v>11.1</v>
      </c>
      <c r="T154" s="1">
        <v>231876</v>
      </c>
      <c r="U154" s="1">
        <v>5.4</v>
      </c>
      <c r="V154" s="1">
        <v>338819</v>
      </c>
      <c r="W154" s="1">
        <v>2</v>
      </c>
      <c r="X154" s="1">
        <v>5234227</v>
      </c>
      <c r="Y154" s="1" t="s">
        <v>45</v>
      </c>
    </row>
    <row r="155" spans="1:25">
      <c r="A155" s="1">
        <v>2016031</v>
      </c>
      <c r="B155" s="1" t="s">
        <v>43</v>
      </c>
      <c r="C155" s="2">
        <v>42441</v>
      </c>
      <c r="D155" s="2">
        <v>42502</v>
      </c>
      <c r="E155" s="1">
        <v>27</v>
      </c>
      <c r="F155" s="1">
        <v>17</v>
      </c>
      <c r="G155" s="1">
        <v>9</v>
      </c>
      <c r="H155" s="1">
        <v>25</v>
      </c>
      <c r="I155" s="1">
        <v>46</v>
      </c>
      <c r="J155" s="1">
        <v>6</v>
      </c>
      <c r="K155" s="1" t="s">
        <v>200</v>
      </c>
      <c r="L155" s="1">
        <v>0</v>
      </c>
      <c r="M155" s="1">
        <v>0</v>
      </c>
      <c r="N155" s="1">
        <v>1</v>
      </c>
      <c r="O155" s="1">
        <v>331201.3</v>
      </c>
      <c r="P155" s="1">
        <v>736</v>
      </c>
      <c r="Q155" s="1">
        <v>968.4</v>
      </c>
      <c r="R155" s="1">
        <v>34865</v>
      </c>
      <c r="S155" s="1">
        <v>8.8000000000000007</v>
      </c>
      <c r="T155" s="1">
        <v>470141</v>
      </c>
      <c r="U155" s="1">
        <v>4.5999999999999996</v>
      </c>
      <c r="V155" s="1">
        <v>647331</v>
      </c>
      <c r="W155" s="1">
        <v>2</v>
      </c>
      <c r="X155" s="1">
        <v>6837735</v>
      </c>
      <c r="Y155" s="1" t="s">
        <v>45</v>
      </c>
    </row>
    <row r="156" spans="1:25">
      <c r="A156" s="1">
        <v>2016030</v>
      </c>
      <c r="B156" s="1" t="s">
        <v>46</v>
      </c>
      <c r="C156" s="2">
        <v>42438</v>
      </c>
      <c r="D156" s="2">
        <v>42499</v>
      </c>
      <c r="E156" s="1">
        <v>40</v>
      </c>
      <c r="F156" s="1">
        <v>22</v>
      </c>
      <c r="G156" s="1">
        <v>20</v>
      </c>
      <c r="H156" s="1">
        <v>19</v>
      </c>
      <c r="I156" s="1">
        <v>41</v>
      </c>
      <c r="J156" s="1">
        <v>2</v>
      </c>
      <c r="K156" s="1" t="s">
        <v>201</v>
      </c>
      <c r="L156" s="1">
        <v>0</v>
      </c>
      <c r="M156" s="1">
        <v>0</v>
      </c>
      <c r="N156" s="1">
        <v>2</v>
      </c>
      <c r="O156" s="1">
        <v>118727.8</v>
      </c>
      <c r="P156" s="1">
        <v>403</v>
      </c>
      <c r="Q156" s="1">
        <v>1268.0999999999999</v>
      </c>
      <c r="R156" s="1">
        <v>17945</v>
      </c>
      <c r="S156" s="1">
        <v>12.3</v>
      </c>
      <c r="T156" s="1">
        <v>298026</v>
      </c>
      <c r="U156" s="1">
        <v>5.3</v>
      </c>
      <c r="V156" s="1">
        <v>363945</v>
      </c>
      <c r="W156" s="1">
        <v>2</v>
      </c>
      <c r="X156" s="1">
        <v>2164235</v>
      </c>
      <c r="Y156" s="1" t="s">
        <v>45</v>
      </c>
    </row>
    <row r="157" spans="1:25">
      <c r="A157" s="1">
        <v>2016029</v>
      </c>
      <c r="B157" s="1" t="s">
        <v>48</v>
      </c>
      <c r="C157" s="2">
        <v>42436</v>
      </c>
      <c r="D157" s="2">
        <v>42497</v>
      </c>
      <c r="E157" s="1">
        <v>11</v>
      </c>
      <c r="F157" s="1">
        <v>6</v>
      </c>
      <c r="G157" s="1">
        <v>49</v>
      </c>
      <c r="H157" s="1">
        <v>41</v>
      </c>
      <c r="I157" s="1">
        <v>12</v>
      </c>
      <c r="J157" s="1">
        <v>1</v>
      </c>
      <c r="K157" s="1" t="s">
        <v>202</v>
      </c>
      <c r="L157" s="1">
        <v>0</v>
      </c>
      <c r="M157" s="1">
        <v>0</v>
      </c>
      <c r="N157" s="1">
        <v>1</v>
      </c>
      <c r="O157" s="1">
        <v>183781.7</v>
      </c>
      <c r="P157" s="1">
        <v>396</v>
      </c>
      <c r="Q157" s="1">
        <v>998.8</v>
      </c>
      <c r="R157" s="1">
        <v>19195</v>
      </c>
      <c r="S157" s="1">
        <v>8.9</v>
      </c>
      <c r="T157" s="1">
        <v>275847</v>
      </c>
      <c r="U157" s="1">
        <v>4.4000000000000004</v>
      </c>
      <c r="V157" s="1">
        <v>274253</v>
      </c>
      <c r="W157" s="1">
        <v>2</v>
      </c>
      <c r="X157" s="1">
        <v>7338120</v>
      </c>
      <c r="Y157" s="1" t="s">
        <v>45</v>
      </c>
    </row>
    <row r="158" spans="1:25">
      <c r="A158" s="1">
        <v>2016028</v>
      </c>
      <c r="B158" s="1" t="s">
        <v>43</v>
      </c>
      <c r="C158" s="2">
        <v>42434</v>
      </c>
      <c r="D158" s="2">
        <v>42495</v>
      </c>
      <c r="E158" s="1">
        <v>34</v>
      </c>
      <c r="F158" s="1">
        <v>5</v>
      </c>
      <c r="G158" s="1">
        <v>14</v>
      </c>
      <c r="H158" s="1">
        <v>49</v>
      </c>
      <c r="I158" s="1">
        <v>23</v>
      </c>
      <c r="J158" s="1">
        <v>6</v>
      </c>
      <c r="K158" s="1" t="s">
        <v>203</v>
      </c>
      <c r="L158" s="1">
        <v>0</v>
      </c>
      <c r="M158" s="1">
        <v>0</v>
      </c>
      <c r="N158" s="1">
        <v>2</v>
      </c>
      <c r="O158" s="1">
        <v>162961.1</v>
      </c>
      <c r="P158" s="1">
        <v>676</v>
      </c>
      <c r="Q158" s="1">
        <v>1037.5999999999999</v>
      </c>
      <c r="R158" s="1">
        <v>29684</v>
      </c>
      <c r="S158" s="1">
        <v>10.199999999999999</v>
      </c>
      <c r="T158" s="1">
        <v>424688</v>
      </c>
      <c r="U158" s="1">
        <v>5.0999999999999996</v>
      </c>
      <c r="V158" s="1">
        <v>633867</v>
      </c>
      <c r="W158" s="1">
        <v>2</v>
      </c>
      <c r="X158" s="1">
        <v>5458743</v>
      </c>
      <c r="Y158" s="1" t="s">
        <v>45</v>
      </c>
    </row>
    <row r="159" spans="1:25">
      <c r="A159" s="1">
        <v>2016027</v>
      </c>
      <c r="B159" s="1" t="s">
        <v>46</v>
      </c>
      <c r="C159" s="2">
        <v>42431</v>
      </c>
      <c r="D159" s="2">
        <v>42492</v>
      </c>
      <c r="E159" s="1">
        <v>40</v>
      </c>
      <c r="F159" s="1">
        <v>48</v>
      </c>
      <c r="G159" s="1">
        <v>44</v>
      </c>
      <c r="H159" s="1">
        <v>20</v>
      </c>
      <c r="I159" s="1">
        <v>34</v>
      </c>
      <c r="J159" s="1">
        <v>2</v>
      </c>
      <c r="K159" s="1" t="s">
        <v>204</v>
      </c>
      <c r="L159" s="1">
        <v>0</v>
      </c>
      <c r="M159" s="1">
        <v>0</v>
      </c>
      <c r="N159" s="1">
        <v>1</v>
      </c>
      <c r="O159" s="1">
        <v>230549.8</v>
      </c>
      <c r="P159" s="1">
        <v>345</v>
      </c>
      <c r="Q159" s="1">
        <v>1438.2</v>
      </c>
      <c r="R159" s="1">
        <v>15700</v>
      </c>
      <c r="S159" s="1">
        <v>13.6</v>
      </c>
      <c r="T159" s="1">
        <v>225481</v>
      </c>
      <c r="U159" s="1">
        <v>6.8</v>
      </c>
      <c r="V159" s="1">
        <v>370438</v>
      </c>
      <c r="W159" s="1">
        <v>2</v>
      </c>
      <c r="X159" s="1">
        <v>300532</v>
      </c>
      <c r="Y159" s="1" t="s">
        <v>45</v>
      </c>
    </row>
    <row r="160" spans="1:25">
      <c r="A160" s="1">
        <v>2016026</v>
      </c>
      <c r="B160" s="1" t="s">
        <v>48</v>
      </c>
      <c r="C160" s="2">
        <v>42429</v>
      </c>
      <c r="D160" s="2">
        <v>42490</v>
      </c>
      <c r="E160" s="1">
        <v>13</v>
      </c>
      <c r="F160" s="1">
        <v>3</v>
      </c>
      <c r="G160" s="1">
        <v>1</v>
      </c>
      <c r="H160" s="1">
        <v>24</v>
      </c>
      <c r="I160" s="1">
        <v>45</v>
      </c>
      <c r="J160" s="1">
        <v>1</v>
      </c>
      <c r="K160" s="1" t="s">
        <v>205</v>
      </c>
      <c r="L160" s="1">
        <v>0</v>
      </c>
      <c r="M160" s="1">
        <v>0</v>
      </c>
      <c r="N160" s="1">
        <v>5</v>
      </c>
      <c r="O160" s="1">
        <v>34739.599999999999</v>
      </c>
      <c r="P160" s="1">
        <v>545</v>
      </c>
      <c r="Q160" s="1">
        <v>685.9</v>
      </c>
      <c r="R160" s="1">
        <v>21638</v>
      </c>
      <c r="S160" s="1">
        <v>7.4</v>
      </c>
      <c r="T160" s="1">
        <v>265382</v>
      </c>
      <c r="U160" s="1">
        <v>4.3</v>
      </c>
      <c r="V160" s="1">
        <v>263207</v>
      </c>
      <c r="W160" s="1">
        <v>2</v>
      </c>
      <c r="X160" s="1">
        <v>7867364</v>
      </c>
      <c r="Y160" s="1" t="s">
        <v>45</v>
      </c>
    </row>
    <row r="161" spans="1:25">
      <c r="A161" s="1">
        <v>2016025</v>
      </c>
      <c r="B161" s="1" t="s">
        <v>43</v>
      </c>
      <c r="C161" s="2">
        <v>42427</v>
      </c>
      <c r="D161" s="2">
        <v>42488</v>
      </c>
      <c r="E161" s="1">
        <v>11</v>
      </c>
      <c r="F161" s="1">
        <v>47</v>
      </c>
      <c r="G161" s="1">
        <v>13</v>
      </c>
      <c r="H161" s="1">
        <v>10</v>
      </c>
      <c r="I161" s="1">
        <v>28</v>
      </c>
      <c r="J161" s="1">
        <v>6</v>
      </c>
      <c r="K161" s="1" t="s">
        <v>206</v>
      </c>
      <c r="L161" s="1">
        <v>1</v>
      </c>
      <c r="M161" s="1">
        <v>7000000</v>
      </c>
      <c r="N161" s="1">
        <v>4</v>
      </c>
      <c r="O161" s="1">
        <v>83281.8</v>
      </c>
      <c r="P161" s="1">
        <v>802</v>
      </c>
      <c r="Q161" s="1">
        <v>893.9</v>
      </c>
      <c r="R161" s="1">
        <v>38708</v>
      </c>
      <c r="S161" s="1">
        <v>8</v>
      </c>
      <c r="T161" s="1">
        <v>518714</v>
      </c>
      <c r="U161" s="1">
        <v>4.2</v>
      </c>
      <c r="V161" s="1">
        <v>645887</v>
      </c>
      <c r="W161" s="1">
        <v>2</v>
      </c>
      <c r="X161" s="1">
        <v>3316205</v>
      </c>
      <c r="Y161" s="1" t="s">
        <v>45</v>
      </c>
    </row>
    <row r="162" spans="1:25">
      <c r="A162" s="1">
        <v>2016024</v>
      </c>
      <c r="B162" s="1" t="s">
        <v>46</v>
      </c>
      <c r="C162" s="2">
        <v>42424</v>
      </c>
      <c r="D162" s="2">
        <v>42485</v>
      </c>
      <c r="E162" s="1">
        <v>20</v>
      </c>
      <c r="F162" s="1">
        <v>18</v>
      </c>
      <c r="G162" s="1">
        <v>44</v>
      </c>
      <c r="H162" s="1">
        <v>1</v>
      </c>
      <c r="I162" s="1">
        <v>49</v>
      </c>
      <c r="J162" s="1">
        <v>7</v>
      </c>
      <c r="K162" s="1" t="s">
        <v>207</v>
      </c>
      <c r="L162" s="1">
        <v>0</v>
      </c>
      <c r="M162" s="1">
        <v>0</v>
      </c>
      <c r="N162" s="1">
        <v>0</v>
      </c>
      <c r="O162" s="1">
        <v>0</v>
      </c>
      <c r="P162" s="1">
        <v>491</v>
      </c>
      <c r="Q162" s="1">
        <v>1516.4</v>
      </c>
      <c r="R162" s="1">
        <v>20818</v>
      </c>
      <c r="S162" s="1">
        <v>10.5</v>
      </c>
      <c r="T162" s="1">
        <v>304152</v>
      </c>
      <c r="U162" s="1">
        <v>5.0999999999999996</v>
      </c>
      <c r="V162" s="1">
        <v>711572</v>
      </c>
      <c r="W162" s="1">
        <v>2</v>
      </c>
      <c r="X162" s="1">
        <v>9341473</v>
      </c>
      <c r="Y162" s="1" t="s">
        <v>45</v>
      </c>
    </row>
    <row r="163" spans="1:25">
      <c r="A163" s="1">
        <v>2016023</v>
      </c>
      <c r="B163" s="1" t="s">
        <v>48</v>
      </c>
      <c r="C163" s="2">
        <v>42422</v>
      </c>
      <c r="D163" s="2">
        <v>42483</v>
      </c>
      <c r="E163" s="1">
        <v>23</v>
      </c>
      <c r="F163" s="1">
        <v>2</v>
      </c>
      <c r="G163" s="1">
        <v>5</v>
      </c>
      <c r="H163" s="1">
        <v>48</v>
      </c>
      <c r="I163" s="1">
        <v>26</v>
      </c>
      <c r="J163" s="1">
        <v>5</v>
      </c>
      <c r="K163" s="1" t="s">
        <v>208</v>
      </c>
      <c r="L163" s="1">
        <v>0</v>
      </c>
      <c r="M163" s="1">
        <v>0</v>
      </c>
      <c r="N163" s="1">
        <v>1</v>
      </c>
      <c r="O163" s="1">
        <v>183113</v>
      </c>
      <c r="P163" s="1">
        <v>437</v>
      </c>
      <c r="Q163" s="1">
        <v>901.8</v>
      </c>
      <c r="R163" s="1">
        <v>17891</v>
      </c>
      <c r="S163" s="1">
        <v>9.5</v>
      </c>
      <c r="T163" s="1">
        <v>250151</v>
      </c>
      <c r="U163" s="1">
        <v>4.8</v>
      </c>
      <c r="V163" s="1">
        <v>393348</v>
      </c>
      <c r="W163" s="1">
        <v>2</v>
      </c>
      <c r="X163" s="1">
        <v>404319</v>
      </c>
      <c r="Y163" s="1" t="s">
        <v>45</v>
      </c>
    </row>
    <row r="164" spans="1:25">
      <c r="A164" s="1">
        <v>2016022</v>
      </c>
      <c r="B164" s="1" t="s">
        <v>43</v>
      </c>
      <c r="C164" s="2">
        <v>42420</v>
      </c>
      <c r="D164" s="2">
        <v>42481</v>
      </c>
      <c r="E164" s="1">
        <v>9</v>
      </c>
      <c r="F164" s="1">
        <v>33</v>
      </c>
      <c r="G164" s="1">
        <v>34</v>
      </c>
      <c r="H164" s="1">
        <v>41</v>
      </c>
      <c r="I164" s="1">
        <v>20</v>
      </c>
      <c r="J164" s="1">
        <v>8</v>
      </c>
      <c r="K164" s="1" t="s">
        <v>209</v>
      </c>
      <c r="L164" s="1">
        <v>0</v>
      </c>
      <c r="M164" s="1">
        <v>0</v>
      </c>
      <c r="N164" s="1">
        <v>2</v>
      </c>
      <c r="O164" s="1">
        <v>163524</v>
      </c>
      <c r="P164" s="1">
        <v>523</v>
      </c>
      <c r="Q164" s="1">
        <v>1345.8</v>
      </c>
      <c r="R164" s="1">
        <v>24458</v>
      </c>
      <c r="S164" s="1">
        <v>12.4</v>
      </c>
      <c r="T164" s="1">
        <v>378541</v>
      </c>
      <c r="U164" s="1">
        <v>5.7</v>
      </c>
      <c r="V164" s="1">
        <v>595467</v>
      </c>
      <c r="W164" s="1">
        <v>2</v>
      </c>
      <c r="X164" s="1">
        <v>7908031</v>
      </c>
      <c r="Y164" s="1" t="s">
        <v>45</v>
      </c>
    </row>
    <row r="165" spans="1:25">
      <c r="A165" s="1">
        <v>2016021</v>
      </c>
      <c r="B165" s="1" t="s">
        <v>46</v>
      </c>
      <c r="C165" s="2">
        <v>42417</v>
      </c>
      <c r="D165" s="2">
        <v>42478</v>
      </c>
      <c r="E165" s="1">
        <v>29</v>
      </c>
      <c r="F165" s="1">
        <v>17</v>
      </c>
      <c r="G165" s="1">
        <v>40</v>
      </c>
      <c r="H165" s="1">
        <v>34</v>
      </c>
      <c r="I165" s="1">
        <v>2</v>
      </c>
      <c r="J165" s="1">
        <v>10</v>
      </c>
      <c r="K165" s="1" t="s">
        <v>210</v>
      </c>
      <c r="L165" s="1">
        <v>0</v>
      </c>
      <c r="M165" s="1">
        <v>0</v>
      </c>
      <c r="N165" s="1">
        <v>2</v>
      </c>
      <c r="O165" s="1">
        <v>116715.1</v>
      </c>
      <c r="P165" s="1">
        <v>421</v>
      </c>
      <c r="Q165" s="1">
        <v>1193.3</v>
      </c>
      <c r="R165" s="1">
        <v>17917</v>
      </c>
      <c r="S165" s="1">
        <v>12.1</v>
      </c>
      <c r="T165" s="1">
        <v>267105</v>
      </c>
      <c r="U165" s="1">
        <v>5.8</v>
      </c>
      <c r="V165" s="1">
        <v>320302</v>
      </c>
      <c r="W165" s="1">
        <v>2</v>
      </c>
      <c r="X165" s="1">
        <v>901794</v>
      </c>
      <c r="Y165" s="1" t="s">
        <v>45</v>
      </c>
    </row>
    <row r="166" spans="1:25">
      <c r="A166" s="1">
        <v>2016020</v>
      </c>
      <c r="B166" s="1" t="s">
        <v>48</v>
      </c>
      <c r="C166" s="2">
        <v>42415</v>
      </c>
      <c r="D166" s="2">
        <v>42476</v>
      </c>
      <c r="E166" s="1">
        <v>37</v>
      </c>
      <c r="F166" s="1">
        <v>21</v>
      </c>
      <c r="G166" s="1">
        <v>38</v>
      </c>
      <c r="H166" s="1">
        <v>4</v>
      </c>
      <c r="I166" s="1">
        <v>10</v>
      </c>
      <c r="J166" s="1">
        <v>5</v>
      </c>
      <c r="K166" s="1" t="s">
        <v>211</v>
      </c>
      <c r="L166" s="1">
        <v>0</v>
      </c>
      <c r="M166" s="1">
        <v>0</v>
      </c>
      <c r="N166" s="1">
        <v>1</v>
      </c>
      <c r="O166" s="1">
        <v>179565.2</v>
      </c>
      <c r="P166" s="1">
        <v>312</v>
      </c>
      <c r="Q166" s="1">
        <v>1238.5999999999999</v>
      </c>
      <c r="R166" s="1">
        <v>14779</v>
      </c>
      <c r="S166" s="1">
        <v>11.3</v>
      </c>
      <c r="T166" s="1">
        <v>222601</v>
      </c>
      <c r="U166" s="1">
        <v>5.3</v>
      </c>
      <c r="V166" s="1">
        <v>398018</v>
      </c>
      <c r="W166" s="1">
        <v>2</v>
      </c>
      <c r="X166" s="1">
        <v>255090</v>
      </c>
      <c r="Y166" s="1" t="s">
        <v>45</v>
      </c>
    </row>
    <row r="167" spans="1:25">
      <c r="A167" s="1">
        <v>2016019</v>
      </c>
      <c r="B167" s="1" t="s">
        <v>43</v>
      </c>
      <c r="C167" s="2">
        <v>42413</v>
      </c>
      <c r="D167" s="2">
        <v>42474</v>
      </c>
      <c r="E167" s="1">
        <v>38</v>
      </c>
      <c r="F167" s="1">
        <v>30</v>
      </c>
      <c r="G167" s="1">
        <v>27</v>
      </c>
      <c r="H167" s="1">
        <v>41</v>
      </c>
      <c r="I167" s="1">
        <v>10</v>
      </c>
      <c r="J167" s="1">
        <v>4</v>
      </c>
      <c r="K167" s="1" t="s">
        <v>212</v>
      </c>
      <c r="L167" s="1">
        <v>1</v>
      </c>
      <c r="M167" s="1">
        <v>10000000</v>
      </c>
      <c r="N167" s="1">
        <v>5</v>
      </c>
      <c r="O167" s="1">
        <v>102048.8</v>
      </c>
      <c r="P167" s="1">
        <v>971</v>
      </c>
      <c r="Q167" s="1">
        <v>1130.9000000000001</v>
      </c>
      <c r="R167" s="1">
        <v>43256</v>
      </c>
      <c r="S167" s="1">
        <v>11</v>
      </c>
      <c r="T167" s="1">
        <v>634259</v>
      </c>
      <c r="U167" s="1">
        <v>5.3</v>
      </c>
      <c r="V167" s="1">
        <v>910674</v>
      </c>
      <c r="W167" s="1">
        <v>2</v>
      </c>
      <c r="X167" s="1">
        <v>1678529</v>
      </c>
      <c r="Y167" s="1" t="s">
        <v>45</v>
      </c>
    </row>
    <row r="168" spans="1:25">
      <c r="A168" s="1">
        <v>2016018</v>
      </c>
      <c r="B168" s="1" t="s">
        <v>46</v>
      </c>
      <c r="C168" s="2">
        <v>42410</v>
      </c>
      <c r="D168" s="2">
        <v>42471</v>
      </c>
      <c r="E168" s="1">
        <v>44</v>
      </c>
      <c r="F168" s="1">
        <v>46</v>
      </c>
      <c r="G168" s="1">
        <v>1</v>
      </c>
      <c r="H168" s="1">
        <v>27</v>
      </c>
      <c r="I168" s="1">
        <v>48</v>
      </c>
      <c r="J168" s="1">
        <v>10</v>
      </c>
      <c r="K168" s="1" t="s">
        <v>213</v>
      </c>
      <c r="L168" s="1">
        <v>0</v>
      </c>
      <c r="M168" s="1">
        <v>0</v>
      </c>
      <c r="N168" s="1">
        <v>3</v>
      </c>
      <c r="O168" s="1">
        <v>80034.7</v>
      </c>
      <c r="P168" s="1">
        <v>285</v>
      </c>
      <c r="Q168" s="1">
        <v>1813.1</v>
      </c>
      <c r="R168" s="1">
        <v>16519</v>
      </c>
      <c r="S168" s="1">
        <v>13.5</v>
      </c>
      <c r="T168" s="1">
        <v>258725</v>
      </c>
      <c r="U168" s="1">
        <v>6.1</v>
      </c>
      <c r="V168" s="1">
        <v>338890</v>
      </c>
      <c r="W168" s="1">
        <v>2</v>
      </c>
      <c r="X168" s="1">
        <v>5758628</v>
      </c>
      <c r="Y168" s="1" t="s">
        <v>45</v>
      </c>
    </row>
    <row r="169" spans="1:25">
      <c r="A169" s="1">
        <v>2016017</v>
      </c>
      <c r="B169" s="1" t="s">
        <v>48</v>
      </c>
      <c r="C169" s="2">
        <v>42408</v>
      </c>
      <c r="D169" s="2">
        <v>42469</v>
      </c>
      <c r="E169" s="1">
        <v>30</v>
      </c>
      <c r="F169" s="1">
        <v>1</v>
      </c>
      <c r="G169" s="1">
        <v>28</v>
      </c>
      <c r="H169" s="1">
        <v>39</v>
      </c>
      <c r="I169" s="1">
        <v>11</v>
      </c>
      <c r="J169" s="1">
        <v>6</v>
      </c>
      <c r="K169" s="1" t="s">
        <v>214</v>
      </c>
      <c r="L169" s="1">
        <v>0</v>
      </c>
      <c r="M169" s="1">
        <v>0</v>
      </c>
      <c r="N169" s="1">
        <v>0</v>
      </c>
      <c r="O169" s="1">
        <v>0</v>
      </c>
      <c r="P169" s="1">
        <v>345</v>
      </c>
      <c r="Q169" s="1">
        <v>1662.4</v>
      </c>
      <c r="R169" s="1">
        <v>17037</v>
      </c>
      <c r="S169" s="1">
        <v>9.9</v>
      </c>
      <c r="T169" s="1">
        <v>244222</v>
      </c>
      <c r="U169" s="1">
        <v>4.9000000000000004</v>
      </c>
      <c r="V169" s="1">
        <v>348441</v>
      </c>
      <c r="W169" s="1">
        <v>2</v>
      </c>
      <c r="X169" s="1">
        <v>3908634</v>
      </c>
      <c r="Y169" s="1" t="s">
        <v>45</v>
      </c>
    </row>
    <row r="170" spans="1:25">
      <c r="A170" s="1">
        <v>2016016</v>
      </c>
      <c r="B170" s="1" t="s">
        <v>43</v>
      </c>
      <c r="C170" s="2">
        <v>42406</v>
      </c>
      <c r="D170" s="2">
        <v>42467</v>
      </c>
      <c r="E170" s="1">
        <v>44</v>
      </c>
      <c r="F170" s="1">
        <v>25</v>
      </c>
      <c r="G170" s="1">
        <v>2</v>
      </c>
      <c r="H170" s="1">
        <v>41</v>
      </c>
      <c r="I170" s="1">
        <v>28</v>
      </c>
      <c r="J170" s="1">
        <v>9</v>
      </c>
      <c r="K170" s="1" t="s">
        <v>215</v>
      </c>
      <c r="L170" s="1">
        <v>0</v>
      </c>
      <c r="M170" s="1">
        <v>0</v>
      </c>
      <c r="N170" s="1">
        <v>1</v>
      </c>
      <c r="O170" s="1">
        <v>324027.59999999998</v>
      </c>
      <c r="P170" s="1">
        <v>520</v>
      </c>
      <c r="Q170" s="1">
        <v>1341</v>
      </c>
      <c r="R170" s="1">
        <v>24482</v>
      </c>
      <c r="S170" s="1">
        <v>12.3</v>
      </c>
      <c r="T170" s="1">
        <v>379330</v>
      </c>
      <c r="U170" s="1">
        <v>5.6</v>
      </c>
      <c r="V170" s="1">
        <v>551760</v>
      </c>
      <c r="W170" s="1">
        <v>2</v>
      </c>
      <c r="X170" s="1">
        <v>3328398</v>
      </c>
      <c r="Y170" s="1" t="s">
        <v>45</v>
      </c>
    </row>
    <row r="171" spans="1:25">
      <c r="A171" s="1">
        <v>2016015</v>
      </c>
      <c r="B171" s="1" t="s">
        <v>46</v>
      </c>
      <c r="C171" s="2">
        <v>42403</v>
      </c>
      <c r="D171" s="2">
        <v>42464</v>
      </c>
      <c r="E171" s="1">
        <v>5</v>
      </c>
      <c r="F171" s="1">
        <v>44</v>
      </c>
      <c r="G171" s="1">
        <v>24</v>
      </c>
      <c r="H171" s="1">
        <v>28</v>
      </c>
      <c r="I171" s="1">
        <v>25</v>
      </c>
      <c r="J171" s="1">
        <v>3</v>
      </c>
      <c r="K171" s="1" t="s">
        <v>216</v>
      </c>
      <c r="L171" s="1">
        <v>1</v>
      </c>
      <c r="M171" s="1">
        <v>17000000</v>
      </c>
      <c r="N171" s="1">
        <v>3</v>
      </c>
      <c r="O171" s="1">
        <v>96339</v>
      </c>
      <c r="P171" s="1">
        <v>565</v>
      </c>
      <c r="Q171" s="1">
        <v>1100.9000000000001</v>
      </c>
      <c r="R171" s="1">
        <v>28453</v>
      </c>
      <c r="S171" s="1">
        <v>9.4</v>
      </c>
      <c r="T171" s="1">
        <v>400389</v>
      </c>
      <c r="U171" s="1">
        <v>4.8</v>
      </c>
      <c r="V171" s="1">
        <v>538287</v>
      </c>
      <c r="W171" s="1">
        <v>2</v>
      </c>
      <c r="X171" s="1">
        <v>9178211</v>
      </c>
      <c r="Y171" s="1" t="s">
        <v>45</v>
      </c>
    </row>
    <row r="172" spans="1:25">
      <c r="A172" s="1">
        <v>2016014</v>
      </c>
      <c r="B172" s="1" t="s">
        <v>48</v>
      </c>
      <c r="C172" s="2">
        <v>42401</v>
      </c>
      <c r="D172" s="2">
        <v>42462</v>
      </c>
      <c r="E172" s="1">
        <v>18</v>
      </c>
      <c r="F172" s="1">
        <v>36</v>
      </c>
      <c r="G172" s="1">
        <v>13</v>
      </c>
      <c r="H172" s="1">
        <v>40</v>
      </c>
      <c r="I172" s="1">
        <v>48</v>
      </c>
      <c r="J172" s="1">
        <v>4</v>
      </c>
      <c r="K172" s="1" t="s">
        <v>217</v>
      </c>
      <c r="L172" s="1">
        <v>0</v>
      </c>
      <c r="M172" s="1">
        <v>0</v>
      </c>
      <c r="N172" s="1">
        <v>2</v>
      </c>
      <c r="O172" s="1">
        <v>111972.6</v>
      </c>
      <c r="P172" s="1">
        <v>348</v>
      </c>
      <c r="Q172" s="1">
        <v>1384.9</v>
      </c>
      <c r="R172" s="1">
        <v>18152</v>
      </c>
      <c r="S172" s="1">
        <v>11.5</v>
      </c>
      <c r="T172" s="1">
        <v>262203</v>
      </c>
      <c r="U172" s="1">
        <v>5.6</v>
      </c>
      <c r="V172" s="1">
        <v>402674</v>
      </c>
      <c r="W172" s="1">
        <v>2</v>
      </c>
      <c r="X172" s="1">
        <v>7467773</v>
      </c>
      <c r="Y172" s="1" t="s">
        <v>45</v>
      </c>
    </row>
    <row r="173" spans="1:25">
      <c r="A173" s="1">
        <v>2016013</v>
      </c>
      <c r="B173" s="1" t="s">
        <v>43</v>
      </c>
      <c r="C173" s="2">
        <v>42399</v>
      </c>
      <c r="D173" s="2">
        <v>42460</v>
      </c>
      <c r="E173" s="1">
        <v>1</v>
      </c>
      <c r="F173" s="1">
        <v>3</v>
      </c>
      <c r="G173" s="1">
        <v>31</v>
      </c>
      <c r="H173" s="1">
        <v>11</v>
      </c>
      <c r="I173" s="1">
        <v>49</v>
      </c>
      <c r="J173" s="1">
        <v>1</v>
      </c>
      <c r="K173" s="1" t="s">
        <v>218</v>
      </c>
      <c r="L173" s="1">
        <v>0</v>
      </c>
      <c r="M173" s="1">
        <v>0</v>
      </c>
      <c r="N173" s="1">
        <v>4</v>
      </c>
      <c r="O173" s="1">
        <v>92209.3</v>
      </c>
      <c r="P173" s="1">
        <v>1117</v>
      </c>
      <c r="Q173" s="1">
        <v>710.6</v>
      </c>
      <c r="R173" s="1">
        <v>45042</v>
      </c>
      <c r="S173" s="1">
        <v>7.6</v>
      </c>
      <c r="T173" s="1">
        <v>545330</v>
      </c>
      <c r="U173" s="1">
        <v>4.5</v>
      </c>
      <c r="V173" s="1">
        <v>570188</v>
      </c>
      <c r="W173" s="1">
        <v>2</v>
      </c>
      <c r="X173" s="1">
        <v>201435</v>
      </c>
      <c r="Y173" s="1" t="s">
        <v>45</v>
      </c>
    </row>
    <row r="174" spans="1:25">
      <c r="A174" s="1">
        <v>2016012</v>
      </c>
      <c r="B174" s="1" t="s">
        <v>46</v>
      </c>
      <c r="C174" s="2">
        <v>42396</v>
      </c>
      <c r="D174" s="2">
        <v>42457</v>
      </c>
      <c r="E174" s="1">
        <v>31</v>
      </c>
      <c r="F174" s="1">
        <v>44</v>
      </c>
      <c r="G174" s="1">
        <v>48</v>
      </c>
      <c r="H174" s="1">
        <v>37</v>
      </c>
      <c r="I174" s="1">
        <v>32</v>
      </c>
      <c r="J174" s="1">
        <v>9</v>
      </c>
      <c r="K174" s="1" t="s">
        <v>219</v>
      </c>
      <c r="L174" s="1">
        <v>0</v>
      </c>
      <c r="M174" s="1">
        <v>0</v>
      </c>
      <c r="N174" s="1">
        <v>1</v>
      </c>
      <c r="O174" s="1">
        <v>271000.8</v>
      </c>
      <c r="P174" s="1">
        <v>366</v>
      </c>
      <c r="Q174" s="1">
        <v>1593.5</v>
      </c>
      <c r="R174" s="1">
        <v>17371</v>
      </c>
      <c r="S174" s="1">
        <v>14.5</v>
      </c>
      <c r="T174" s="1">
        <v>268612</v>
      </c>
      <c r="U174" s="1">
        <v>6.7</v>
      </c>
      <c r="V174" s="1">
        <v>461743</v>
      </c>
      <c r="W174" s="1">
        <v>2</v>
      </c>
      <c r="X174" s="1">
        <v>9964541</v>
      </c>
      <c r="Y174" s="1" t="s">
        <v>45</v>
      </c>
    </row>
    <row r="175" spans="1:25">
      <c r="A175" s="1">
        <v>2016011</v>
      </c>
      <c r="B175" s="1" t="s">
        <v>48</v>
      </c>
      <c r="C175" s="2">
        <v>42394</v>
      </c>
      <c r="D175" s="2">
        <v>42455</v>
      </c>
      <c r="E175" s="1">
        <v>12</v>
      </c>
      <c r="F175" s="1">
        <v>4</v>
      </c>
      <c r="G175" s="1">
        <v>38</v>
      </c>
      <c r="H175" s="1">
        <v>10</v>
      </c>
      <c r="I175" s="1">
        <v>41</v>
      </c>
      <c r="J175" s="1">
        <v>3</v>
      </c>
      <c r="K175" s="1" t="s">
        <v>220</v>
      </c>
      <c r="L175" s="1">
        <v>0</v>
      </c>
      <c r="M175" s="1">
        <v>0</v>
      </c>
      <c r="N175" s="1">
        <v>0</v>
      </c>
      <c r="O175" s="1">
        <v>0</v>
      </c>
      <c r="P175" s="1">
        <v>387</v>
      </c>
      <c r="Q175" s="1">
        <v>1699</v>
      </c>
      <c r="R175" s="1">
        <v>19962</v>
      </c>
      <c r="S175" s="1">
        <v>9.6999999999999993</v>
      </c>
      <c r="T175" s="1">
        <v>284842</v>
      </c>
      <c r="U175" s="1">
        <v>4.8</v>
      </c>
      <c r="V175" s="1">
        <v>380597</v>
      </c>
      <c r="W175" s="1">
        <v>2</v>
      </c>
      <c r="X175" s="1">
        <v>8684223</v>
      </c>
      <c r="Y175" s="1" t="s">
        <v>45</v>
      </c>
    </row>
    <row r="176" spans="1:25">
      <c r="A176" s="1">
        <v>2016010</v>
      </c>
      <c r="B176" s="1" t="s">
        <v>43</v>
      </c>
      <c r="C176" s="2">
        <v>42392</v>
      </c>
      <c r="D176" s="2">
        <v>42453</v>
      </c>
      <c r="E176" s="1">
        <v>42</v>
      </c>
      <c r="F176" s="1">
        <v>3</v>
      </c>
      <c r="G176" s="1">
        <v>15</v>
      </c>
      <c r="H176" s="1">
        <v>41</v>
      </c>
      <c r="I176" s="1">
        <v>33</v>
      </c>
      <c r="J176" s="1">
        <v>3</v>
      </c>
      <c r="K176" s="1" t="s">
        <v>221</v>
      </c>
      <c r="L176" s="1">
        <v>0</v>
      </c>
      <c r="M176" s="1">
        <v>0</v>
      </c>
      <c r="N176" s="1">
        <v>2</v>
      </c>
      <c r="O176" s="1">
        <v>174120</v>
      </c>
      <c r="P176" s="1">
        <v>513</v>
      </c>
      <c r="Q176" s="1">
        <v>1460.9</v>
      </c>
      <c r="R176" s="1">
        <v>25398</v>
      </c>
      <c r="S176" s="1">
        <v>12.7</v>
      </c>
      <c r="T176" s="1">
        <v>396038</v>
      </c>
      <c r="U176" s="1">
        <v>5.8</v>
      </c>
      <c r="V176" s="1">
        <v>643965</v>
      </c>
      <c r="W176" s="1">
        <v>2</v>
      </c>
      <c r="X176" s="1">
        <v>2987505</v>
      </c>
      <c r="Y176" s="1" t="s">
        <v>45</v>
      </c>
    </row>
    <row r="177" spans="1:25">
      <c r="A177" s="1">
        <v>2016009</v>
      </c>
      <c r="B177" s="1" t="s">
        <v>46</v>
      </c>
      <c r="C177" s="2">
        <v>42389</v>
      </c>
      <c r="D177" s="2">
        <v>42450</v>
      </c>
      <c r="E177" s="1">
        <v>34</v>
      </c>
      <c r="F177" s="1">
        <v>21</v>
      </c>
      <c r="G177" s="1">
        <v>9</v>
      </c>
      <c r="H177" s="1">
        <v>42</v>
      </c>
      <c r="I177" s="1">
        <v>31</v>
      </c>
      <c r="J177" s="1">
        <v>8</v>
      </c>
      <c r="K177" s="1" t="s">
        <v>222</v>
      </c>
      <c r="L177" s="1">
        <v>0</v>
      </c>
      <c r="M177" s="1">
        <v>0</v>
      </c>
      <c r="N177" s="1">
        <v>2</v>
      </c>
      <c r="O177" s="1">
        <v>127938.8</v>
      </c>
      <c r="P177" s="1">
        <v>532</v>
      </c>
      <c r="Q177" s="1">
        <v>1035.0999999999999</v>
      </c>
      <c r="R177" s="1">
        <v>21664</v>
      </c>
      <c r="S177" s="1">
        <v>11</v>
      </c>
      <c r="T177" s="1">
        <v>307957</v>
      </c>
      <c r="U177" s="1">
        <v>5.5</v>
      </c>
      <c r="V177" s="1">
        <v>475526</v>
      </c>
      <c r="W177" s="1">
        <v>2</v>
      </c>
      <c r="X177" s="1">
        <v>497387</v>
      </c>
      <c r="Y177" s="1" t="s">
        <v>45</v>
      </c>
    </row>
    <row r="178" spans="1:25">
      <c r="A178" s="1">
        <v>2016008</v>
      </c>
      <c r="B178" s="1" t="s">
        <v>48</v>
      </c>
      <c r="C178" s="2">
        <v>42387</v>
      </c>
      <c r="D178" s="2">
        <v>42448</v>
      </c>
      <c r="E178" s="1">
        <v>2</v>
      </c>
      <c r="F178" s="1">
        <v>5</v>
      </c>
      <c r="G178" s="1">
        <v>3</v>
      </c>
      <c r="H178" s="1">
        <v>10</v>
      </c>
      <c r="I178" s="1">
        <v>1</v>
      </c>
      <c r="J178" s="1">
        <v>4</v>
      </c>
      <c r="K178" s="1" t="s">
        <v>223</v>
      </c>
      <c r="L178" s="1">
        <v>0</v>
      </c>
      <c r="M178" s="1">
        <v>0</v>
      </c>
      <c r="N178" s="1">
        <v>17</v>
      </c>
      <c r="O178" s="1">
        <v>11710.5</v>
      </c>
      <c r="P178" s="1">
        <v>2278</v>
      </c>
      <c r="Q178" s="1">
        <v>188</v>
      </c>
      <c r="R178" s="1">
        <v>31079</v>
      </c>
      <c r="S178" s="1">
        <v>5.9</v>
      </c>
      <c r="T178" s="1">
        <v>317655</v>
      </c>
      <c r="U178" s="1">
        <v>4.0999999999999996</v>
      </c>
      <c r="V178" s="1">
        <v>358145</v>
      </c>
      <c r="W178" s="1">
        <v>2</v>
      </c>
      <c r="X178" s="1">
        <v>1179797</v>
      </c>
      <c r="Y178" s="1" t="s">
        <v>45</v>
      </c>
    </row>
    <row r="179" spans="1:25">
      <c r="A179" s="1">
        <v>2016007</v>
      </c>
      <c r="B179" s="1" t="s">
        <v>43</v>
      </c>
      <c r="C179" s="2">
        <v>42385</v>
      </c>
      <c r="D179" s="2">
        <v>42446</v>
      </c>
      <c r="E179" s="1">
        <v>17</v>
      </c>
      <c r="F179" s="1">
        <v>45</v>
      </c>
      <c r="G179" s="1">
        <v>26</v>
      </c>
      <c r="H179" s="1">
        <v>27</v>
      </c>
      <c r="I179" s="1">
        <v>13</v>
      </c>
      <c r="J179" s="1">
        <v>6</v>
      </c>
      <c r="K179" s="1" t="s">
        <v>224</v>
      </c>
      <c r="L179" s="1">
        <v>0</v>
      </c>
      <c r="M179" s="1">
        <v>0</v>
      </c>
      <c r="N179" s="1">
        <v>3</v>
      </c>
      <c r="O179" s="1">
        <v>113287.8</v>
      </c>
      <c r="P179" s="1">
        <v>844</v>
      </c>
      <c r="Q179" s="1">
        <v>866.6</v>
      </c>
      <c r="R179" s="1">
        <v>36993</v>
      </c>
      <c r="S179" s="1">
        <v>8.5</v>
      </c>
      <c r="T179" s="1">
        <v>501351</v>
      </c>
      <c r="U179" s="1">
        <v>4.5</v>
      </c>
      <c r="V179" s="1">
        <v>656315</v>
      </c>
      <c r="W179" s="1">
        <v>2</v>
      </c>
      <c r="X179" s="1">
        <v>4599019</v>
      </c>
      <c r="Y179" s="1" t="s">
        <v>45</v>
      </c>
    </row>
    <row r="180" spans="1:25">
      <c r="A180" s="1">
        <v>2016006</v>
      </c>
      <c r="B180" s="1" t="s">
        <v>46</v>
      </c>
      <c r="C180" s="2">
        <v>42382</v>
      </c>
      <c r="D180" s="2">
        <v>42443</v>
      </c>
      <c r="E180" s="1">
        <v>30</v>
      </c>
      <c r="F180" s="1">
        <v>11</v>
      </c>
      <c r="G180" s="1">
        <v>35</v>
      </c>
      <c r="H180" s="1">
        <v>33</v>
      </c>
      <c r="I180" s="1">
        <v>3</v>
      </c>
      <c r="J180" s="1">
        <v>2</v>
      </c>
      <c r="K180" s="1" t="s">
        <v>225</v>
      </c>
      <c r="L180" s="1">
        <v>0</v>
      </c>
      <c r="M180" s="1">
        <v>0</v>
      </c>
      <c r="N180" s="1">
        <v>1</v>
      </c>
      <c r="O180" s="1">
        <v>255678.1</v>
      </c>
      <c r="P180" s="1">
        <v>502</v>
      </c>
      <c r="Q180" s="1">
        <v>1096.0999999999999</v>
      </c>
      <c r="R180" s="1">
        <v>22063</v>
      </c>
      <c r="S180" s="1">
        <v>10.8</v>
      </c>
      <c r="T180" s="1">
        <v>326356</v>
      </c>
      <c r="U180" s="1">
        <v>5.2</v>
      </c>
      <c r="V180" s="1">
        <v>397593</v>
      </c>
      <c r="W180" s="1">
        <v>2</v>
      </c>
      <c r="X180" s="1">
        <v>5616449</v>
      </c>
      <c r="Y180" s="1" t="s">
        <v>45</v>
      </c>
    </row>
    <row r="181" spans="1:25">
      <c r="A181" s="1">
        <v>2016005</v>
      </c>
      <c r="B181" s="1" t="s">
        <v>48</v>
      </c>
      <c r="C181" s="2">
        <v>42380</v>
      </c>
      <c r="D181" s="2">
        <v>42441</v>
      </c>
      <c r="E181" s="1">
        <v>41</v>
      </c>
      <c r="F181" s="1">
        <v>29</v>
      </c>
      <c r="G181" s="1">
        <v>19</v>
      </c>
      <c r="H181" s="1">
        <v>43</v>
      </c>
      <c r="I181" s="1">
        <v>14</v>
      </c>
      <c r="J181" s="1">
        <v>9</v>
      </c>
      <c r="K181" s="1" t="s">
        <v>226</v>
      </c>
      <c r="L181" s="1">
        <v>0</v>
      </c>
      <c r="M181" s="1">
        <v>0</v>
      </c>
      <c r="N181" s="1">
        <v>1</v>
      </c>
      <c r="O181" s="1">
        <v>193280.3</v>
      </c>
      <c r="P181" s="1">
        <v>353</v>
      </c>
      <c r="Q181" s="1">
        <v>1178.3</v>
      </c>
      <c r="R181" s="1">
        <v>16123</v>
      </c>
      <c r="S181" s="1">
        <v>11.1</v>
      </c>
      <c r="T181" s="1">
        <v>236807</v>
      </c>
      <c r="U181" s="1">
        <v>5.4</v>
      </c>
      <c r="V181" s="1">
        <v>341013</v>
      </c>
      <c r="W181" s="1">
        <v>2</v>
      </c>
      <c r="X181" s="1">
        <v>8158779</v>
      </c>
      <c r="Y181" s="1" t="s">
        <v>45</v>
      </c>
    </row>
    <row r="182" spans="1:25">
      <c r="A182" s="1">
        <v>2016004</v>
      </c>
      <c r="B182" s="1" t="s">
        <v>43</v>
      </c>
      <c r="C182" s="2">
        <v>42378</v>
      </c>
      <c r="D182" s="2">
        <v>42439</v>
      </c>
      <c r="E182" s="1">
        <v>22</v>
      </c>
      <c r="F182" s="1">
        <v>39</v>
      </c>
      <c r="G182" s="1">
        <v>4</v>
      </c>
      <c r="H182" s="1">
        <v>49</v>
      </c>
      <c r="I182" s="1">
        <v>45</v>
      </c>
      <c r="J182" s="1">
        <v>6</v>
      </c>
      <c r="K182" s="1" t="s">
        <v>227</v>
      </c>
      <c r="L182" s="1">
        <v>0</v>
      </c>
      <c r="M182" s="1">
        <v>0</v>
      </c>
      <c r="N182" s="1">
        <v>4</v>
      </c>
      <c r="O182" s="1">
        <v>82426.2</v>
      </c>
      <c r="P182" s="1">
        <v>500</v>
      </c>
      <c r="Q182" s="1">
        <v>1419.1</v>
      </c>
      <c r="R182" s="1">
        <v>25776</v>
      </c>
      <c r="S182" s="1">
        <v>11.9</v>
      </c>
      <c r="T182" s="1">
        <v>395684</v>
      </c>
      <c r="U182" s="1">
        <v>5.5</v>
      </c>
      <c r="V182" s="1">
        <v>651409</v>
      </c>
      <c r="W182" s="1">
        <v>2</v>
      </c>
      <c r="X182" s="1">
        <v>3938324</v>
      </c>
      <c r="Y182" s="1" t="s">
        <v>45</v>
      </c>
    </row>
    <row r="183" spans="1:25">
      <c r="A183" s="1">
        <v>2016003</v>
      </c>
      <c r="B183" s="1" t="s">
        <v>46</v>
      </c>
      <c r="C183" s="2">
        <v>42375</v>
      </c>
      <c r="D183" s="2">
        <v>42436</v>
      </c>
      <c r="E183" s="1">
        <v>49</v>
      </c>
      <c r="F183" s="1">
        <v>22</v>
      </c>
      <c r="G183" s="1">
        <v>14</v>
      </c>
      <c r="H183" s="1">
        <v>5</v>
      </c>
      <c r="I183" s="1">
        <v>2</v>
      </c>
      <c r="J183" s="1">
        <v>4</v>
      </c>
      <c r="K183" s="1" t="s">
        <v>228</v>
      </c>
      <c r="L183" s="1">
        <v>0</v>
      </c>
      <c r="M183" s="1">
        <v>0</v>
      </c>
      <c r="N183" s="1">
        <v>3</v>
      </c>
      <c r="O183" s="1">
        <v>81121.100000000006</v>
      </c>
      <c r="P183" s="1">
        <v>741</v>
      </c>
      <c r="Q183" s="1">
        <v>706.8</v>
      </c>
      <c r="R183" s="1">
        <v>28445</v>
      </c>
      <c r="S183" s="1">
        <v>7.9</v>
      </c>
      <c r="T183" s="1">
        <v>359948</v>
      </c>
      <c r="U183" s="1">
        <v>4.5</v>
      </c>
      <c r="V183" s="1">
        <v>452167</v>
      </c>
      <c r="W183" s="1">
        <v>2</v>
      </c>
      <c r="X183" s="1">
        <v>8660711</v>
      </c>
      <c r="Y183" s="1" t="s">
        <v>45</v>
      </c>
    </row>
    <row r="184" spans="1:25">
      <c r="A184" s="1">
        <v>2016002</v>
      </c>
      <c r="B184" s="1" t="s">
        <v>48</v>
      </c>
      <c r="C184" s="2">
        <v>42373</v>
      </c>
      <c r="D184" s="2">
        <v>42434</v>
      </c>
      <c r="E184" s="1">
        <v>34</v>
      </c>
      <c r="F184" s="1">
        <v>43</v>
      </c>
      <c r="G184" s="1">
        <v>23</v>
      </c>
      <c r="H184" s="1">
        <v>15</v>
      </c>
      <c r="I184" s="1">
        <v>40</v>
      </c>
      <c r="J184" s="1">
        <v>3</v>
      </c>
      <c r="K184" s="1" t="s">
        <v>229</v>
      </c>
      <c r="L184" s="1">
        <v>0</v>
      </c>
      <c r="M184" s="1">
        <v>0</v>
      </c>
      <c r="N184" s="1">
        <v>0</v>
      </c>
      <c r="O184" s="1">
        <v>0</v>
      </c>
      <c r="P184" s="1">
        <v>236</v>
      </c>
      <c r="Q184" s="1">
        <v>2438.5</v>
      </c>
      <c r="R184" s="1">
        <v>13088</v>
      </c>
      <c r="S184" s="1">
        <v>13</v>
      </c>
      <c r="T184" s="1">
        <v>197584</v>
      </c>
      <c r="U184" s="1">
        <v>6.1</v>
      </c>
      <c r="V184" s="1">
        <v>336227</v>
      </c>
      <c r="W184" s="1">
        <v>2</v>
      </c>
      <c r="X184" s="1">
        <v>4441276</v>
      </c>
      <c r="Y184" s="1" t="s">
        <v>45</v>
      </c>
    </row>
    <row r="185" spans="1:25">
      <c r="A185" s="1">
        <v>2016001</v>
      </c>
      <c r="B185" s="1" t="s">
        <v>43</v>
      </c>
      <c r="C185" s="2">
        <v>42371</v>
      </c>
      <c r="D185" s="2">
        <v>42432</v>
      </c>
      <c r="E185" s="1">
        <v>19</v>
      </c>
      <c r="F185" s="1">
        <v>44</v>
      </c>
      <c r="G185" s="1">
        <v>37</v>
      </c>
      <c r="H185" s="1">
        <v>46</v>
      </c>
      <c r="I185" s="1">
        <v>10</v>
      </c>
      <c r="J185" s="1">
        <v>10</v>
      </c>
      <c r="K185" s="1" t="s">
        <v>230</v>
      </c>
      <c r="L185" s="1">
        <v>0</v>
      </c>
      <c r="M185" s="1">
        <v>0</v>
      </c>
      <c r="N185" s="1">
        <v>0</v>
      </c>
      <c r="O185" s="1">
        <v>0</v>
      </c>
      <c r="P185" s="1">
        <v>590</v>
      </c>
      <c r="Q185" s="1">
        <v>1669.8</v>
      </c>
      <c r="R185" s="1">
        <v>25060</v>
      </c>
      <c r="S185" s="1">
        <v>11.6</v>
      </c>
      <c r="T185" s="1">
        <v>373169</v>
      </c>
      <c r="U185" s="1">
        <v>5.5</v>
      </c>
      <c r="V185" s="1">
        <v>442673</v>
      </c>
      <c r="W185" s="1">
        <v>2</v>
      </c>
      <c r="X185" s="1">
        <v>2195761</v>
      </c>
      <c r="Y185" s="1" t="s">
        <v>45</v>
      </c>
    </row>
    <row r="186" spans="1:25">
      <c r="A186" s="1">
        <v>2015156</v>
      </c>
      <c r="B186" s="1" t="s">
        <v>46</v>
      </c>
      <c r="C186" s="2">
        <v>42368</v>
      </c>
      <c r="D186" s="2">
        <v>42429</v>
      </c>
      <c r="E186" s="1">
        <v>16</v>
      </c>
      <c r="F186" s="1">
        <v>2</v>
      </c>
      <c r="G186" s="1">
        <v>34</v>
      </c>
      <c r="H186" s="1">
        <v>25</v>
      </c>
      <c r="I186" s="1">
        <v>1</v>
      </c>
      <c r="J186" s="1">
        <v>5</v>
      </c>
      <c r="K186" s="1" t="s">
        <v>231</v>
      </c>
      <c r="L186" s="1">
        <v>0</v>
      </c>
      <c r="M186" s="1">
        <v>0</v>
      </c>
      <c r="N186" s="1">
        <v>1</v>
      </c>
      <c r="O186" s="1">
        <v>256116.2</v>
      </c>
      <c r="P186" s="1">
        <v>404</v>
      </c>
      <c r="Q186" s="1">
        <v>1364.3</v>
      </c>
      <c r="R186" s="1">
        <v>21261</v>
      </c>
      <c r="S186" s="1">
        <v>11.2</v>
      </c>
      <c r="T186" s="1">
        <v>318876</v>
      </c>
      <c r="U186" s="1">
        <v>5.3</v>
      </c>
      <c r="V186" s="1">
        <v>573587</v>
      </c>
      <c r="W186" s="1">
        <v>2</v>
      </c>
      <c r="X186" s="1">
        <v>839965</v>
      </c>
      <c r="Y186" s="1" t="s">
        <v>45</v>
      </c>
    </row>
    <row r="187" spans="1:25">
      <c r="A187" s="1">
        <v>2015155</v>
      </c>
      <c r="B187" s="1" t="s">
        <v>48</v>
      </c>
      <c r="C187" s="2">
        <v>42366</v>
      </c>
      <c r="D187" s="2">
        <v>42427</v>
      </c>
      <c r="E187" s="1">
        <v>10</v>
      </c>
      <c r="F187" s="1">
        <v>12</v>
      </c>
      <c r="G187" s="1">
        <v>7</v>
      </c>
      <c r="H187" s="1">
        <v>20</v>
      </c>
      <c r="I187" s="1">
        <v>45</v>
      </c>
      <c r="J187" s="1">
        <v>7</v>
      </c>
      <c r="K187" s="1" t="s">
        <v>232</v>
      </c>
      <c r="L187" s="1">
        <v>1</v>
      </c>
      <c r="M187" s="1">
        <v>12000000</v>
      </c>
      <c r="N187" s="1">
        <v>3</v>
      </c>
      <c r="O187" s="1">
        <v>70453</v>
      </c>
      <c r="P187" s="1">
        <v>846</v>
      </c>
      <c r="Q187" s="1">
        <v>537.6</v>
      </c>
      <c r="R187" s="1">
        <v>30408</v>
      </c>
      <c r="S187" s="1">
        <v>6.4</v>
      </c>
      <c r="T187" s="1">
        <v>348199</v>
      </c>
      <c r="U187" s="1">
        <v>4</v>
      </c>
      <c r="V187" s="1">
        <v>584788</v>
      </c>
      <c r="W187" s="1">
        <v>2</v>
      </c>
      <c r="X187" s="1">
        <v>6888634</v>
      </c>
      <c r="Y187" s="1" t="s">
        <v>45</v>
      </c>
    </row>
    <row r="188" spans="1:25">
      <c r="A188" s="1">
        <v>2015154</v>
      </c>
      <c r="B188" s="1" t="s">
        <v>43</v>
      </c>
      <c r="C188" s="2">
        <v>42364</v>
      </c>
      <c r="D188" s="2">
        <v>42425</v>
      </c>
      <c r="E188" s="1">
        <v>15</v>
      </c>
      <c r="F188" s="1">
        <v>21</v>
      </c>
      <c r="G188" s="1">
        <v>20</v>
      </c>
      <c r="H188" s="1">
        <v>38</v>
      </c>
      <c r="I188" s="1">
        <v>43</v>
      </c>
      <c r="J188" s="1">
        <v>1</v>
      </c>
      <c r="K188" s="1" t="s">
        <v>233</v>
      </c>
      <c r="L188" s="1">
        <v>0</v>
      </c>
      <c r="M188" s="1">
        <v>0</v>
      </c>
      <c r="N188" s="1">
        <v>3</v>
      </c>
      <c r="O188" s="1">
        <v>112900.2</v>
      </c>
      <c r="P188" s="1">
        <v>453</v>
      </c>
      <c r="Q188" s="1">
        <v>1609.1</v>
      </c>
      <c r="R188" s="1">
        <v>24779</v>
      </c>
      <c r="S188" s="1">
        <v>12.7</v>
      </c>
      <c r="T188" s="1">
        <v>398280</v>
      </c>
      <c r="U188" s="1">
        <v>5.6</v>
      </c>
      <c r="V188" s="1">
        <v>509145</v>
      </c>
      <c r="W188" s="1">
        <v>2</v>
      </c>
      <c r="X188" s="1">
        <v>1662714</v>
      </c>
      <c r="Y188" s="1" t="s">
        <v>45</v>
      </c>
    </row>
    <row r="189" spans="1:25">
      <c r="A189" s="1">
        <v>2015153</v>
      </c>
      <c r="B189" s="1" t="s">
        <v>46</v>
      </c>
      <c r="C189" s="2">
        <v>42361</v>
      </c>
      <c r="D189" s="2">
        <v>42422</v>
      </c>
      <c r="E189" s="1">
        <v>13</v>
      </c>
      <c r="F189" s="1">
        <v>17</v>
      </c>
      <c r="G189" s="1">
        <v>28</v>
      </c>
      <c r="H189" s="1">
        <v>46</v>
      </c>
      <c r="I189" s="1">
        <v>42</v>
      </c>
      <c r="J189" s="1">
        <v>2</v>
      </c>
      <c r="K189" s="1" t="s">
        <v>234</v>
      </c>
      <c r="L189" s="1">
        <v>0</v>
      </c>
      <c r="M189" s="1">
        <v>0</v>
      </c>
      <c r="N189" s="1">
        <v>5</v>
      </c>
      <c r="O189" s="1">
        <v>75897.3</v>
      </c>
      <c r="P189" s="1">
        <v>727</v>
      </c>
      <c r="Q189" s="1">
        <v>1123.4000000000001</v>
      </c>
      <c r="R189" s="1">
        <v>34160</v>
      </c>
      <c r="S189" s="1">
        <v>10.3</v>
      </c>
      <c r="T189" s="1">
        <v>488756</v>
      </c>
      <c r="U189" s="1">
        <v>5.0999999999999996</v>
      </c>
      <c r="V189" s="1">
        <v>607331</v>
      </c>
      <c r="W189" s="1">
        <v>2</v>
      </c>
      <c r="X189" s="1">
        <v>5164422</v>
      </c>
      <c r="Y189" s="1" t="s">
        <v>45</v>
      </c>
    </row>
    <row r="190" spans="1:25">
      <c r="A190" s="1">
        <v>2015152</v>
      </c>
      <c r="B190" s="1" t="s">
        <v>48</v>
      </c>
      <c r="C190" s="2">
        <v>42359</v>
      </c>
      <c r="D190" s="2">
        <v>42420</v>
      </c>
      <c r="E190" s="1">
        <v>11</v>
      </c>
      <c r="F190" s="1">
        <v>19</v>
      </c>
      <c r="G190" s="1">
        <v>33</v>
      </c>
      <c r="H190" s="1">
        <v>41</v>
      </c>
      <c r="I190" s="1">
        <v>7</v>
      </c>
      <c r="J190" s="1">
        <v>3</v>
      </c>
      <c r="K190" s="1" t="s">
        <v>235</v>
      </c>
      <c r="L190" s="1">
        <v>3</v>
      </c>
      <c r="M190" s="1">
        <v>4666667</v>
      </c>
      <c r="N190" s="1">
        <v>8</v>
      </c>
      <c r="O190" s="1">
        <v>26794.400000000001</v>
      </c>
      <c r="P190" s="1">
        <v>687</v>
      </c>
      <c r="Q190" s="1">
        <v>671.5</v>
      </c>
      <c r="R190" s="1">
        <v>25883</v>
      </c>
      <c r="S190" s="1">
        <v>7.7</v>
      </c>
      <c r="T190" s="1">
        <v>324202</v>
      </c>
      <c r="U190" s="1">
        <v>4.4000000000000004</v>
      </c>
      <c r="V190" s="1">
        <v>395088</v>
      </c>
      <c r="W190" s="1">
        <v>2</v>
      </c>
      <c r="X190" s="1">
        <v>1196379</v>
      </c>
      <c r="Y190" s="1" t="s">
        <v>45</v>
      </c>
    </row>
    <row r="191" spans="1:25">
      <c r="A191" s="1">
        <v>2015151</v>
      </c>
      <c r="B191" s="1" t="s">
        <v>43</v>
      </c>
      <c r="C191" s="2">
        <v>42357</v>
      </c>
      <c r="D191" s="2">
        <v>42418</v>
      </c>
      <c r="E191" s="1">
        <v>4</v>
      </c>
      <c r="F191" s="1">
        <v>25</v>
      </c>
      <c r="G191" s="1">
        <v>42</v>
      </c>
      <c r="H191" s="1">
        <v>39</v>
      </c>
      <c r="I191" s="1">
        <v>38</v>
      </c>
      <c r="J191" s="1">
        <v>7</v>
      </c>
      <c r="K191" s="1" t="s">
        <v>236</v>
      </c>
      <c r="L191" s="1">
        <v>0</v>
      </c>
      <c r="M191" s="1">
        <v>0</v>
      </c>
      <c r="N191" s="1">
        <v>1</v>
      </c>
      <c r="O191" s="1">
        <v>353760.2</v>
      </c>
      <c r="P191" s="1">
        <v>516</v>
      </c>
      <c r="Q191" s="1">
        <v>1475.4</v>
      </c>
      <c r="R191" s="1">
        <v>26445</v>
      </c>
      <c r="S191" s="1">
        <v>12.4</v>
      </c>
      <c r="T191" s="1">
        <v>396178</v>
      </c>
      <c r="U191" s="1">
        <v>5.9</v>
      </c>
      <c r="V191" s="1">
        <v>982083</v>
      </c>
      <c r="W191" s="1">
        <v>2</v>
      </c>
      <c r="X191" s="1">
        <v>4891662</v>
      </c>
      <c r="Y191" s="1" t="s">
        <v>45</v>
      </c>
    </row>
    <row r="192" spans="1:25">
      <c r="A192" s="1">
        <v>2015150</v>
      </c>
      <c r="B192" s="1" t="s">
        <v>46</v>
      </c>
      <c r="C192" s="2">
        <v>42354</v>
      </c>
      <c r="D192" s="2">
        <v>42415</v>
      </c>
      <c r="E192" s="1">
        <v>46</v>
      </c>
      <c r="F192" s="1">
        <v>41</v>
      </c>
      <c r="G192" s="1">
        <v>24</v>
      </c>
      <c r="H192" s="1">
        <v>35</v>
      </c>
      <c r="I192" s="1">
        <v>22</v>
      </c>
      <c r="J192" s="1">
        <v>10</v>
      </c>
      <c r="K192" s="1" t="s">
        <v>237</v>
      </c>
      <c r="L192" s="1">
        <v>0</v>
      </c>
      <c r="M192" s="1">
        <v>0</v>
      </c>
      <c r="N192" s="1">
        <v>5</v>
      </c>
      <c r="O192" s="1">
        <v>51349.5</v>
      </c>
      <c r="P192" s="1">
        <v>357</v>
      </c>
      <c r="Q192" s="1">
        <v>1547.8</v>
      </c>
      <c r="R192" s="1">
        <v>17684</v>
      </c>
      <c r="S192" s="1">
        <v>13.5</v>
      </c>
      <c r="T192" s="1">
        <v>278771</v>
      </c>
      <c r="U192" s="1">
        <v>6.1</v>
      </c>
      <c r="V192" s="1">
        <v>356473</v>
      </c>
      <c r="W192" s="1">
        <v>2</v>
      </c>
      <c r="X192" s="1">
        <v>9016056</v>
      </c>
      <c r="Y192" s="1" t="s">
        <v>45</v>
      </c>
    </row>
    <row r="193" spans="1:25">
      <c r="A193" s="1">
        <v>2015149</v>
      </c>
      <c r="B193" s="1" t="s">
        <v>48</v>
      </c>
      <c r="C193" s="2">
        <v>42352</v>
      </c>
      <c r="D193" s="2">
        <v>42413</v>
      </c>
      <c r="E193" s="1">
        <v>31</v>
      </c>
      <c r="F193" s="1">
        <v>49</v>
      </c>
      <c r="G193" s="1">
        <v>7</v>
      </c>
      <c r="H193" s="1">
        <v>20</v>
      </c>
      <c r="I193" s="1">
        <v>11</v>
      </c>
      <c r="J193" s="1">
        <v>7</v>
      </c>
      <c r="K193" s="1" t="s">
        <v>238</v>
      </c>
      <c r="L193" s="1">
        <v>0</v>
      </c>
      <c r="M193" s="1">
        <v>0</v>
      </c>
      <c r="N193" s="1">
        <v>2</v>
      </c>
      <c r="O193" s="1">
        <v>101341.6</v>
      </c>
      <c r="P193" s="1">
        <v>624</v>
      </c>
      <c r="Q193" s="1">
        <v>699</v>
      </c>
      <c r="R193" s="1">
        <v>24580</v>
      </c>
      <c r="S193" s="1">
        <v>7.6</v>
      </c>
      <c r="T193" s="1">
        <v>315222</v>
      </c>
      <c r="U193" s="1">
        <v>4.2</v>
      </c>
      <c r="V193" s="1">
        <v>558177</v>
      </c>
      <c r="W193" s="1">
        <v>2</v>
      </c>
      <c r="X193" s="1">
        <v>2967537</v>
      </c>
      <c r="Y193" s="1" t="s">
        <v>45</v>
      </c>
    </row>
    <row r="194" spans="1:25">
      <c r="A194" s="1">
        <v>2015148</v>
      </c>
      <c r="B194" s="1" t="s">
        <v>43</v>
      </c>
      <c r="C194" s="2">
        <v>42350</v>
      </c>
      <c r="D194" s="2">
        <v>42411</v>
      </c>
      <c r="E194" s="1">
        <v>13</v>
      </c>
      <c r="F194" s="1">
        <v>40</v>
      </c>
      <c r="G194" s="1">
        <v>2</v>
      </c>
      <c r="H194" s="1">
        <v>34</v>
      </c>
      <c r="I194" s="1">
        <v>15</v>
      </c>
      <c r="J194" s="1">
        <v>8</v>
      </c>
      <c r="K194" s="1" t="s">
        <v>239</v>
      </c>
      <c r="L194" s="1">
        <v>0</v>
      </c>
      <c r="M194" s="1">
        <v>0</v>
      </c>
      <c r="N194" s="1">
        <v>1</v>
      </c>
      <c r="O194" s="1">
        <v>394602.1</v>
      </c>
      <c r="P194" s="1">
        <v>637</v>
      </c>
      <c r="Q194" s="1">
        <v>1333.2</v>
      </c>
      <c r="R194" s="1">
        <v>30927</v>
      </c>
      <c r="S194" s="1">
        <v>11.9</v>
      </c>
      <c r="T194" s="1">
        <v>484570</v>
      </c>
      <c r="U194" s="1">
        <v>5.4</v>
      </c>
      <c r="V194" s="1">
        <v>732023</v>
      </c>
      <c r="W194" s="1">
        <v>2</v>
      </c>
      <c r="X194" s="1">
        <v>9170915</v>
      </c>
      <c r="Y194" s="1" t="s">
        <v>45</v>
      </c>
    </row>
    <row r="195" spans="1:25">
      <c r="A195" s="1">
        <v>2015147</v>
      </c>
      <c r="B195" s="1" t="s">
        <v>46</v>
      </c>
      <c r="C195" s="2">
        <v>42347</v>
      </c>
      <c r="D195" s="2">
        <v>42408</v>
      </c>
      <c r="E195" s="1">
        <v>6</v>
      </c>
      <c r="F195" s="1">
        <v>34</v>
      </c>
      <c r="G195" s="1">
        <v>12</v>
      </c>
      <c r="H195" s="1">
        <v>49</v>
      </c>
      <c r="I195" s="1">
        <v>10</v>
      </c>
      <c r="J195" s="1">
        <v>7</v>
      </c>
      <c r="K195" s="1" t="s">
        <v>240</v>
      </c>
      <c r="L195" s="1">
        <v>0</v>
      </c>
      <c r="M195" s="1">
        <v>0</v>
      </c>
      <c r="N195" s="1">
        <v>0</v>
      </c>
      <c r="O195" s="1">
        <v>0</v>
      </c>
      <c r="P195" s="1">
        <v>559</v>
      </c>
      <c r="Q195" s="1">
        <v>1348.3</v>
      </c>
      <c r="R195" s="1">
        <v>26267</v>
      </c>
      <c r="S195" s="1">
        <v>8.4</v>
      </c>
      <c r="T195" s="1">
        <v>351347</v>
      </c>
      <c r="U195" s="1">
        <v>4.5</v>
      </c>
      <c r="V195" s="1">
        <v>685619</v>
      </c>
      <c r="W195" s="1">
        <v>2</v>
      </c>
      <c r="X195" s="1">
        <v>4461165</v>
      </c>
      <c r="Y195" s="1" t="s">
        <v>45</v>
      </c>
    </row>
    <row r="196" spans="1:25">
      <c r="A196" s="1">
        <v>2015146</v>
      </c>
      <c r="B196" s="1" t="s">
        <v>48</v>
      </c>
      <c r="C196" s="2">
        <v>42345</v>
      </c>
      <c r="D196" s="2">
        <v>42406</v>
      </c>
      <c r="E196" s="1">
        <v>22</v>
      </c>
      <c r="F196" s="1">
        <v>28</v>
      </c>
      <c r="G196" s="1">
        <v>42</v>
      </c>
      <c r="H196" s="1">
        <v>37</v>
      </c>
      <c r="I196" s="1">
        <v>14</v>
      </c>
      <c r="J196" s="1">
        <v>10</v>
      </c>
      <c r="K196" s="1" t="s">
        <v>241</v>
      </c>
      <c r="L196" s="1">
        <v>0</v>
      </c>
      <c r="M196" s="1">
        <v>0</v>
      </c>
      <c r="N196" s="1">
        <v>6</v>
      </c>
      <c r="O196" s="1">
        <v>30829.4</v>
      </c>
      <c r="P196" s="1">
        <v>512</v>
      </c>
      <c r="Q196" s="1">
        <v>777.5</v>
      </c>
      <c r="R196" s="1">
        <v>17007</v>
      </c>
      <c r="S196" s="1">
        <v>10.1</v>
      </c>
      <c r="T196" s="1">
        <v>228050</v>
      </c>
      <c r="U196" s="1">
        <v>5.4</v>
      </c>
      <c r="V196" s="1">
        <v>252336</v>
      </c>
      <c r="W196" s="1">
        <v>2</v>
      </c>
      <c r="X196" s="1">
        <v>5229006</v>
      </c>
      <c r="Y196" s="1" t="s">
        <v>45</v>
      </c>
    </row>
    <row r="197" spans="1:25">
      <c r="A197" s="1">
        <v>2015145</v>
      </c>
      <c r="B197" s="1" t="s">
        <v>43</v>
      </c>
      <c r="C197" s="2">
        <v>42343</v>
      </c>
      <c r="D197" s="2">
        <v>42404</v>
      </c>
      <c r="E197" s="1">
        <v>9</v>
      </c>
      <c r="F197" s="1">
        <v>26</v>
      </c>
      <c r="G197" s="1">
        <v>47</v>
      </c>
      <c r="H197" s="1">
        <v>20</v>
      </c>
      <c r="I197" s="1">
        <v>27</v>
      </c>
      <c r="J197" s="1">
        <v>7</v>
      </c>
      <c r="K197" s="1" t="s">
        <v>242</v>
      </c>
      <c r="L197" s="1">
        <v>0</v>
      </c>
      <c r="M197" s="1">
        <v>0</v>
      </c>
      <c r="N197" s="1">
        <v>3</v>
      </c>
      <c r="O197" s="1">
        <v>107235.1</v>
      </c>
      <c r="P197" s="1">
        <v>667</v>
      </c>
      <c r="Q197" s="1">
        <v>1038</v>
      </c>
      <c r="R197" s="1">
        <v>30882</v>
      </c>
      <c r="S197" s="1">
        <v>9.6999999999999993</v>
      </c>
      <c r="T197" s="1">
        <v>450371</v>
      </c>
      <c r="U197" s="1">
        <v>4.7</v>
      </c>
      <c r="V197" s="1">
        <v>901275</v>
      </c>
      <c r="W197" s="1">
        <v>2</v>
      </c>
      <c r="X197" s="1">
        <v>8267605</v>
      </c>
      <c r="Y197" s="1" t="s">
        <v>45</v>
      </c>
    </row>
    <row r="198" spans="1:25">
      <c r="A198" s="1">
        <v>2015144</v>
      </c>
      <c r="B198" s="1" t="s">
        <v>46</v>
      </c>
      <c r="C198" s="2">
        <v>42340</v>
      </c>
      <c r="D198" s="2">
        <v>42401</v>
      </c>
      <c r="E198" s="1">
        <v>39</v>
      </c>
      <c r="F198" s="1">
        <v>9</v>
      </c>
      <c r="G198" s="1">
        <v>3</v>
      </c>
      <c r="H198" s="1">
        <v>45</v>
      </c>
      <c r="I198" s="1">
        <v>10</v>
      </c>
      <c r="J198" s="1">
        <v>7</v>
      </c>
      <c r="K198" s="1" t="s">
        <v>243</v>
      </c>
      <c r="L198" s="1">
        <v>0</v>
      </c>
      <c r="M198" s="1">
        <v>0</v>
      </c>
      <c r="N198" s="1">
        <v>3</v>
      </c>
      <c r="O198" s="1">
        <v>76099.5</v>
      </c>
      <c r="P198" s="1">
        <v>494</v>
      </c>
      <c r="Q198" s="1">
        <v>994.6</v>
      </c>
      <c r="R198" s="1">
        <v>22465</v>
      </c>
      <c r="S198" s="1">
        <v>9.4</v>
      </c>
      <c r="T198" s="1">
        <v>319648</v>
      </c>
      <c r="U198" s="1">
        <v>4.7</v>
      </c>
      <c r="V198" s="1">
        <v>667267</v>
      </c>
      <c r="W198" s="1">
        <v>2</v>
      </c>
      <c r="X198" s="1">
        <v>1608281</v>
      </c>
      <c r="Y198" s="1" t="s">
        <v>45</v>
      </c>
    </row>
    <row r="199" spans="1:25">
      <c r="A199" s="1">
        <v>2015143</v>
      </c>
      <c r="B199" s="1" t="s">
        <v>48</v>
      </c>
      <c r="C199" s="2">
        <v>42338</v>
      </c>
      <c r="D199" s="2">
        <v>42399</v>
      </c>
      <c r="E199" s="1">
        <v>27</v>
      </c>
      <c r="F199" s="1">
        <v>19</v>
      </c>
      <c r="G199" s="1">
        <v>5</v>
      </c>
      <c r="H199" s="1">
        <v>35</v>
      </c>
      <c r="I199" s="1">
        <v>40</v>
      </c>
      <c r="J199" s="1">
        <v>9</v>
      </c>
      <c r="K199" s="1" t="s">
        <v>244</v>
      </c>
      <c r="L199" s="1">
        <v>0</v>
      </c>
      <c r="M199" s="1">
        <v>0</v>
      </c>
      <c r="N199" s="1">
        <v>1</v>
      </c>
      <c r="O199" s="1">
        <v>170319</v>
      </c>
      <c r="P199" s="1">
        <v>373</v>
      </c>
      <c r="Q199" s="1">
        <v>982.7</v>
      </c>
      <c r="R199" s="1">
        <v>15493</v>
      </c>
      <c r="S199" s="1">
        <v>10.199999999999999</v>
      </c>
      <c r="T199" s="1">
        <v>220535</v>
      </c>
      <c r="U199" s="1">
        <v>5.0999999999999996</v>
      </c>
      <c r="V199" s="1">
        <v>285378</v>
      </c>
      <c r="W199" s="1">
        <v>2</v>
      </c>
      <c r="X199" s="1">
        <v>1841281</v>
      </c>
      <c r="Y199" s="1" t="s">
        <v>45</v>
      </c>
    </row>
    <row r="200" spans="1:25">
      <c r="A200" s="1">
        <v>2015142</v>
      </c>
      <c r="B200" s="1" t="s">
        <v>43</v>
      </c>
      <c r="C200" s="2">
        <v>42336</v>
      </c>
      <c r="D200" s="2">
        <v>42397</v>
      </c>
      <c r="E200" s="1">
        <v>30</v>
      </c>
      <c r="F200" s="1">
        <v>19</v>
      </c>
      <c r="G200" s="1">
        <v>37</v>
      </c>
      <c r="H200" s="1">
        <v>12</v>
      </c>
      <c r="I200" s="1">
        <v>46</v>
      </c>
      <c r="J200" s="1">
        <v>9</v>
      </c>
      <c r="K200" s="1" t="s">
        <v>245</v>
      </c>
      <c r="L200" s="1">
        <v>0</v>
      </c>
      <c r="M200" s="1">
        <v>0</v>
      </c>
      <c r="N200" s="1">
        <v>5</v>
      </c>
      <c r="O200" s="1">
        <v>60469.8</v>
      </c>
      <c r="P200" s="1">
        <v>727</v>
      </c>
      <c r="Q200" s="1">
        <v>895</v>
      </c>
      <c r="R200" s="1">
        <v>26035</v>
      </c>
      <c r="S200" s="1">
        <v>10.8</v>
      </c>
      <c r="T200" s="1">
        <v>386404</v>
      </c>
      <c r="U200" s="1">
        <v>5.2</v>
      </c>
      <c r="V200" s="1">
        <v>525629</v>
      </c>
      <c r="W200" s="1">
        <v>2</v>
      </c>
      <c r="X200" s="1">
        <v>3150794</v>
      </c>
      <c r="Y200" s="1" t="s">
        <v>45</v>
      </c>
    </row>
    <row r="201" spans="1:25">
      <c r="A201" s="1">
        <v>2015141</v>
      </c>
      <c r="B201" s="1" t="s">
        <v>46</v>
      </c>
      <c r="C201" s="2">
        <v>42333</v>
      </c>
      <c r="D201" s="2">
        <v>42394</v>
      </c>
      <c r="E201" s="1">
        <v>24</v>
      </c>
      <c r="F201" s="1">
        <v>18</v>
      </c>
      <c r="G201" s="1">
        <v>22</v>
      </c>
      <c r="H201" s="1">
        <v>41</v>
      </c>
      <c r="I201" s="1">
        <v>7</v>
      </c>
      <c r="J201" s="1">
        <v>3</v>
      </c>
      <c r="K201" s="1" t="s">
        <v>246</v>
      </c>
      <c r="L201" s="1">
        <v>0</v>
      </c>
      <c r="M201" s="1">
        <v>0</v>
      </c>
      <c r="N201" s="1">
        <v>3</v>
      </c>
      <c r="O201" s="1">
        <v>70550.5</v>
      </c>
      <c r="P201" s="1">
        <v>537</v>
      </c>
      <c r="Q201" s="1">
        <v>848.2</v>
      </c>
      <c r="R201" s="1">
        <v>22714</v>
      </c>
      <c r="S201" s="1">
        <v>8.6</v>
      </c>
      <c r="T201" s="1">
        <v>312546</v>
      </c>
      <c r="U201" s="1">
        <v>4.5</v>
      </c>
      <c r="V201" s="1">
        <v>394439</v>
      </c>
      <c r="W201" s="1">
        <v>2</v>
      </c>
      <c r="X201" s="1">
        <v>2412652</v>
      </c>
      <c r="Y201" s="1" t="s">
        <v>45</v>
      </c>
    </row>
    <row r="202" spans="1:25">
      <c r="A202" s="1">
        <v>2015140</v>
      </c>
      <c r="B202" s="1" t="s">
        <v>48</v>
      </c>
      <c r="C202" s="2">
        <v>42331</v>
      </c>
      <c r="D202" s="2">
        <v>42392</v>
      </c>
      <c r="E202" s="1">
        <v>47</v>
      </c>
      <c r="F202" s="1">
        <v>12</v>
      </c>
      <c r="G202" s="1">
        <v>14</v>
      </c>
      <c r="H202" s="1">
        <v>37</v>
      </c>
      <c r="I202" s="1">
        <v>20</v>
      </c>
      <c r="J202" s="1">
        <v>6</v>
      </c>
      <c r="K202" s="1" t="s">
        <v>247</v>
      </c>
      <c r="L202" s="1">
        <v>1</v>
      </c>
      <c r="M202" s="1">
        <v>2000000</v>
      </c>
      <c r="N202" s="1">
        <v>1</v>
      </c>
      <c r="O202" s="1">
        <v>162110.6</v>
      </c>
      <c r="P202" s="1">
        <v>250</v>
      </c>
      <c r="Q202" s="1">
        <v>1395.5</v>
      </c>
      <c r="R202" s="1">
        <v>13575</v>
      </c>
      <c r="S202" s="1">
        <v>11.1</v>
      </c>
      <c r="T202" s="1">
        <v>206941</v>
      </c>
      <c r="U202" s="1">
        <v>5.2</v>
      </c>
      <c r="V202" s="1">
        <v>306210</v>
      </c>
      <c r="W202" s="1">
        <v>2</v>
      </c>
      <c r="X202" s="1">
        <v>6866403</v>
      </c>
      <c r="Y202" s="1" t="s">
        <v>45</v>
      </c>
    </row>
    <row r="203" spans="1:25">
      <c r="A203" s="1">
        <v>2015139</v>
      </c>
      <c r="B203" s="1" t="s">
        <v>43</v>
      </c>
      <c r="C203" s="2">
        <v>42329</v>
      </c>
      <c r="D203" s="2">
        <v>42390</v>
      </c>
      <c r="E203" s="1">
        <v>43</v>
      </c>
      <c r="F203" s="1">
        <v>24</v>
      </c>
      <c r="G203" s="1">
        <v>12</v>
      </c>
      <c r="H203" s="1">
        <v>18</v>
      </c>
      <c r="I203" s="1">
        <v>16</v>
      </c>
      <c r="J203" s="1">
        <v>10</v>
      </c>
      <c r="K203" s="1" t="s">
        <v>248</v>
      </c>
      <c r="L203" s="1">
        <v>1</v>
      </c>
      <c r="M203" s="1">
        <v>17000000</v>
      </c>
      <c r="N203" s="1">
        <v>3</v>
      </c>
      <c r="O203" s="1">
        <v>115636.5</v>
      </c>
      <c r="P203" s="1">
        <v>908</v>
      </c>
      <c r="Q203" s="1">
        <v>822.2</v>
      </c>
      <c r="R203" s="1">
        <v>37562</v>
      </c>
      <c r="S203" s="1">
        <v>8.6</v>
      </c>
      <c r="T203" s="1">
        <v>480756</v>
      </c>
      <c r="U203" s="1">
        <v>4.8</v>
      </c>
      <c r="V203" s="1">
        <v>494432</v>
      </c>
      <c r="W203" s="1">
        <v>2</v>
      </c>
      <c r="X203" s="1">
        <v>5053179</v>
      </c>
      <c r="Y203" s="1" t="s">
        <v>45</v>
      </c>
    </row>
    <row r="204" spans="1:25">
      <c r="A204" s="1">
        <v>2015138</v>
      </c>
      <c r="B204" s="1" t="s">
        <v>46</v>
      </c>
      <c r="C204" s="2">
        <v>42326</v>
      </c>
      <c r="D204" s="2">
        <v>42387</v>
      </c>
      <c r="E204" s="1">
        <v>25</v>
      </c>
      <c r="F204" s="1">
        <v>23</v>
      </c>
      <c r="G204" s="1">
        <v>5</v>
      </c>
      <c r="H204" s="1">
        <v>1</v>
      </c>
      <c r="I204" s="1">
        <v>47</v>
      </c>
      <c r="J204" s="1">
        <v>1</v>
      </c>
      <c r="K204" s="1" t="s">
        <v>249</v>
      </c>
      <c r="L204" s="1">
        <v>0</v>
      </c>
      <c r="M204" s="1">
        <v>0</v>
      </c>
      <c r="N204" s="1">
        <v>5</v>
      </c>
      <c r="O204" s="1">
        <v>51248.5</v>
      </c>
      <c r="P204" s="1">
        <v>555</v>
      </c>
      <c r="Q204" s="1">
        <v>993.6</v>
      </c>
      <c r="R204" s="1">
        <v>25570</v>
      </c>
      <c r="S204" s="1">
        <v>9.3000000000000007</v>
      </c>
      <c r="T204" s="1">
        <v>361854</v>
      </c>
      <c r="U204" s="1">
        <v>4.7</v>
      </c>
      <c r="V204" s="1">
        <v>380323</v>
      </c>
      <c r="W204" s="1">
        <v>2</v>
      </c>
      <c r="X204" s="1">
        <v>960444</v>
      </c>
      <c r="Y204" s="1" t="s">
        <v>45</v>
      </c>
    </row>
    <row r="205" spans="1:25">
      <c r="A205" s="1">
        <v>2015137</v>
      </c>
      <c r="B205" s="1" t="s">
        <v>48</v>
      </c>
      <c r="C205" s="2">
        <v>42324</v>
      </c>
      <c r="D205" s="2">
        <v>42385</v>
      </c>
      <c r="E205" s="1">
        <v>28</v>
      </c>
      <c r="F205" s="1">
        <v>47</v>
      </c>
      <c r="G205" s="1">
        <v>40</v>
      </c>
      <c r="H205" s="1">
        <v>12</v>
      </c>
      <c r="I205" s="1">
        <v>42</v>
      </c>
      <c r="J205" s="1">
        <v>1</v>
      </c>
      <c r="K205" s="1" t="s">
        <v>250</v>
      </c>
      <c r="L205" s="1">
        <v>0</v>
      </c>
      <c r="M205" s="1">
        <v>0</v>
      </c>
      <c r="N205" s="1">
        <v>1</v>
      </c>
      <c r="O205" s="1">
        <v>205955.3</v>
      </c>
      <c r="P205" s="1">
        <v>401</v>
      </c>
      <c r="Q205" s="1">
        <v>1105.3</v>
      </c>
      <c r="R205" s="1">
        <v>17042</v>
      </c>
      <c r="S205" s="1">
        <v>11.2</v>
      </c>
      <c r="T205" s="1">
        <v>247528</v>
      </c>
      <c r="U205" s="1">
        <v>5.5</v>
      </c>
      <c r="V205" s="1">
        <v>311385</v>
      </c>
      <c r="W205" s="1">
        <v>2</v>
      </c>
      <c r="X205" s="1">
        <v>621196</v>
      </c>
      <c r="Y205" s="1" t="s">
        <v>45</v>
      </c>
    </row>
    <row r="206" spans="1:25">
      <c r="A206" s="1">
        <v>2015136</v>
      </c>
      <c r="B206" s="1" t="s">
        <v>43</v>
      </c>
      <c r="C206" s="2">
        <v>42322</v>
      </c>
      <c r="D206" s="2">
        <v>42383</v>
      </c>
      <c r="E206" s="1">
        <v>34</v>
      </c>
      <c r="F206" s="1">
        <v>29</v>
      </c>
      <c r="G206" s="1">
        <v>47</v>
      </c>
      <c r="H206" s="1">
        <v>10</v>
      </c>
      <c r="I206" s="1">
        <v>37</v>
      </c>
      <c r="J206" s="1">
        <v>10</v>
      </c>
      <c r="K206" s="1" t="s">
        <v>251</v>
      </c>
      <c r="L206" s="1">
        <v>0</v>
      </c>
      <c r="M206" s="1">
        <v>0</v>
      </c>
      <c r="N206" s="1">
        <v>0</v>
      </c>
      <c r="O206" s="1">
        <v>0</v>
      </c>
      <c r="P206" s="1">
        <v>487</v>
      </c>
      <c r="Q206" s="1">
        <v>2110.3000000000002</v>
      </c>
      <c r="R206" s="1">
        <v>22547</v>
      </c>
      <c r="S206" s="1">
        <v>13.4</v>
      </c>
      <c r="T206" s="1">
        <v>354830</v>
      </c>
      <c r="U206" s="1">
        <v>6.1</v>
      </c>
      <c r="V206" s="1">
        <v>452245</v>
      </c>
      <c r="W206" s="1">
        <v>2</v>
      </c>
      <c r="X206" s="1">
        <v>5311796</v>
      </c>
      <c r="Y206" s="1" t="s">
        <v>45</v>
      </c>
    </row>
    <row r="207" spans="1:25">
      <c r="A207" s="1">
        <v>2015135</v>
      </c>
      <c r="B207" s="1" t="s">
        <v>46</v>
      </c>
      <c r="C207" s="2">
        <v>42319</v>
      </c>
      <c r="D207" s="2">
        <v>42380</v>
      </c>
      <c r="E207" s="1">
        <v>17</v>
      </c>
      <c r="F207" s="1">
        <v>1</v>
      </c>
      <c r="G207" s="1">
        <v>6</v>
      </c>
      <c r="H207" s="1">
        <v>13</v>
      </c>
      <c r="I207" s="1">
        <v>15</v>
      </c>
      <c r="J207" s="1">
        <v>2</v>
      </c>
      <c r="K207" s="1" t="s">
        <v>252</v>
      </c>
      <c r="L207" s="1">
        <v>0</v>
      </c>
      <c r="M207" s="1">
        <v>0</v>
      </c>
      <c r="N207" s="1">
        <v>6</v>
      </c>
      <c r="O207" s="1">
        <v>35789.300000000003</v>
      </c>
      <c r="P207" s="1">
        <v>892</v>
      </c>
      <c r="Q207" s="1">
        <v>518.1</v>
      </c>
      <c r="R207" s="1">
        <v>31267</v>
      </c>
      <c r="S207" s="1">
        <v>6.4</v>
      </c>
      <c r="T207" s="1">
        <v>359235</v>
      </c>
      <c r="U207" s="1">
        <v>3.9</v>
      </c>
      <c r="V207" s="1">
        <v>326748</v>
      </c>
      <c r="W207" s="1">
        <v>2</v>
      </c>
      <c r="X207" s="1">
        <v>9195279</v>
      </c>
      <c r="Y207" s="1" t="s">
        <v>45</v>
      </c>
    </row>
    <row r="208" spans="1:25">
      <c r="A208" s="1">
        <v>2015134</v>
      </c>
      <c r="B208" s="1" t="s">
        <v>48</v>
      </c>
      <c r="C208" s="2">
        <v>42317</v>
      </c>
      <c r="D208" s="2">
        <v>42378</v>
      </c>
      <c r="E208" s="1">
        <v>25</v>
      </c>
      <c r="F208" s="1">
        <v>32</v>
      </c>
      <c r="G208" s="1">
        <v>8</v>
      </c>
      <c r="H208" s="1">
        <v>37</v>
      </c>
      <c r="I208" s="1">
        <v>39</v>
      </c>
      <c r="J208" s="1">
        <v>10</v>
      </c>
      <c r="K208" s="1" t="s">
        <v>253</v>
      </c>
      <c r="L208" s="1">
        <v>0</v>
      </c>
      <c r="M208" s="1">
        <v>0</v>
      </c>
      <c r="N208" s="1">
        <v>0</v>
      </c>
      <c r="O208" s="1">
        <v>0</v>
      </c>
      <c r="P208" s="1">
        <v>271</v>
      </c>
      <c r="Q208" s="1">
        <v>2145.4</v>
      </c>
      <c r="R208" s="1">
        <v>13028</v>
      </c>
      <c r="S208" s="1">
        <v>13.2</v>
      </c>
      <c r="T208" s="1">
        <v>199117</v>
      </c>
      <c r="U208" s="1">
        <v>6.1</v>
      </c>
      <c r="V208" s="1">
        <v>251108</v>
      </c>
      <c r="W208" s="1">
        <v>2</v>
      </c>
      <c r="X208" s="1">
        <v>952163</v>
      </c>
      <c r="Y208" s="1" t="s">
        <v>45</v>
      </c>
    </row>
    <row r="209" spans="1:25">
      <c r="A209" s="1">
        <v>2015133</v>
      </c>
      <c r="B209" s="1" t="s">
        <v>43</v>
      </c>
      <c r="C209" s="2">
        <v>42315</v>
      </c>
      <c r="D209" s="2">
        <v>42376</v>
      </c>
      <c r="E209" s="1">
        <v>7</v>
      </c>
      <c r="F209" s="1">
        <v>32</v>
      </c>
      <c r="G209" s="1">
        <v>4</v>
      </c>
      <c r="H209" s="1">
        <v>23</v>
      </c>
      <c r="I209" s="1">
        <v>28</v>
      </c>
      <c r="J209" s="1">
        <v>1</v>
      </c>
      <c r="K209" s="1" t="s">
        <v>254</v>
      </c>
      <c r="L209" s="1">
        <v>0</v>
      </c>
      <c r="M209" s="1">
        <v>0</v>
      </c>
      <c r="N209" s="1">
        <v>2</v>
      </c>
      <c r="O209" s="1">
        <v>160137.70000000001</v>
      </c>
      <c r="P209" s="1">
        <v>909</v>
      </c>
      <c r="Q209" s="1">
        <v>758.2</v>
      </c>
      <c r="R209" s="1">
        <v>35780</v>
      </c>
      <c r="S209" s="1">
        <v>8.3000000000000007</v>
      </c>
      <c r="T209" s="1">
        <v>467355</v>
      </c>
      <c r="U209" s="1">
        <v>4.5</v>
      </c>
      <c r="V209" s="1">
        <v>483518</v>
      </c>
      <c r="W209" s="1">
        <v>2</v>
      </c>
      <c r="X209" s="1">
        <v>5690863</v>
      </c>
      <c r="Y209" s="1" t="s">
        <v>45</v>
      </c>
    </row>
    <row r="210" spans="1:25">
      <c r="A210" s="1">
        <v>2015132</v>
      </c>
      <c r="B210" s="1" t="s">
        <v>46</v>
      </c>
      <c r="C210" s="2">
        <v>42312</v>
      </c>
      <c r="D210" s="2">
        <v>42373</v>
      </c>
      <c r="E210" s="1">
        <v>32</v>
      </c>
      <c r="F210" s="1">
        <v>11</v>
      </c>
      <c r="G210" s="1">
        <v>8</v>
      </c>
      <c r="H210" s="1">
        <v>21</v>
      </c>
      <c r="I210" s="1">
        <v>15</v>
      </c>
      <c r="J210" s="1">
        <v>6</v>
      </c>
      <c r="K210" s="1" t="s">
        <v>255</v>
      </c>
      <c r="L210" s="1">
        <v>0</v>
      </c>
      <c r="M210" s="1">
        <v>0</v>
      </c>
      <c r="N210" s="1">
        <v>2</v>
      </c>
      <c r="O210" s="1">
        <v>113026.4</v>
      </c>
      <c r="P210" s="1">
        <v>609</v>
      </c>
      <c r="Q210" s="1">
        <v>798.8</v>
      </c>
      <c r="R210" s="1">
        <v>25676</v>
      </c>
      <c r="S210" s="1">
        <v>8.1999999999999993</v>
      </c>
      <c r="T210" s="1">
        <v>330670</v>
      </c>
      <c r="U210" s="1">
        <v>4.5</v>
      </c>
      <c r="V210" s="1">
        <v>433033</v>
      </c>
      <c r="W210" s="1">
        <v>2</v>
      </c>
      <c r="X210" s="1">
        <v>4655929</v>
      </c>
      <c r="Y210" s="1" t="s">
        <v>45</v>
      </c>
    </row>
    <row r="211" spans="1:25">
      <c r="A211" s="1">
        <v>2015131</v>
      </c>
      <c r="B211" s="1" t="s">
        <v>48</v>
      </c>
      <c r="C211" s="2">
        <v>42310</v>
      </c>
      <c r="D211" s="2">
        <v>42371</v>
      </c>
      <c r="E211" s="1">
        <v>21</v>
      </c>
      <c r="F211" s="1">
        <v>32</v>
      </c>
      <c r="G211" s="1">
        <v>8</v>
      </c>
      <c r="H211" s="1">
        <v>48</v>
      </c>
      <c r="I211" s="1">
        <v>7</v>
      </c>
      <c r="J211" s="1">
        <v>4</v>
      </c>
      <c r="K211" s="1" t="s">
        <v>256</v>
      </c>
      <c r="L211" s="1">
        <v>0</v>
      </c>
      <c r="M211" s="1">
        <v>0</v>
      </c>
      <c r="N211" s="1">
        <v>2</v>
      </c>
      <c r="O211" s="1">
        <v>86102.9</v>
      </c>
      <c r="P211" s="1">
        <v>304</v>
      </c>
      <c r="Q211" s="1">
        <v>1219.0999999999999</v>
      </c>
      <c r="R211" s="1">
        <v>15278</v>
      </c>
      <c r="S211" s="1">
        <v>10.5</v>
      </c>
      <c r="T211" s="1">
        <v>229515</v>
      </c>
      <c r="U211" s="1">
        <v>5</v>
      </c>
      <c r="V211" s="1">
        <v>315846</v>
      </c>
      <c r="W211" s="1">
        <v>2</v>
      </c>
      <c r="X211" s="1">
        <v>335251</v>
      </c>
      <c r="Y211" s="1" t="s">
        <v>45</v>
      </c>
    </row>
    <row r="212" spans="1:25">
      <c r="A212" s="1">
        <v>2015130</v>
      </c>
      <c r="B212" s="1" t="s">
        <v>43</v>
      </c>
      <c r="C212" s="2">
        <v>42308</v>
      </c>
      <c r="D212" s="2">
        <v>42369</v>
      </c>
      <c r="E212" s="1">
        <v>33</v>
      </c>
      <c r="F212" s="1">
        <v>36</v>
      </c>
      <c r="G212" s="1">
        <v>48</v>
      </c>
      <c r="H212" s="1">
        <v>43</v>
      </c>
      <c r="I212" s="1">
        <v>34</v>
      </c>
      <c r="J212" s="1">
        <v>10</v>
      </c>
      <c r="K212" s="1" t="s">
        <v>257</v>
      </c>
      <c r="L212" s="1">
        <v>0</v>
      </c>
      <c r="M212" s="1">
        <v>0</v>
      </c>
      <c r="N212" s="1">
        <v>2</v>
      </c>
      <c r="O212" s="1">
        <v>149235.5</v>
      </c>
      <c r="P212" s="1">
        <v>387</v>
      </c>
      <c r="Q212" s="1">
        <v>1659.8</v>
      </c>
      <c r="R212" s="1">
        <v>17735</v>
      </c>
      <c r="S212" s="1">
        <v>15.6</v>
      </c>
      <c r="T212" s="1">
        <v>276919</v>
      </c>
      <c r="U212" s="1">
        <v>7.1</v>
      </c>
      <c r="V212" s="1">
        <v>432551</v>
      </c>
      <c r="W212" s="1">
        <v>2</v>
      </c>
      <c r="X212" s="1">
        <v>9140760</v>
      </c>
      <c r="Y212" s="1" t="s">
        <v>45</v>
      </c>
    </row>
    <row r="213" spans="1:25">
      <c r="A213" s="1">
        <v>2015129</v>
      </c>
      <c r="B213" s="1" t="s">
        <v>46</v>
      </c>
      <c r="C213" s="2">
        <v>42305</v>
      </c>
      <c r="D213" s="2">
        <v>42366</v>
      </c>
      <c r="E213" s="1">
        <v>49</v>
      </c>
      <c r="F213" s="1">
        <v>2</v>
      </c>
      <c r="G213" s="1">
        <v>17</v>
      </c>
      <c r="H213" s="1">
        <v>30</v>
      </c>
      <c r="I213" s="1">
        <v>5</v>
      </c>
      <c r="J213" s="1">
        <v>2</v>
      </c>
      <c r="K213" s="1" t="s">
        <v>258</v>
      </c>
      <c r="L213" s="1">
        <v>0</v>
      </c>
      <c r="M213" s="1">
        <v>0</v>
      </c>
      <c r="N213" s="1">
        <v>1</v>
      </c>
      <c r="O213" s="1">
        <v>212815.5</v>
      </c>
      <c r="P213" s="1">
        <v>570</v>
      </c>
      <c r="Q213" s="1">
        <v>803.5</v>
      </c>
      <c r="R213" s="1">
        <v>23314</v>
      </c>
      <c r="S213" s="1">
        <v>8.5</v>
      </c>
      <c r="T213" s="1">
        <v>306445</v>
      </c>
      <c r="U213" s="1">
        <v>4.5999999999999996</v>
      </c>
      <c r="V213" s="1">
        <v>320168</v>
      </c>
      <c r="W213" s="1">
        <v>2</v>
      </c>
      <c r="X213" s="1">
        <v>3176784</v>
      </c>
      <c r="Y213" s="1" t="s">
        <v>45</v>
      </c>
    </row>
    <row r="214" spans="1:25">
      <c r="A214" s="1">
        <v>2015128</v>
      </c>
      <c r="B214" s="1" t="s">
        <v>48</v>
      </c>
      <c r="C214" s="2">
        <v>42303</v>
      </c>
      <c r="D214" s="2">
        <v>42364</v>
      </c>
      <c r="E214" s="1">
        <v>17</v>
      </c>
      <c r="F214" s="1">
        <v>19</v>
      </c>
      <c r="G214" s="1">
        <v>23</v>
      </c>
      <c r="H214" s="1">
        <v>4</v>
      </c>
      <c r="I214" s="1">
        <v>49</v>
      </c>
      <c r="J214" s="1">
        <v>3</v>
      </c>
      <c r="K214" s="1" t="s">
        <v>259</v>
      </c>
      <c r="L214" s="1">
        <v>0</v>
      </c>
      <c r="M214" s="1">
        <v>0</v>
      </c>
      <c r="N214" s="1">
        <v>2</v>
      </c>
      <c r="O214" s="1">
        <v>79333</v>
      </c>
      <c r="P214" s="1">
        <v>510</v>
      </c>
      <c r="Q214" s="1">
        <v>669.5</v>
      </c>
      <c r="R214" s="1">
        <v>19402</v>
      </c>
      <c r="S214" s="1">
        <v>7.6</v>
      </c>
      <c r="T214" s="1">
        <v>241785</v>
      </c>
      <c r="U214" s="1">
        <v>4.3</v>
      </c>
      <c r="V214" s="1">
        <v>298421</v>
      </c>
      <c r="W214" s="1">
        <v>2</v>
      </c>
      <c r="X214" s="1">
        <v>8025093</v>
      </c>
      <c r="Y214" s="1" t="s">
        <v>45</v>
      </c>
    </row>
    <row r="215" spans="1:25">
      <c r="A215" s="1">
        <v>2015127</v>
      </c>
      <c r="B215" s="1" t="s">
        <v>43</v>
      </c>
      <c r="C215" s="2">
        <v>42301</v>
      </c>
      <c r="D215" s="2">
        <v>42362</v>
      </c>
      <c r="E215" s="1">
        <v>7</v>
      </c>
      <c r="F215" s="1">
        <v>12</v>
      </c>
      <c r="G215" s="1">
        <v>39</v>
      </c>
      <c r="H215" s="1">
        <v>29</v>
      </c>
      <c r="I215" s="1">
        <v>11</v>
      </c>
      <c r="J215" s="1">
        <v>2</v>
      </c>
      <c r="K215" s="1" t="s">
        <v>260</v>
      </c>
      <c r="L215" s="1">
        <v>1</v>
      </c>
      <c r="M215" s="1">
        <v>7000000</v>
      </c>
      <c r="N215" s="1">
        <v>1</v>
      </c>
      <c r="O215" s="1">
        <v>306295.90000000002</v>
      </c>
      <c r="P215" s="1">
        <v>863</v>
      </c>
      <c r="Q215" s="1">
        <v>763.8</v>
      </c>
      <c r="R215" s="1">
        <v>39231</v>
      </c>
      <c r="S215" s="1">
        <v>7.2</v>
      </c>
      <c r="T215" s="1">
        <v>492350</v>
      </c>
      <c r="U215" s="1">
        <v>4.0999999999999996</v>
      </c>
      <c r="V215" s="1">
        <v>470076</v>
      </c>
      <c r="W215" s="1">
        <v>2</v>
      </c>
      <c r="X215" s="1">
        <v>1113435</v>
      </c>
      <c r="Y215" s="1" t="s">
        <v>45</v>
      </c>
    </row>
    <row r="216" spans="1:25">
      <c r="A216" s="1">
        <v>2015126</v>
      </c>
      <c r="B216" s="1" t="s">
        <v>46</v>
      </c>
      <c r="C216" s="2">
        <v>42298</v>
      </c>
      <c r="D216" s="2">
        <v>42359</v>
      </c>
      <c r="E216" s="1">
        <v>25</v>
      </c>
      <c r="F216" s="1">
        <v>35</v>
      </c>
      <c r="G216" s="1">
        <v>22</v>
      </c>
      <c r="H216" s="1">
        <v>26</v>
      </c>
      <c r="I216" s="1">
        <v>31</v>
      </c>
      <c r="J216" s="1">
        <v>6</v>
      </c>
      <c r="K216" s="1" t="s">
        <v>261</v>
      </c>
      <c r="L216" s="1">
        <v>0</v>
      </c>
      <c r="M216" s="1">
        <v>0</v>
      </c>
      <c r="N216" s="1">
        <v>1</v>
      </c>
      <c r="O216" s="1">
        <v>222595.7</v>
      </c>
      <c r="P216" s="1">
        <v>354</v>
      </c>
      <c r="Q216" s="1">
        <v>1353.2</v>
      </c>
      <c r="R216" s="1">
        <v>16691</v>
      </c>
      <c r="S216" s="1">
        <v>12.4</v>
      </c>
      <c r="T216" s="1">
        <v>267999</v>
      </c>
      <c r="U216" s="1">
        <v>5.5</v>
      </c>
      <c r="V216" s="1">
        <v>425169</v>
      </c>
      <c r="W216" s="1">
        <v>2</v>
      </c>
      <c r="X216" s="1">
        <v>3851929</v>
      </c>
      <c r="Y216" s="1" t="s">
        <v>45</v>
      </c>
    </row>
    <row r="217" spans="1:25">
      <c r="A217" s="1">
        <v>2015125</v>
      </c>
      <c r="B217" s="1" t="s">
        <v>48</v>
      </c>
      <c r="C217" s="2">
        <v>42296</v>
      </c>
      <c r="D217" s="2">
        <v>42357</v>
      </c>
      <c r="E217" s="1">
        <v>36</v>
      </c>
      <c r="F217" s="1">
        <v>33</v>
      </c>
      <c r="G217" s="1">
        <v>31</v>
      </c>
      <c r="H217" s="1">
        <v>48</v>
      </c>
      <c r="I217" s="1">
        <v>47</v>
      </c>
      <c r="J217" s="1">
        <v>7</v>
      </c>
      <c r="K217" s="1" t="s">
        <v>262</v>
      </c>
      <c r="L217" s="1">
        <v>0</v>
      </c>
      <c r="M217" s="1">
        <v>0</v>
      </c>
      <c r="N217" s="1">
        <v>2</v>
      </c>
      <c r="O217" s="1">
        <v>85256.1</v>
      </c>
      <c r="P217" s="1">
        <v>202</v>
      </c>
      <c r="Q217" s="1">
        <v>1816.6</v>
      </c>
      <c r="R217" s="1">
        <v>9811</v>
      </c>
      <c r="S217" s="1">
        <v>16.2</v>
      </c>
      <c r="T217" s="1">
        <v>160751</v>
      </c>
      <c r="U217" s="1">
        <v>7</v>
      </c>
      <c r="V217" s="1">
        <v>484479</v>
      </c>
      <c r="W217" s="1">
        <v>2</v>
      </c>
      <c r="X217" s="1">
        <v>8740307</v>
      </c>
      <c r="Y217" s="1" t="s">
        <v>45</v>
      </c>
    </row>
    <row r="218" spans="1:25">
      <c r="A218" s="1">
        <v>2015124</v>
      </c>
      <c r="B218" s="1" t="s">
        <v>43</v>
      </c>
      <c r="C218" s="2">
        <v>42294</v>
      </c>
      <c r="D218" s="2">
        <v>42355</v>
      </c>
      <c r="E218" s="1">
        <v>22</v>
      </c>
      <c r="F218" s="1">
        <v>33</v>
      </c>
      <c r="G218" s="1">
        <v>14</v>
      </c>
      <c r="H218" s="1">
        <v>46</v>
      </c>
      <c r="I218" s="1">
        <v>9</v>
      </c>
      <c r="J218" s="1">
        <v>8</v>
      </c>
      <c r="K218" s="1" t="s">
        <v>263</v>
      </c>
      <c r="L218" s="1">
        <v>0</v>
      </c>
      <c r="M218" s="1">
        <v>0</v>
      </c>
      <c r="N218" s="1">
        <v>1</v>
      </c>
      <c r="O218" s="1">
        <v>300514.3</v>
      </c>
      <c r="P218" s="1">
        <v>832</v>
      </c>
      <c r="Q218" s="1">
        <v>777.3</v>
      </c>
      <c r="R218" s="1">
        <v>31524</v>
      </c>
      <c r="S218" s="1">
        <v>8.8000000000000007</v>
      </c>
      <c r="T218" s="1">
        <v>405529</v>
      </c>
      <c r="U218" s="1">
        <v>4.9000000000000004</v>
      </c>
      <c r="V218" s="1">
        <v>544679</v>
      </c>
      <c r="W218" s="1">
        <v>2</v>
      </c>
      <c r="X218" s="1">
        <v>3122195</v>
      </c>
      <c r="Y218" s="1" t="s">
        <v>45</v>
      </c>
    </row>
    <row r="219" spans="1:25">
      <c r="A219" s="1">
        <v>2015123</v>
      </c>
      <c r="B219" s="1" t="s">
        <v>46</v>
      </c>
      <c r="C219" s="2">
        <v>42291</v>
      </c>
      <c r="D219" s="2">
        <v>42352</v>
      </c>
      <c r="E219" s="1">
        <v>38</v>
      </c>
      <c r="F219" s="1">
        <v>20</v>
      </c>
      <c r="G219" s="1">
        <v>33</v>
      </c>
      <c r="H219" s="1">
        <v>6</v>
      </c>
      <c r="I219" s="1">
        <v>35</v>
      </c>
      <c r="J219" s="1">
        <v>2</v>
      </c>
      <c r="K219" s="1" t="s">
        <v>264</v>
      </c>
      <c r="L219" s="1">
        <v>0</v>
      </c>
      <c r="M219" s="1">
        <v>0</v>
      </c>
      <c r="N219" s="1">
        <v>1</v>
      </c>
      <c r="O219" s="1">
        <v>218862.1</v>
      </c>
      <c r="P219" s="1">
        <v>299</v>
      </c>
      <c r="Q219" s="1">
        <v>1575.3</v>
      </c>
      <c r="R219" s="1">
        <v>14248</v>
      </c>
      <c r="S219" s="1">
        <v>14.3</v>
      </c>
      <c r="T219" s="1">
        <v>233102</v>
      </c>
      <c r="U219" s="1">
        <v>6.2</v>
      </c>
      <c r="V219" s="1">
        <v>338451</v>
      </c>
      <c r="W219" s="1">
        <v>2</v>
      </c>
      <c r="X219" s="1">
        <v>8836668</v>
      </c>
      <c r="Y219" s="1" t="s">
        <v>45</v>
      </c>
    </row>
    <row r="220" spans="1:25">
      <c r="A220" s="1">
        <v>2015122</v>
      </c>
      <c r="B220" s="1" t="s">
        <v>48</v>
      </c>
      <c r="C220" s="2">
        <v>42289</v>
      </c>
      <c r="D220" s="2">
        <v>42350</v>
      </c>
      <c r="E220" s="1">
        <v>1</v>
      </c>
      <c r="F220" s="1">
        <v>16</v>
      </c>
      <c r="G220" s="1">
        <v>49</v>
      </c>
      <c r="H220" s="1">
        <v>3</v>
      </c>
      <c r="I220" s="1">
        <v>4</v>
      </c>
      <c r="J220" s="1">
        <v>4</v>
      </c>
      <c r="K220" s="1" t="s">
        <v>265</v>
      </c>
      <c r="L220" s="1">
        <v>0</v>
      </c>
      <c r="M220" s="1">
        <v>0</v>
      </c>
      <c r="N220" s="1">
        <v>1</v>
      </c>
      <c r="O220" s="1">
        <v>164643.70000000001</v>
      </c>
      <c r="P220" s="1">
        <v>421</v>
      </c>
      <c r="Q220" s="1">
        <v>841.6</v>
      </c>
      <c r="R220" s="1">
        <v>18844</v>
      </c>
      <c r="S220" s="1">
        <v>8.1</v>
      </c>
      <c r="T220" s="1">
        <v>234475</v>
      </c>
      <c r="U220" s="1">
        <v>4.5999999999999996</v>
      </c>
      <c r="V220" s="1">
        <v>300288</v>
      </c>
      <c r="W220" s="1">
        <v>2</v>
      </c>
      <c r="X220" s="1">
        <v>7445029</v>
      </c>
      <c r="Y220" s="1" t="s">
        <v>45</v>
      </c>
    </row>
    <row r="221" spans="1:25">
      <c r="A221" s="1">
        <v>2015121</v>
      </c>
      <c r="B221" s="1" t="s">
        <v>43</v>
      </c>
      <c r="C221" s="2">
        <v>42287</v>
      </c>
      <c r="D221" s="2">
        <v>42348</v>
      </c>
      <c r="E221" s="1">
        <v>41</v>
      </c>
      <c r="F221" s="1">
        <v>23</v>
      </c>
      <c r="G221" s="1">
        <v>15</v>
      </c>
      <c r="H221" s="1">
        <v>30</v>
      </c>
      <c r="I221" s="1">
        <v>45</v>
      </c>
      <c r="J221" s="1">
        <v>7</v>
      </c>
      <c r="K221" s="1" t="s">
        <v>266</v>
      </c>
      <c r="L221" s="1">
        <v>1</v>
      </c>
      <c r="M221" s="1">
        <v>4000000</v>
      </c>
      <c r="N221" s="1">
        <v>3</v>
      </c>
      <c r="O221" s="1">
        <v>102544.7</v>
      </c>
      <c r="P221" s="1">
        <v>565</v>
      </c>
      <c r="Q221" s="1">
        <v>1171.8</v>
      </c>
      <c r="R221" s="1">
        <v>25495</v>
      </c>
      <c r="S221" s="1">
        <v>11.2</v>
      </c>
      <c r="T221" s="1">
        <v>372761</v>
      </c>
      <c r="U221" s="1">
        <v>5.4</v>
      </c>
      <c r="V221" s="1">
        <v>869707</v>
      </c>
      <c r="W221" s="1">
        <v>2</v>
      </c>
      <c r="X221" s="1">
        <v>9930992</v>
      </c>
      <c r="Y221" s="1" t="s">
        <v>45</v>
      </c>
    </row>
    <row r="222" spans="1:25">
      <c r="A222" s="1">
        <v>2015120</v>
      </c>
      <c r="B222" s="1" t="s">
        <v>46</v>
      </c>
      <c r="C222" s="2">
        <v>42284</v>
      </c>
      <c r="D222" s="2">
        <v>42345</v>
      </c>
      <c r="E222" s="1">
        <v>29</v>
      </c>
      <c r="F222" s="1">
        <v>27</v>
      </c>
      <c r="G222" s="1">
        <v>2</v>
      </c>
      <c r="H222" s="1">
        <v>14</v>
      </c>
      <c r="I222" s="1">
        <v>28</v>
      </c>
      <c r="J222" s="1">
        <v>9</v>
      </c>
      <c r="K222" s="1" t="s">
        <v>267</v>
      </c>
      <c r="L222" s="1">
        <v>0</v>
      </c>
      <c r="M222" s="1">
        <v>0</v>
      </c>
      <c r="N222" s="1">
        <v>2</v>
      </c>
      <c r="O222" s="1">
        <v>111593.9</v>
      </c>
      <c r="P222" s="1">
        <v>568</v>
      </c>
      <c r="Q222" s="1">
        <v>845.6</v>
      </c>
      <c r="R222" s="1">
        <v>23166</v>
      </c>
      <c r="S222" s="1">
        <v>8.9</v>
      </c>
      <c r="T222" s="1">
        <v>309981</v>
      </c>
      <c r="U222" s="1">
        <v>4.7</v>
      </c>
      <c r="V222" s="1">
        <v>383726</v>
      </c>
      <c r="W222" s="1">
        <v>2</v>
      </c>
      <c r="X222" s="1">
        <v>4946502</v>
      </c>
      <c r="Y222" s="1" t="s">
        <v>45</v>
      </c>
    </row>
    <row r="223" spans="1:25">
      <c r="A223" s="1">
        <v>2015119</v>
      </c>
      <c r="B223" s="1" t="s">
        <v>48</v>
      </c>
      <c r="C223" s="2">
        <v>42282</v>
      </c>
      <c r="D223" s="2">
        <v>42343</v>
      </c>
      <c r="E223" s="1">
        <v>27</v>
      </c>
      <c r="F223" s="1">
        <v>28</v>
      </c>
      <c r="G223" s="1">
        <v>13</v>
      </c>
      <c r="H223" s="1">
        <v>31</v>
      </c>
      <c r="I223" s="1">
        <v>42</v>
      </c>
      <c r="J223" s="1">
        <v>6</v>
      </c>
      <c r="K223" s="1" t="s">
        <v>268</v>
      </c>
      <c r="L223" s="1">
        <v>0</v>
      </c>
      <c r="M223" s="1">
        <v>0</v>
      </c>
      <c r="N223" s="1">
        <v>1</v>
      </c>
      <c r="O223" s="1">
        <v>165996.5</v>
      </c>
      <c r="P223" s="1">
        <v>345</v>
      </c>
      <c r="Q223" s="1">
        <v>1035.5</v>
      </c>
      <c r="R223" s="1">
        <v>16535</v>
      </c>
      <c r="S223" s="1">
        <v>9.3000000000000007</v>
      </c>
      <c r="T223" s="1">
        <v>227969</v>
      </c>
      <c r="U223" s="1">
        <v>4.8</v>
      </c>
      <c r="V223" s="1">
        <v>321213</v>
      </c>
      <c r="W223" s="1">
        <v>2</v>
      </c>
      <c r="X223" s="1">
        <v>1078041</v>
      </c>
      <c r="Y223" s="1" t="s">
        <v>45</v>
      </c>
    </row>
    <row r="224" spans="1:25">
      <c r="A224" s="1">
        <v>2015118</v>
      </c>
      <c r="B224" s="1" t="s">
        <v>43</v>
      </c>
      <c r="C224" s="2">
        <v>42280</v>
      </c>
      <c r="D224" s="2">
        <v>42341</v>
      </c>
      <c r="E224" s="1">
        <v>27</v>
      </c>
      <c r="F224" s="1">
        <v>18</v>
      </c>
      <c r="G224" s="1">
        <v>8</v>
      </c>
      <c r="H224" s="1">
        <v>37</v>
      </c>
      <c r="I224" s="1">
        <v>20</v>
      </c>
      <c r="J224" s="1">
        <v>4</v>
      </c>
      <c r="K224" s="1" t="s">
        <v>269</v>
      </c>
      <c r="L224" s="1">
        <v>2</v>
      </c>
      <c r="M224" s="1">
        <v>3500000</v>
      </c>
      <c r="N224" s="1">
        <v>2</v>
      </c>
      <c r="O224" s="1">
        <v>161451</v>
      </c>
      <c r="P224" s="1">
        <v>696</v>
      </c>
      <c r="Q224" s="1">
        <v>998.4</v>
      </c>
      <c r="R224" s="1">
        <v>30858</v>
      </c>
      <c r="S224" s="1">
        <v>9.6999999999999993</v>
      </c>
      <c r="T224" s="1">
        <v>438541</v>
      </c>
      <c r="U224" s="1">
        <v>4.9000000000000004</v>
      </c>
      <c r="V224" s="1">
        <v>607047</v>
      </c>
      <c r="W224" s="1">
        <v>2</v>
      </c>
      <c r="X224" s="1">
        <v>303068</v>
      </c>
      <c r="Y224" s="1" t="s">
        <v>45</v>
      </c>
    </row>
    <row r="225" spans="1:25">
      <c r="A225" s="1">
        <v>2015117</v>
      </c>
      <c r="B225" s="1" t="s">
        <v>46</v>
      </c>
      <c r="C225" s="2">
        <v>42277</v>
      </c>
      <c r="D225" s="2">
        <v>42338</v>
      </c>
      <c r="E225" s="1">
        <v>16</v>
      </c>
      <c r="F225" s="1">
        <v>18</v>
      </c>
      <c r="G225" s="1">
        <v>15</v>
      </c>
      <c r="H225" s="1">
        <v>35</v>
      </c>
      <c r="I225" s="1">
        <v>26</v>
      </c>
      <c r="J225" s="1">
        <v>7</v>
      </c>
      <c r="K225" s="1" t="s">
        <v>270</v>
      </c>
      <c r="L225" s="1">
        <v>0</v>
      </c>
      <c r="M225" s="1">
        <v>0</v>
      </c>
      <c r="N225" s="1">
        <v>5</v>
      </c>
      <c r="O225" s="1">
        <v>46157.9</v>
      </c>
      <c r="P225" s="1">
        <v>345</v>
      </c>
      <c r="Q225" s="1">
        <v>1439.7</v>
      </c>
      <c r="R225" s="1">
        <v>18168</v>
      </c>
      <c r="S225" s="1">
        <v>11.8</v>
      </c>
      <c r="T225" s="1">
        <v>282313</v>
      </c>
      <c r="U225" s="1">
        <v>5.4</v>
      </c>
      <c r="V225" s="1">
        <v>672346</v>
      </c>
      <c r="W225" s="1">
        <v>2</v>
      </c>
      <c r="X225" s="1">
        <v>93973</v>
      </c>
      <c r="Y225" s="1" t="s">
        <v>45</v>
      </c>
    </row>
    <row r="226" spans="1:25">
      <c r="A226" s="1">
        <v>2015116</v>
      </c>
      <c r="B226" s="1" t="s">
        <v>48</v>
      </c>
      <c r="C226" s="2">
        <v>42275</v>
      </c>
      <c r="D226" s="2">
        <v>42336</v>
      </c>
      <c r="E226" s="1">
        <v>23</v>
      </c>
      <c r="F226" s="1">
        <v>39</v>
      </c>
      <c r="G226" s="1">
        <v>37</v>
      </c>
      <c r="H226" s="1">
        <v>36</v>
      </c>
      <c r="I226" s="1">
        <v>49</v>
      </c>
      <c r="J226" s="1">
        <v>8</v>
      </c>
      <c r="K226" s="1" t="s">
        <v>271</v>
      </c>
      <c r="L226" s="1">
        <v>0</v>
      </c>
      <c r="M226" s="1">
        <v>0</v>
      </c>
      <c r="N226" s="1">
        <v>1</v>
      </c>
      <c r="O226" s="1">
        <v>172843.8</v>
      </c>
      <c r="P226" s="1">
        <v>249</v>
      </c>
      <c r="Q226" s="1">
        <v>1493.9</v>
      </c>
      <c r="R226" s="1">
        <v>11792</v>
      </c>
      <c r="S226" s="1">
        <v>13.6</v>
      </c>
      <c r="T226" s="1">
        <v>179884</v>
      </c>
      <c r="U226" s="1">
        <v>6.4</v>
      </c>
      <c r="V226" s="1">
        <v>318479</v>
      </c>
      <c r="W226" s="1">
        <v>2</v>
      </c>
      <c r="X226" s="1">
        <v>110342</v>
      </c>
      <c r="Y226" s="1" t="s">
        <v>45</v>
      </c>
    </row>
    <row r="227" spans="1:25">
      <c r="A227" s="1">
        <v>2015115</v>
      </c>
      <c r="B227" s="1" t="s">
        <v>43</v>
      </c>
      <c r="C227" s="2">
        <v>42273</v>
      </c>
      <c r="D227" s="2">
        <v>42334</v>
      </c>
      <c r="E227" s="1">
        <v>14</v>
      </c>
      <c r="F227" s="1">
        <v>13</v>
      </c>
      <c r="G227" s="1">
        <v>4</v>
      </c>
      <c r="H227" s="1">
        <v>24</v>
      </c>
      <c r="I227" s="1">
        <v>21</v>
      </c>
      <c r="J227" s="1">
        <v>1</v>
      </c>
      <c r="K227" s="1" t="s">
        <v>272</v>
      </c>
      <c r="L227" s="1">
        <v>0</v>
      </c>
      <c r="M227" s="1">
        <v>0</v>
      </c>
      <c r="N227" s="1">
        <v>6</v>
      </c>
      <c r="O227" s="1">
        <v>49874.7</v>
      </c>
      <c r="P227" s="1">
        <v>964</v>
      </c>
      <c r="Q227" s="1">
        <v>668</v>
      </c>
      <c r="R227" s="1">
        <v>39770</v>
      </c>
      <c r="S227" s="1">
        <v>7</v>
      </c>
      <c r="T227" s="1">
        <v>479316</v>
      </c>
      <c r="U227" s="1">
        <v>4.0999999999999996</v>
      </c>
      <c r="V227" s="1">
        <v>452736</v>
      </c>
      <c r="W227" s="1">
        <v>2</v>
      </c>
      <c r="X227" s="1">
        <v>2377764</v>
      </c>
      <c r="Y227" s="1" t="s">
        <v>45</v>
      </c>
    </row>
    <row r="228" spans="1:25">
      <c r="A228" s="1">
        <v>2015114</v>
      </c>
      <c r="B228" s="1" t="s">
        <v>46</v>
      </c>
      <c r="C228" s="2">
        <v>42270</v>
      </c>
      <c r="D228" s="2">
        <v>42331</v>
      </c>
      <c r="E228" s="1">
        <v>35</v>
      </c>
      <c r="F228" s="1">
        <v>49</v>
      </c>
      <c r="G228" s="1">
        <v>18</v>
      </c>
      <c r="H228" s="1">
        <v>20</v>
      </c>
      <c r="I228" s="1">
        <v>31</v>
      </c>
      <c r="J228" s="1">
        <v>3</v>
      </c>
      <c r="K228" s="1" t="s">
        <v>273</v>
      </c>
      <c r="L228" s="1">
        <v>0</v>
      </c>
      <c r="M228" s="1">
        <v>0</v>
      </c>
      <c r="N228" s="1">
        <v>1</v>
      </c>
      <c r="O228" s="1">
        <v>217841.8</v>
      </c>
      <c r="P228" s="1">
        <v>310</v>
      </c>
      <c r="Q228" s="1">
        <v>1512.3</v>
      </c>
      <c r="R228" s="1">
        <v>15368</v>
      </c>
      <c r="S228" s="1">
        <v>13.2</v>
      </c>
      <c r="T228" s="1">
        <v>249269</v>
      </c>
      <c r="U228" s="1">
        <v>5.8</v>
      </c>
      <c r="V228" s="1">
        <v>409125</v>
      </c>
      <c r="W228" s="1">
        <v>2</v>
      </c>
      <c r="X228" s="1">
        <v>7466033</v>
      </c>
      <c r="Y228" s="1" t="s">
        <v>45</v>
      </c>
    </row>
    <row r="229" spans="1:25">
      <c r="A229" s="1">
        <v>2015113</v>
      </c>
      <c r="B229" s="1" t="s">
        <v>48</v>
      </c>
      <c r="C229" s="2">
        <v>42268</v>
      </c>
      <c r="D229" s="2">
        <v>42329</v>
      </c>
      <c r="E229" s="1">
        <v>42</v>
      </c>
      <c r="F229" s="1">
        <v>47</v>
      </c>
      <c r="G229" s="1">
        <v>28</v>
      </c>
      <c r="H229" s="1">
        <v>27</v>
      </c>
      <c r="I229" s="1">
        <v>12</v>
      </c>
      <c r="J229" s="1">
        <v>5</v>
      </c>
      <c r="K229" s="1" t="s">
        <v>274</v>
      </c>
      <c r="L229" s="1">
        <v>0</v>
      </c>
      <c r="M229" s="1">
        <v>0</v>
      </c>
      <c r="N229" s="1">
        <v>1</v>
      </c>
      <c r="O229" s="1">
        <v>164997.70000000001</v>
      </c>
      <c r="P229" s="1">
        <v>328</v>
      </c>
      <c r="Q229" s="1">
        <v>1082.5999999999999</v>
      </c>
      <c r="R229" s="1">
        <v>15038</v>
      </c>
      <c r="S229" s="1">
        <v>10.199999999999999</v>
      </c>
      <c r="T229" s="1">
        <v>222960</v>
      </c>
      <c r="U229" s="1">
        <v>4.9000000000000004</v>
      </c>
      <c r="V229" s="1">
        <v>372132</v>
      </c>
      <c r="W229" s="1">
        <v>2</v>
      </c>
      <c r="X229" s="1">
        <v>7641225</v>
      </c>
      <c r="Y229" s="1" t="s">
        <v>45</v>
      </c>
    </row>
    <row r="230" spans="1:25">
      <c r="A230" s="1">
        <v>2015112</v>
      </c>
      <c r="B230" s="1" t="s">
        <v>43</v>
      </c>
      <c r="C230" s="2">
        <v>42266</v>
      </c>
      <c r="D230" s="2">
        <v>42327</v>
      </c>
      <c r="E230" s="1">
        <v>2</v>
      </c>
      <c r="F230" s="1">
        <v>25</v>
      </c>
      <c r="G230" s="1">
        <v>43</v>
      </c>
      <c r="H230" s="1">
        <v>16</v>
      </c>
      <c r="I230" s="1">
        <v>33</v>
      </c>
      <c r="J230" s="1">
        <v>9</v>
      </c>
      <c r="K230" s="1" t="s">
        <v>275</v>
      </c>
      <c r="L230" s="1">
        <v>1</v>
      </c>
      <c r="M230" s="1">
        <v>16000000</v>
      </c>
      <c r="N230" s="1">
        <v>1</v>
      </c>
      <c r="O230" s="1">
        <v>358187.9</v>
      </c>
      <c r="P230" s="1">
        <v>637</v>
      </c>
      <c r="Q230" s="1">
        <v>1210.0999999999999</v>
      </c>
      <c r="R230" s="1">
        <v>28106</v>
      </c>
      <c r="S230" s="1">
        <v>11.8</v>
      </c>
      <c r="T230" s="1">
        <v>421124</v>
      </c>
      <c r="U230" s="1">
        <v>5.6</v>
      </c>
      <c r="V230" s="1">
        <v>630736</v>
      </c>
      <c r="W230" s="1">
        <v>2</v>
      </c>
      <c r="X230" s="1">
        <v>1066204</v>
      </c>
      <c r="Y230" s="1" t="s">
        <v>45</v>
      </c>
    </row>
    <row r="231" spans="1:25">
      <c r="A231" s="1">
        <v>2015111</v>
      </c>
      <c r="B231" s="1" t="s">
        <v>46</v>
      </c>
      <c r="C231" s="2">
        <v>42263</v>
      </c>
      <c r="D231" s="2">
        <v>42324</v>
      </c>
      <c r="E231" s="1">
        <v>7</v>
      </c>
      <c r="F231" s="1">
        <v>34</v>
      </c>
      <c r="G231" s="1">
        <v>42</v>
      </c>
      <c r="H231" s="1">
        <v>11</v>
      </c>
      <c r="I231" s="1">
        <v>17</v>
      </c>
      <c r="J231" s="1">
        <v>6</v>
      </c>
      <c r="K231" s="1" t="s">
        <v>276</v>
      </c>
      <c r="L231" s="1">
        <v>0</v>
      </c>
      <c r="M231" s="1">
        <v>0</v>
      </c>
      <c r="N231" s="1">
        <v>4</v>
      </c>
      <c r="O231" s="1">
        <v>66301.600000000006</v>
      </c>
      <c r="P231" s="1">
        <v>685</v>
      </c>
      <c r="Q231" s="1">
        <v>833.2</v>
      </c>
      <c r="R231" s="1">
        <v>29003</v>
      </c>
      <c r="S231" s="1">
        <v>8.5</v>
      </c>
      <c r="T231" s="1">
        <v>385109</v>
      </c>
      <c r="U231" s="1">
        <v>4.5</v>
      </c>
      <c r="V231" s="1">
        <v>539949</v>
      </c>
      <c r="W231" s="1">
        <v>2</v>
      </c>
      <c r="X231" s="1">
        <v>966820</v>
      </c>
      <c r="Y231" s="1" t="s">
        <v>45</v>
      </c>
    </row>
    <row r="232" spans="1:25">
      <c r="A232" s="1">
        <v>2015110</v>
      </c>
      <c r="B232" s="1" t="s">
        <v>48</v>
      </c>
      <c r="C232" s="2">
        <v>42261</v>
      </c>
      <c r="D232" s="2">
        <v>42322</v>
      </c>
      <c r="E232" s="1">
        <v>3</v>
      </c>
      <c r="F232" s="1">
        <v>43</v>
      </c>
      <c r="G232" s="1">
        <v>48</v>
      </c>
      <c r="H232" s="1">
        <v>37</v>
      </c>
      <c r="I232" s="1">
        <v>49</v>
      </c>
      <c r="J232" s="1">
        <v>2</v>
      </c>
      <c r="K232" s="1" t="s">
        <v>277</v>
      </c>
      <c r="L232" s="1">
        <v>0</v>
      </c>
      <c r="M232" s="1">
        <v>0</v>
      </c>
      <c r="N232" s="1">
        <v>1</v>
      </c>
      <c r="O232" s="1">
        <v>209619.4</v>
      </c>
      <c r="P232" s="1">
        <v>255</v>
      </c>
      <c r="Q232" s="1">
        <v>1769.1</v>
      </c>
      <c r="R232" s="1">
        <v>14872</v>
      </c>
      <c r="S232" s="1">
        <v>13.1</v>
      </c>
      <c r="T232" s="1">
        <v>226857</v>
      </c>
      <c r="U232" s="1">
        <v>6.1</v>
      </c>
      <c r="V232" s="1">
        <v>324151</v>
      </c>
      <c r="W232" s="1">
        <v>2</v>
      </c>
      <c r="X232" s="1">
        <v>8689015</v>
      </c>
      <c r="Y232" s="1" t="s">
        <v>45</v>
      </c>
    </row>
    <row r="233" spans="1:25">
      <c r="A233" s="1">
        <v>2015109</v>
      </c>
      <c r="B233" s="1" t="s">
        <v>43</v>
      </c>
      <c r="C233" s="2">
        <v>42259</v>
      </c>
      <c r="D233" s="2">
        <v>42320</v>
      </c>
      <c r="E233" s="1">
        <v>41</v>
      </c>
      <c r="F233" s="1">
        <v>1</v>
      </c>
      <c r="G233" s="1">
        <v>30</v>
      </c>
      <c r="H233" s="1">
        <v>38</v>
      </c>
      <c r="I233" s="1">
        <v>31</v>
      </c>
      <c r="J233" s="1">
        <v>10</v>
      </c>
      <c r="K233" s="1" t="s">
        <v>278</v>
      </c>
      <c r="L233" s="1">
        <v>0</v>
      </c>
      <c r="M233" s="1">
        <v>0</v>
      </c>
      <c r="N233" s="1">
        <v>4</v>
      </c>
      <c r="O233" s="1">
        <v>86897.3</v>
      </c>
      <c r="P233" s="1">
        <v>532</v>
      </c>
      <c r="Q233" s="1">
        <v>1406.1</v>
      </c>
      <c r="R233" s="1">
        <v>22726</v>
      </c>
      <c r="S233" s="1">
        <v>14.2</v>
      </c>
      <c r="T233" s="1">
        <v>373319</v>
      </c>
      <c r="U233" s="1">
        <v>6.2</v>
      </c>
      <c r="V233" s="1">
        <v>504475</v>
      </c>
      <c r="W233" s="1">
        <v>2</v>
      </c>
      <c r="X233" s="1">
        <v>7958545</v>
      </c>
      <c r="Y233" s="1" t="s">
        <v>45</v>
      </c>
    </row>
    <row r="234" spans="1:25">
      <c r="A234" s="1">
        <v>2015108</v>
      </c>
      <c r="B234" s="1" t="s">
        <v>46</v>
      </c>
      <c r="C234" s="2">
        <v>42256</v>
      </c>
      <c r="D234" s="2">
        <v>42317</v>
      </c>
      <c r="E234" s="1">
        <v>3</v>
      </c>
      <c r="F234" s="1">
        <v>19</v>
      </c>
      <c r="G234" s="1">
        <v>10</v>
      </c>
      <c r="H234" s="1">
        <v>44</v>
      </c>
      <c r="I234" s="1">
        <v>41</v>
      </c>
      <c r="J234" s="1">
        <v>7</v>
      </c>
      <c r="K234" s="1" t="s">
        <v>279</v>
      </c>
      <c r="L234" s="1">
        <v>0</v>
      </c>
      <c r="M234" s="1">
        <v>0</v>
      </c>
      <c r="N234" s="1">
        <v>1</v>
      </c>
      <c r="O234" s="1">
        <v>256412.6</v>
      </c>
      <c r="P234" s="1">
        <v>520</v>
      </c>
      <c r="Q234" s="1">
        <v>1061.2</v>
      </c>
      <c r="R234" s="1">
        <v>23917</v>
      </c>
      <c r="S234" s="1">
        <v>10</v>
      </c>
      <c r="T234" s="1">
        <v>344448</v>
      </c>
      <c r="U234" s="1">
        <v>4.9000000000000004</v>
      </c>
      <c r="V234" s="1">
        <v>733071</v>
      </c>
      <c r="W234" s="1">
        <v>2</v>
      </c>
      <c r="X234" s="1">
        <v>6061653</v>
      </c>
      <c r="Y234" s="1" t="s">
        <v>45</v>
      </c>
    </row>
    <row r="235" spans="1:25">
      <c r="A235" s="1">
        <v>2015107</v>
      </c>
      <c r="B235" s="1" t="s">
        <v>48</v>
      </c>
      <c r="C235" s="2">
        <v>42254</v>
      </c>
      <c r="D235" s="2">
        <v>42315</v>
      </c>
      <c r="E235" s="1">
        <v>5</v>
      </c>
      <c r="F235" s="1">
        <v>19</v>
      </c>
      <c r="G235" s="1">
        <v>21</v>
      </c>
      <c r="H235" s="1">
        <v>32</v>
      </c>
      <c r="I235" s="1">
        <v>29</v>
      </c>
      <c r="J235" s="1">
        <v>3</v>
      </c>
      <c r="K235" s="1" t="s">
        <v>280</v>
      </c>
      <c r="L235" s="1">
        <v>0</v>
      </c>
      <c r="M235" s="1">
        <v>0</v>
      </c>
      <c r="N235" s="1">
        <v>0</v>
      </c>
      <c r="O235" s="1">
        <v>0</v>
      </c>
      <c r="P235" s="1">
        <v>440</v>
      </c>
      <c r="Q235" s="1">
        <v>1447.2</v>
      </c>
      <c r="R235" s="1">
        <v>20395</v>
      </c>
      <c r="S235" s="1">
        <v>9.1999999999999993</v>
      </c>
      <c r="T235" s="1">
        <v>279728</v>
      </c>
      <c r="U235" s="1">
        <v>4.8</v>
      </c>
      <c r="V235" s="1">
        <v>378661</v>
      </c>
      <c r="W235" s="1">
        <v>2</v>
      </c>
      <c r="X235" s="1">
        <v>6863101</v>
      </c>
      <c r="Y235" s="1" t="s">
        <v>45</v>
      </c>
    </row>
    <row r="236" spans="1:25">
      <c r="A236" s="1">
        <v>2015106</v>
      </c>
      <c r="B236" s="1" t="s">
        <v>43</v>
      </c>
      <c r="C236" s="2">
        <v>42252</v>
      </c>
      <c r="D236" s="2">
        <v>42313</v>
      </c>
      <c r="E236" s="1">
        <v>24</v>
      </c>
      <c r="F236" s="1">
        <v>45</v>
      </c>
      <c r="G236" s="1">
        <v>14</v>
      </c>
      <c r="H236" s="1">
        <v>25</v>
      </c>
      <c r="I236" s="1">
        <v>42</v>
      </c>
      <c r="J236" s="1">
        <v>9</v>
      </c>
      <c r="K236" s="1" t="s">
        <v>281</v>
      </c>
      <c r="L236" s="1">
        <v>0</v>
      </c>
      <c r="M236" s="1">
        <v>0</v>
      </c>
      <c r="N236" s="1">
        <v>1</v>
      </c>
      <c r="O236" s="1">
        <v>372611.8</v>
      </c>
      <c r="P236" s="1">
        <v>574</v>
      </c>
      <c r="Q236" s="1">
        <v>1397</v>
      </c>
      <c r="R236" s="1">
        <v>29827</v>
      </c>
      <c r="S236" s="1">
        <v>11.6</v>
      </c>
      <c r="T236" s="1">
        <v>462444</v>
      </c>
      <c r="U236" s="1">
        <v>5.3</v>
      </c>
      <c r="V236" s="1">
        <v>646551</v>
      </c>
      <c r="W236" s="1">
        <v>2</v>
      </c>
      <c r="X236" s="1">
        <v>5791191</v>
      </c>
      <c r="Y236" s="1" t="s">
        <v>45</v>
      </c>
    </row>
    <row r="237" spans="1:25">
      <c r="A237" s="1">
        <v>2015105</v>
      </c>
      <c r="B237" s="1" t="s">
        <v>46</v>
      </c>
      <c r="C237" s="2">
        <v>42249</v>
      </c>
      <c r="D237" s="2">
        <v>42310</v>
      </c>
      <c r="E237" s="1">
        <v>29</v>
      </c>
      <c r="F237" s="1">
        <v>6</v>
      </c>
      <c r="G237" s="1">
        <v>9</v>
      </c>
      <c r="H237" s="1">
        <v>17</v>
      </c>
      <c r="I237" s="1">
        <v>28</v>
      </c>
      <c r="J237" s="1">
        <v>2</v>
      </c>
      <c r="K237" s="1" t="s">
        <v>282</v>
      </c>
      <c r="L237" s="1">
        <v>0</v>
      </c>
      <c r="M237" s="1">
        <v>0</v>
      </c>
      <c r="N237" s="1">
        <v>4</v>
      </c>
      <c r="O237" s="1">
        <v>57257.3</v>
      </c>
      <c r="P237" s="1">
        <v>770</v>
      </c>
      <c r="Q237" s="1">
        <v>640.1</v>
      </c>
      <c r="R237" s="1">
        <v>29343</v>
      </c>
      <c r="S237" s="1">
        <v>7.2</v>
      </c>
      <c r="T237" s="1">
        <v>360122</v>
      </c>
      <c r="U237" s="1">
        <v>4.2</v>
      </c>
      <c r="V237" s="1">
        <v>350486</v>
      </c>
      <c r="W237" s="1">
        <v>2</v>
      </c>
      <c r="X237" s="1">
        <v>6722328</v>
      </c>
      <c r="Y237" s="1" t="s">
        <v>45</v>
      </c>
    </row>
    <row r="238" spans="1:25">
      <c r="A238" s="1">
        <v>2015104</v>
      </c>
      <c r="B238" s="1" t="s">
        <v>48</v>
      </c>
      <c r="C238" s="2">
        <v>42247</v>
      </c>
      <c r="D238" s="2">
        <v>42308</v>
      </c>
      <c r="E238" s="1">
        <v>12</v>
      </c>
      <c r="F238" s="1">
        <v>41</v>
      </c>
      <c r="G238" s="1">
        <v>38</v>
      </c>
      <c r="H238" s="1">
        <v>1</v>
      </c>
      <c r="I238" s="1">
        <v>31</v>
      </c>
      <c r="J238" s="1">
        <v>4</v>
      </c>
      <c r="K238" s="1" t="s">
        <v>283</v>
      </c>
      <c r="L238" s="1">
        <v>0</v>
      </c>
      <c r="M238" s="1">
        <v>0</v>
      </c>
      <c r="N238" s="1">
        <v>0</v>
      </c>
      <c r="O238" s="1">
        <v>0</v>
      </c>
      <c r="P238" s="1">
        <v>292</v>
      </c>
      <c r="Q238" s="1">
        <v>1841.7</v>
      </c>
      <c r="R238" s="1">
        <v>13776</v>
      </c>
      <c r="S238" s="1">
        <v>11.5</v>
      </c>
      <c r="T238" s="1">
        <v>208793</v>
      </c>
      <c r="U238" s="1">
        <v>5.4</v>
      </c>
      <c r="V238" s="1">
        <v>311407</v>
      </c>
      <c r="W238" s="1">
        <v>2</v>
      </c>
      <c r="X238" s="1">
        <v>7322067</v>
      </c>
      <c r="Y238" s="1" t="s">
        <v>45</v>
      </c>
    </row>
    <row r="239" spans="1:25">
      <c r="A239" s="1">
        <v>2015103</v>
      </c>
      <c r="B239" s="1" t="s">
        <v>43</v>
      </c>
      <c r="C239" s="2">
        <v>42245</v>
      </c>
      <c r="D239" s="2">
        <v>42306</v>
      </c>
      <c r="E239" s="1">
        <v>43</v>
      </c>
      <c r="F239" s="1">
        <v>40</v>
      </c>
      <c r="G239" s="1">
        <v>2</v>
      </c>
      <c r="H239" s="1">
        <v>38</v>
      </c>
      <c r="I239" s="1">
        <v>23</v>
      </c>
      <c r="J239" s="1">
        <v>8</v>
      </c>
      <c r="K239" s="1" t="s">
        <v>284</v>
      </c>
      <c r="L239" s="1">
        <v>0</v>
      </c>
      <c r="M239" s="1">
        <v>0</v>
      </c>
      <c r="N239" s="1">
        <v>1</v>
      </c>
      <c r="O239" s="1">
        <v>290926.3</v>
      </c>
      <c r="P239" s="1">
        <v>410</v>
      </c>
      <c r="Q239" s="1">
        <v>1527.1</v>
      </c>
      <c r="R239" s="1">
        <v>19766</v>
      </c>
      <c r="S239" s="1">
        <v>13.7</v>
      </c>
      <c r="T239" s="1">
        <v>310738</v>
      </c>
      <c r="U239" s="1">
        <v>6.2</v>
      </c>
      <c r="V239" s="1">
        <v>523205</v>
      </c>
      <c r="W239" s="1">
        <v>2</v>
      </c>
      <c r="X239" s="1">
        <v>5892466</v>
      </c>
      <c r="Y239" s="1" t="s">
        <v>45</v>
      </c>
    </row>
    <row r="240" spans="1:25">
      <c r="A240" s="1">
        <v>2015102</v>
      </c>
      <c r="B240" s="1" t="s">
        <v>46</v>
      </c>
      <c r="C240" s="2">
        <v>42242</v>
      </c>
      <c r="D240" s="2">
        <v>42303</v>
      </c>
      <c r="E240" s="1">
        <v>44</v>
      </c>
      <c r="F240" s="1">
        <v>26</v>
      </c>
      <c r="G240" s="1">
        <v>41</v>
      </c>
      <c r="H240" s="1">
        <v>15</v>
      </c>
      <c r="I240" s="1">
        <v>37</v>
      </c>
      <c r="J240" s="1">
        <v>8</v>
      </c>
      <c r="K240" s="1" t="s">
        <v>285</v>
      </c>
      <c r="L240" s="1">
        <v>0</v>
      </c>
      <c r="M240" s="1">
        <v>0</v>
      </c>
      <c r="N240" s="1">
        <v>5</v>
      </c>
      <c r="O240" s="1">
        <v>42111.8</v>
      </c>
      <c r="P240" s="1">
        <v>333</v>
      </c>
      <c r="Q240" s="1">
        <v>1360.8</v>
      </c>
      <c r="R240" s="1">
        <v>15144</v>
      </c>
      <c r="S240" s="1">
        <v>12.9</v>
      </c>
      <c r="T240" s="1">
        <v>223996</v>
      </c>
      <c r="U240" s="1">
        <v>6.2</v>
      </c>
      <c r="V240" s="1">
        <v>379846</v>
      </c>
      <c r="W240" s="1">
        <v>2</v>
      </c>
      <c r="X240" s="1">
        <v>6905704</v>
      </c>
      <c r="Y240" s="1" t="s">
        <v>45</v>
      </c>
    </row>
    <row r="241" spans="1:25">
      <c r="A241" s="1">
        <v>2015101</v>
      </c>
      <c r="B241" s="1" t="s">
        <v>48</v>
      </c>
      <c r="C241" s="2">
        <v>42240</v>
      </c>
      <c r="D241" s="2">
        <v>42301</v>
      </c>
      <c r="E241" s="1">
        <v>6</v>
      </c>
      <c r="F241" s="1">
        <v>5</v>
      </c>
      <c r="G241" s="1">
        <v>17</v>
      </c>
      <c r="H241" s="1">
        <v>42</v>
      </c>
      <c r="I241" s="1">
        <v>30</v>
      </c>
      <c r="J241" s="1">
        <v>1</v>
      </c>
      <c r="K241" s="1" t="s">
        <v>286</v>
      </c>
      <c r="L241" s="1">
        <v>0</v>
      </c>
      <c r="M241" s="1">
        <v>0</v>
      </c>
      <c r="N241" s="1">
        <v>0</v>
      </c>
      <c r="O241" s="1">
        <v>0</v>
      </c>
      <c r="P241" s="1">
        <v>372</v>
      </c>
      <c r="Q241" s="1">
        <v>1328</v>
      </c>
      <c r="R241" s="1">
        <v>15490</v>
      </c>
      <c r="S241" s="1">
        <v>9.4</v>
      </c>
      <c r="T241" s="1">
        <v>217089</v>
      </c>
      <c r="U241" s="1">
        <v>4.8</v>
      </c>
      <c r="V241" s="1">
        <v>234998</v>
      </c>
      <c r="W241" s="1">
        <v>2</v>
      </c>
      <c r="X241" s="1">
        <v>248142</v>
      </c>
      <c r="Y241" s="1" t="s">
        <v>45</v>
      </c>
    </row>
    <row r="242" spans="1:25">
      <c r="A242" s="1">
        <v>2015100</v>
      </c>
      <c r="B242" s="1" t="s">
        <v>43</v>
      </c>
      <c r="C242" s="2">
        <v>42238</v>
      </c>
      <c r="D242" s="2">
        <v>42299</v>
      </c>
      <c r="E242" s="1">
        <v>19</v>
      </c>
      <c r="F242" s="1">
        <v>4</v>
      </c>
      <c r="G242" s="1">
        <v>20</v>
      </c>
      <c r="H242" s="1">
        <v>29</v>
      </c>
      <c r="I242" s="1">
        <v>49</v>
      </c>
      <c r="J242" s="1">
        <v>9</v>
      </c>
      <c r="K242" s="1" t="s">
        <v>287</v>
      </c>
      <c r="L242" s="1">
        <v>1</v>
      </c>
      <c r="M242" s="1">
        <v>7000000</v>
      </c>
      <c r="N242" s="1">
        <v>4</v>
      </c>
      <c r="O242" s="1">
        <v>73727.899999999994</v>
      </c>
      <c r="P242" s="1">
        <v>756</v>
      </c>
      <c r="Q242" s="1">
        <v>839.5</v>
      </c>
      <c r="R242" s="1">
        <v>33070</v>
      </c>
      <c r="S242" s="1">
        <v>8.3000000000000007</v>
      </c>
      <c r="T242" s="1">
        <v>420816</v>
      </c>
      <c r="U242" s="1">
        <v>4.5999999999999996</v>
      </c>
      <c r="V242" s="1">
        <v>504455</v>
      </c>
      <c r="W242" s="1">
        <v>2</v>
      </c>
      <c r="X242" s="1">
        <v>3347730</v>
      </c>
      <c r="Y242" s="1" t="s">
        <v>45</v>
      </c>
    </row>
    <row r="243" spans="1:25">
      <c r="A243" s="1">
        <v>2015099</v>
      </c>
      <c r="B243" s="1" t="s">
        <v>46</v>
      </c>
      <c r="C243" s="2">
        <v>42235</v>
      </c>
      <c r="D243" s="2">
        <v>42296</v>
      </c>
      <c r="E243" s="1">
        <v>21</v>
      </c>
      <c r="F243" s="1">
        <v>6</v>
      </c>
      <c r="G243" s="1">
        <v>45</v>
      </c>
      <c r="H243" s="1">
        <v>34</v>
      </c>
      <c r="I243" s="1">
        <v>38</v>
      </c>
      <c r="J243" s="1">
        <v>4</v>
      </c>
      <c r="K243" s="1" t="s">
        <v>288</v>
      </c>
      <c r="L243" s="1">
        <v>0</v>
      </c>
      <c r="M243" s="1">
        <v>0</v>
      </c>
      <c r="N243" s="1">
        <v>1</v>
      </c>
      <c r="O243" s="1">
        <v>219506.1</v>
      </c>
      <c r="P243" s="1">
        <v>357</v>
      </c>
      <c r="Q243" s="1">
        <v>1323.2</v>
      </c>
      <c r="R243" s="1">
        <v>16091</v>
      </c>
      <c r="S243" s="1">
        <v>12.7</v>
      </c>
      <c r="T243" s="1">
        <v>241375</v>
      </c>
      <c r="U243" s="1">
        <v>6</v>
      </c>
      <c r="V243" s="1">
        <v>394338</v>
      </c>
      <c r="W243" s="1">
        <v>2</v>
      </c>
      <c r="X243" s="1">
        <v>7060223</v>
      </c>
      <c r="Y243" s="1" t="s">
        <v>45</v>
      </c>
    </row>
    <row r="244" spans="1:25">
      <c r="A244" s="1">
        <v>2015098</v>
      </c>
      <c r="B244" s="1" t="s">
        <v>48</v>
      </c>
      <c r="C244" s="2">
        <v>42233</v>
      </c>
      <c r="D244" s="2">
        <v>42294</v>
      </c>
      <c r="E244" s="1">
        <v>29</v>
      </c>
      <c r="F244" s="1">
        <v>9</v>
      </c>
      <c r="G244" s="1">
        <v>26</v>
      </c>
      <c r="H244" s="1">
        <v>36</v>
      </c>
      <c r="I244" s="1">
        <v>42</v>
      </c>
      <c r="J244" s="1">
        <v>1</v>
      </c>
      <c r="K244" s="1" t="s">
        <v>289</v>
      </c>
      <c r="L244" s="1">
        <v>0</v>
      </c>
      <c r="M244" s="1">
        <v>0</v>
      </c>
      <c r="N244" s="1">
        <v>2</v>
      </c>
      <c r="O244" s="1">
        <v>84161.1</v>
      </c>
      <c r="P244" s="1">
        <v>285</v>
      </c>
      <c r="Q244" s="1">
        <v>1271</v>
      </c>
      <c r="R244" s="1">
        <v>13867</v>
      </c>
      <c r="S244" s="1">
        <v>11.3</v>
      </c>
      <c r="T244" s="1">
        <v>204042</v>
      </c>
      <c r="U244" s="1">
        <v>5.4</v>
      </c>
      <c r="V244" s="1">
        <v>252634</v>
      </c>
      <c r="W244" s="1">
        <v>2</v>
      </c>
      <c r="X244" s="1">
        <v>4960467</v>
      </c>
      <c r="Y244" s="1" t="s">
        <v>45</v>
      </c>
    </row>
    <row r="245" spans="1:25">
      <c r="A245" s="1">
        <v>2015097</v>
      </c>
      <c r="B245" s="1" t="s">
        <v>43</v>
      </c>
      <c r="C245" s="2">
        <v>42231</v>
      </c>
      <c r="D245" s="2">
        <v>42292</v>
      </c>
      <c r="E245" s="1">
        <v>49</v>
      </c>
      <c r="F245" s="1">
        <v>13</v>
      </c>
      <c r="G245" s="1">
        <v>6</v>
      </c>
      <c r="H245" s="1">
        <v>25</v>
      </c>
      <c r="I245" s="1">
        <v>47</v>
      </c>
      <c r="J245" s="1">
        <v>4</v>
      </c>
      <c r="K245" s="1" t="s">
        <v>290</v>
      </c>
      <c r="L245" s="1">
        <v>0</v>
      </c>
      <c r="M245" s="1">
        <v>0</v>
      </c>
      <c r="N245" s="1">
        <v>4</v>
      </c>
      <c r="O245" s="1">
        <v>66945.899999999994</v>
      </c>
      <c r="P245" s="1">
        <v>726</v>
      </c>
      <c r="Q245" s="1">
        <v>793.8</v>
      </c>
      <c r="R245" s="1">
        <v>29387</v>
      </c>
      <c r="S245" s="1">
        <v>8.5</v>
      </c>
      <c r="T245" s="1">
        <v>381936</v>
      </c>
      <c r="U245" s="1">
        <v>4.5999999999999996</v>
      </c>
      <c r="V245" s="1">
        <v>485256</v>
      </c>
      <c r="W245" s="1">
        <v>2</v>
      </c>
      <c r="X245" s="1">
        <v>4081996</v>
      </c>
      <c r="Y245" s="1" t="s">
        <v>45</v>
      </c>
    </row>
    <row r="246" spans="1:25">
      <c r="A246" s="1">
        <v>2015096</v>
      </c>
      <c r="B246" s="1" t="s">
        <v>46</v>
      </c>
      <c r="C246" s="2">
        <v>42228</v>
      </c>
      <c r="D246" s="2">
        <v>42289</v>
      </c>
      <c r="E246" s="1">
        <v>15</v>
      </c>
      <c r="F246" s="1">
        <v>43</v>
      </c>
      <c r="G246" s="1">
        <v>1</v>
      </c>
      <c r="H246" s="1">
        <v>24</v>
      </c>
      <c r="I246" s="1">
        <v>8</v>
      </c>
      <c r="J246" s="1">
        <v>2</v>
      </c>
      <c r="K246" s="1" t="s">
        <v>291</v>
      </c>
      <c r="L246" s="1">
        <v>0</v>
      </c>
      <c r="M246" s="1">
        <v>0</v>
      </c>
      <c r="N246" s="1">
        <v>3</v>
      </c>
      <c r="O246" s="1">
        <v>69588.899999999994</v>
      </c>
      <c r="P246" s="1">
        <v>511</v>
      </c>
      <c r="Q246" s="1">
        <v>879.2</v>
      </c>
      <c r="R246" s="1">
        <v>21435</v>
      </c>
      <c r="S246" s="1">
        <v>9</v>
      </c>
      <c r="T246" s="1">
        <v>292518</v>
      </c>
      <c r="U246" s="1">
        <v>4.7</v>
      </c>
      <c r="V246" s="1">
        <v>316942</v>
      </c>
      <c r="W246" s="1">
        <v>2</v>
      </c>
      <c r="X246" s="1">
        <v>8396701</v>
      </c>
      <c r="Y246" s="1" t="s">
        <v>45</v>
      </c>
    </row>
    <row r="247" spans="1:25">
      <c r="A247" s="1">
        <v>2015095</v>
      </c>
      <c r="B247" s="1" t="s">
        <v>48</v>
      </c>
      <c r="C247" s="2">
        <v>42226</v>
      </c>
      <c r="D247" s="2">
        <v>42287</v>
      </c>
      <c r="E247" s="1">
        <v>37</v>
      </c>
      <c r="F247" s="1">
        <v>44</v>
      </c>
      <c r="G247" s="1">
        <v>14</v>
      </c>
      <c r="H247" s="1">
        <v>12</v>
      </c>
      <c r="I247" s="1">
        <v>28</v>
      </c>
      <c r="J247" s="1">
        <v>5</v>
      </c>
      <c r="K247" s="1" t="s">
        <v>292</v>
      </c>
      <c r="L247" s="1">
        <v>0</v>
      </c>
      <c r="M247" s="1">
        <v>0</v>
      </c>
      <c r="N247" s="1">
        <v>2</v>
      </c>
      <c r="O247" s="1">
        <v>79311.8</v>
      </c>
      <c r="P247" s="1">
        <v>267</v>
      </c>
      <c r="Q247" s="1">
        <v>1278.5</v>
      </c>
      <c r="R247" s="1">
        <v>13940</v>
      </c>
      <c r="S247" s="1">
        <v>10.6</v>
      </c>
      <c r="T247" s="1">
        <v>203195</v>
      </c>
      <c r="U247" s="1">
        <v>5.2</v>
      </c>
      <c r="V247" s="1">
        <v>346757</v>
      </c>
      <c r="W247" s="1">
        <v>2</v>
      </c>
      <c r="X247" s="1">
        <v>6892744</v>
      </c>
      <c r="Y247" s="1" t="s">
        <v>45</v>
      </c>
    </row>
    <row r="248" spans="1:25">
      <c r="A248" s="1">
        <v>2015094</v>
      </c>
      <c r="B248" s="1" t="s">
        <v>43</v>
      </c>
      <c r="C248" s="2">
        <v>42224</v>
      </c>
      <c r="D248" s="2">
        <v>42285</v>
      </c>
      <c r="E248" s="1">
        <v>12</v>
      </c>
      <c r="F248" s="1">
        <v>8</v>
      </c>
      <c r="G248" s="1">
        <v>11</v>
      </c>
      <c r="H248" s="1">
        <v>35</v>
      </c>
      <c r="I248" s="1">
        <v>33</v>
      </c>
      <c r="J248" s="1">
        <v>9</v>
      </c>
      <c r="K248" s="1" t="s">
        <v>293</v>
      </c>
      <c r="L248" s="1">
        <v>1</v>
      </c>
      <c r="M248" s="1">
        <v>3000000</v>
      </c>
      <c r="N248" s="1">
        <v>0</v>
      </c>
      <c r="O248" s="1">
        <v>0</v>
      </c>
      <c r="P248" s="1">
        <v>507</v>
      </c>
      <c r="Q248" s="1">
        <v>1765.8</v>
      </c>
      <c r="R248" s="1">
        <v>26219</v>
      </c>
      <c r="S248" s="1">
        <v>10.1</v>
      </c>
      <c r="T248" s="1">
        <v>405452</v>
      </c>
      <c r="U248" s="1">
        <v>4.5999999999999996</v>
      </c>
      <c r="V248" s="1">
        <v>482936</v>
      </c>
      <c r="W248" s="1">
        <v>2</v>
      </c>
      <c r="X248" s="1">
        <v>4046606</v>
      </c>
      <c r="Y248" s="1" t="s">
        <v>45</v>
      </c>
    </row>
    <row r="249" spans="1:25">
      <c r="A249" s="1">
        <v>2015093</v>
      </c>
      <c r="B249" s="1" t="s">
        <v>46</v>
      </c>
      <c r="C249" s="2">
        <v>42221</v>
      </c>
      <c r="D249" s="2">
        <v>42282</v>
      </c>
      <c r="E249" s="1">
        <v>34</v>
      </c>
      <c r="F249" s="1">
        <v>10</v>
      </c>
      <c r="G249" s="1">
        <v>22</v>
      </c>
      <c r="H249" s="1">
        <v>36</v>
      </c>
      <c r="I249" s="1">
        <v>9</v>
      </c>
      <c r="J249" s="1">
        <v>4</v>
      </c>
      <c r="K249" s="1" t="s">
        <v>294</v>
      </c>
      <c r="L249" s="1">
        <v>0</v>
      </c>
      <c r="M249" s="1">
        <v>0</v>
      </c>
      <c r="N249" s="1">
        <v>3</v>
      </c>
      <c r="O249" s="1">
        <v>69332.800000000003</v>
      </c>
      <c r="P249" s="1">
        <v>339</v>
      </c>
      <c r="Q249" s="1">
        <v>1320.4</v>
      </c>
      <c r="R249" s="1">
        <v>17001</v>
      </c>
      <c r="S249" s="1">
        <v>11.4</v>
      </c>
      <c r="T249" s="1">
        <v>267633</v>
      </c>
      <c r="U249" s="1">
        <v>5.0999999999999996</v>
      </c>
      <c r="V249" s="1">
        <v>373446</v>
      </c>
      <c r="W249" s="1">
        <v>2</v>
      </c>
      <c r="X249" s="1">
        <v>5879982</v>
      </c>
      <c r="Y249" s="1" t="s">
        <v>45</v>
      </c>
    </row>
    <row r="250" spans="1:25">
      <c r="A250" s="1">
        <v>2015092</v>
      </c>
      <c r="B250" s="1" t="s">
        <v>48</v>
      </c>
      <c r="C250" s="2">
        <v>42219</v>
      </c>
      <c r="D250" s="2">
        <v>42280</v>
      </c>
      <c r="E250" s="1">
        <v>48</v>
      </c>
      <c r="F250" s="1">
        <v>10</v>
      </c>
      <c r="G250" s="1">
        <v>49</v>
      </c>
      <c r="H250" s="1">
        <v>1</v>
      </c>
      <c r="I250" s="1">
        <v>39</v>
      </c>
      <c r="J250" s="1">
        <v>1</v>
      </c>
      <c r="K250" s="1" t="s">
        <v>295</v>
      </c>
      <c r="L250" s="1">
        <v>1</v>
      </c>
      <c r="M250" s="1">
        <v>5000000</v>
      </c>
      <c r="N250" s="1">
        <v>0</v>
      </c>
      <c r="O250" s="1">
        <v>0</v>
      </c>
      <c r="P250" s="1">
        <v>318</v>
      </c>
      <c r="Q250" s="1">
        <v>1647.6</v>
      </c>
      <c r="R250" s="1">
        <v>14315</v>
      </c>
      <c r="S250" s="1">
        <v>10.8</v>
      </c>
      <c r="T250" s="1">
        <v>203981</v>
      </c>
      <c r="U250" s="1">
        <v>5.4</v>
      </c>
      <c r="V250" s="1">
        <v>248370</v>
      </c>
      <c r="W250" s="1">
        <v>2</v>
      </c>
      <c r="X250" s="1">
        <v>2565192</v>
      </c>
      <c r="Y250" s="1" t="s">
        <v>45</v>
      </c>
    </row>
    <row r="251" spans="1:25">
      <c r="A251" s="1">
        <v>2015091</v>
      </c>
      <c r="B251" s="1" t="s">
        <v>43</v>
      </c>
      <c r="C251" s="2">
        <v>42217</v>
      </c>
      <c r="D251" s="2">
        <v>42278</v>
      </c>
      <c r="E251" s="1">
        <v>9</v>
      </c>
      <c r="F251" s="1">
        <v>31</v>
      </c>
      <c r="G251" s="1">
        <v>24</v>
      </c>
      <c r="H251" s="1">
        <v>34</v>
      </c>
      <c r="I251" s="1">
        <v>23</v>
      </c>
      <c r="J251" s="1">
        <v>9</v>
      </c>
      <c r="K251" s="1" t="s">
        <v>296</v>
      </c>
      <c r="L251" s="1">
        <v>0</v>
      </c>
      <c r="M251" s="1">
        <v>0</v>
      </c>
      <c r="N251" s="1">
        <v>0</v>
      </c>
      <c r="O251" s="1">
        <v>0</v>
      </c>
      <c r="P251" s="1">
        <v>469</v>
      </c>
      <c r="Q251" s="1">
        <v>1966.9</v>
      </c>
      <c r="R251" s="1">
        <v>24983</v>
      </c>
      <c r="S251" s="1">
        <v>10.9</v>
      </c>
      <c r="T251" s="1">
        <v>381618</v>
      </c>
      <c r="U251" s="1">
        <v>5.0999999999999996</v>
      </c>
      <c r="V251" s="1">
        <v>497920</v>
      </c>
      <c r="W251" s="1">
        <v>2</v>
      </c>
      <c r="X251" s="1">
        <v>7353742</v>
      </c>
      <c r="Y251" s="1" t="s">
        <v>45</v>
      </c>
    </row>
    <row r="252" spans="1:25">
      <c r="A252" s="1">
        <v>2015090</v>
      </c>
      <c r="B252" s="1" t="s">
        <v>46</v>
      </c>
      <c r="C252" s="2">
        <v>42214</v>
      </c>
      <c r="D252" s="2">
        <v>42275</v>
      </c>
      <c r="E252" s="1">
        <v>22</v>
      </c>
      <c r="F252" s="1">
        <v>2</v>
      </c>
      <c r="G252" s="1">
        <v>3</v>
      </c>
      <c r="H252" s="1">
        <v>42</v>
      </c>
      <c r="I252" s="1">
        <v>36</v>
      </c>
      <c r="J252" s="1">
        <v>9</v>
      </c>
      <c r="K252" s="1" t="s">
        <v>297</v>
      </c>
      <c r="L252" s="1">
        <v>0</v>
      </c>
      <c r="M252" s="1">
        <v>0</v>
      </c>
      <c r="N252" s="1">
        <v>0</v>
      </c>
      <c r="O252" s="1">
        <v>0</v>
      </c>
      <c r="P252" s="1">
        <v>302</v>
      </c>
      <c r="Q252" s="1">
        <v>2192.9</v>
      </c>
      <c r="R252" s="1">
        <v>16716</v>
      </c>
      <c r="S252" s="1">
        <v>11.7</v>
      </c>
      <c r="T252" s="1">
        <v>250523</v>
      </c>
      <c r="U252" s="1">
        <v>5.5</v>
      </c>
      <c r="V252" s="1">
        <v>366973</v>
      </c>
      <c r="W252" s="1">
        <v>2</v>
      </c>
      <c r="X252" s="1">
        <v>7397697</v>
      </c>
      <c r="Y252" s="1" t="s">
        <v>45</v>
      </c>
    </row>
    <row r="253" spans="1:25">
      <c r="A253" s="1">
        <v>2015089</v>
      </c>
      <c r="B253" s="1" t="s">
        <v>48</v>
      </c>
      <c r="C253" s="2">
        <v>42212</v>
      </c>
      <c r="D253" s="2">
        <v>42273</v>
      </c>
      <c r="E253" s="1">
        <v>14</v>
      </c>
      <c r="F253" s="1">
        <v>28</v>
      </c>
      <c r="G253" s="1">
        <v>37</v>
      </c>
      <c r="H253" s="1">
        <v>41</v>
      </c>
      <c r="I253" s="1">
        <v>6</v>
      </c>
      <c r="J253" s="1">
        <v>5</v>
      </c>
      <c r="K253" s="1" t="s">
        <v>298</v>
      </c>
      <c r="L253" s="1">
        <v>0</v>
      </c>
      <c r="M253" s="1">
        <v>0</v>
      </c>
      <c r="N253" s="1">
        <v>0</v>
      </c>
      <c r="O253" s="1">
        <v>0</v>
      </c>
      <c r="P253" s="1">
        <v>350</v>
      </c>
      <c r="Q253" s="1">
        <v>1417.6</v>
      </c>
      <c r="R253" s="1">
        <v>13339</v>
      </c>
      <c r="S253" s="1">
        <v>11</v>
      </c>
      <c r="T253" s="1">
        <v>189494</v>
      </c>
      <c r="U253" s="1">
        <v>5.5</v>
      </c>
      <c r="V253" s="1">
        <v>350139</v>
      </c>
      <c r="W253" s="1">
        <v>2</v>
      </c>
      <c r="X253" s="1">
        <v>3187523</v>
      </c>
      <c r="Y253" s="1" t="s">
        <v>45</v>
      </c>
    </row>
    <row r="254" spans="1:25">
      <c r="A254" s="1">
        <v>2015088</v>
      </c>
      <c r="B254" s="1" t="s">
        <v>43</v>
      </c>
      <c r="C254" s="2">
        <v>42210</v>
      </c>
      <c r="D254" s="2">
        <v>42271</v>
      </c>
      <c r="E254" s="1">
        <v>43</v>
      </c>
      <c r="F254" s="1">
        <v>7</v>
      </c>
      <c r="G254" s="1">
        <v>5</v>
      </c>
      <c r="H254" s="1">
        <v>10</v>
      </c>
      <c r="I254" s="1">
        <v>13</v>
      </c>
      <c r="J254" s="1">
        <v>4</v>
      </c>
      <c r="K254" s="1" t="s">
        <v>299</v>
      </c>
      <c r="L254" s="1">
        <v>1</v>
      </c>
      <c r="M254" s="1">
        <v>4000000</v>
      </c>
      <c r="N254" s="1">
        <v>1</v>
      </c>
      <c r="O254" s="1">
        <v>287818.2</v>
      </c>
      <c r="P254" s="1">
        <v>1275</v>
      </c>
      <c r="Q254" s="1">
        <v>485.8</v>
      </c>
      <c r="R254" s="1">
        <v>46071</v>
      </c>
      <c r="S254" s="1">
        <v>5.8</v>
      </c>
      <c r="T254" s="1">
        <v>507024</v>
      </c>
      <c r="U254" s="1">
        <v>3.7</v>
      </c>
      <c r="V254" s="1">
        <v>521421</v>
      </c>
      <c r="W254" s="1">
        <v>2</v>
      </c>
      <c r="X254" s="1">
        <v>1313913</v>
      </c>
      <c r="Y254" s="1" t="s">
        <v>45</v>
      </c>
    </row>
    <row r="255" spans="1:25">
      <c r="A255" s="1">
        <v>2015087</v>
      </c>
      <c r="B255" s="1" t="s">
        <v>46</v>
      </c>
      <c r="C255" s="2">
        <v>42207</v>
      </c>
      <c r="D255" s="2">
        <v>42268</v>
      </c>
      <c r="E255" s="1">
        <v>36</v>
      </c>
      <c r="F255" s="1">
        <v>30</v>
      </c>
      <c r="G255" s="1">
        <v>33</v>
      </c>
      <c r="H255" s="1">
        <v>31</v>
      </c>
      <c r="I255" s="1">
        <v>24</v>
      </c>
      <c r="J255" s="1">
        <v>1</v>
      </c>
      <c r="K255" s="1" t="s">
        <v>300</v>
      </c>
      <c r="L255" s="1">
        <v>0</v>
      </c>
      <c r="M255" s="1">
        <v>0</v>
      </c>
      <c r="N255" s="1">
        <v>2</v>
      </c>
      <c r="O255" s="1">
        <v>103940</v>
      </c>
      <c r="P255" s="1">
        <v>273</v>
      </c>
      <c r="Q255" s="1">
        <v>1638.8</v>
      </c>
      <c r="R255" s="1">
        <v>13575</v>
      </c>
      <c r="S255" s="1">
        <v>14.2</v>
      </c>
      <c r="T255" s="1">
        <v>219110</v>
      </c>
      <c r="U255" s="1">
        <v>6.3</v>
      </c>
      <c r="V255" s="1">
        <v>303775</v>
      </c>
      <c r="W255" s="1">
        <v>2</v>
      </c>
      <c r="X255" s="1">
        <v>3195554</v>
      </c>
      <c r="Y255" s="1" t="s">
        <v>45</v>
      </c>
    </row>
    <row r="256" spans="1:25">
      <c r="A256" s="1">
        <v>2015086</v>
      </c>
      <c r="B256" s="1" t="s">
        <v>48</v>
      </c>
      <c r="C256" s="2">
        <v>42205</v>
      </c>
      <c r="D256" s="2">
        <v>42266</v>
      </c>
      <c r="E256" s="1">
        <v>31</v>
      </c>
      <c r="F256" s="1">
        <v>17</v>
      </c>
      <c r="G256" s="1">
        <v>2</v>
      </c>
      <c r="H256" s="1">
        <v>24</v>
      </c>
      <c r="I256" s="1">
        <v>29</v>
      </c>
      <c r="J256" s="1">
        <v>1</v>
      </c>
      <c r="K256" s="1" t="s">
        <v>301</v>
      </c>
      <c r="L256" s="1">
        <v>0</v>
      </c>
      <c r="M256" s="1">
        <v>0</v>
      </c>
      <c r="N256" s="1">
        <v>0</v>
      </c>
      <c r="O256" s="1">
        <v>0</v>
      </c>
      <c r="P256" s="1">
        <v>384</v>
      </c>
      <c r="Q256" s="1">
        <v>1295.7</v>
      </c>
      <c r="R256" s="1">
        <v>15677</v>
      </c>
      <c r="S256" s="1">
        <v>9.3000000000000007</v>
      </c>
      <c r="T256" s="1">
        <v>211007</v>
      </c>
      <c r="U256" s="1">
        <v>4.9000000000000004</v>
      </c>
      <c r="V256" s="1">
        <v>233380</v>
      </c>
      <c r="W256" s="1">
        <v>2</v>
      </c>
      <c r="X256" s="1">
        <v>2380254</v>
      </c>
      <c r="Y256" s="1" t="s">
        <v>45</v>
      </c>
    </row>
    <row r="257" spans="1:25">
      <c r="A257" s="1">
        <v>2015085</v>
      </c>
      <c r="B257" s="1" t="s">
        <v>43</v>
      </c>
      <c r="C257" s="2">
        <v>42203</v>
      </c>
      <c r="D257" s="2">
        <v>42264</v>
      </c>
      <c r="E257" s="1">
        <v>45</v>
      </c>
      <c r="F257" s="1">
        <v>41</v>
      </c>
      <c r="G257" s="1">
        <v>37</v>
      </c>
      <c r="H257" s="1">
        <v>35</v>
      </c>
      <c r="I257" s="1">
        <v>18</v>
      </c>
      <c r="J257" s="1">
        <v>3</v>
      </c>
      <c r="K257" s="1" t="s">
        <v>302</v>
      </c>
      <c r="L257" s="1">
        <v>1</v>
      </c>
      <c r="M257" s="1">
        <v>4000000</v>
      </c>
      <c r="N257" s="1">
        <v>5</v>
      </c>
      <c r="O257" s="1">
        <v>58152.4</v>
      </c>
      <c r="P257" s="1">
        <v>680</v>
      </c>
      <c r="Q257" s="1">
        <v>920.2</v>
      </c>
      <c r="R257" s="1">
        <v>19859</v>
      </c>
      <c r="S257" s="1">
        <v>13.6</v>
      </c>
      <c r="T257" s="1">
        <v>292399</v>
      </c>
      <c r="U257" s="1">
        <v>6.6</v>
      </c>
      <c r="V257" s="1">
        <v>543673</v>
      </c>
      <c r="W257" s="1">
        <v>2</v>
      </c>
      <c r="X257" s="1">
        <v>2908684</v>
      </c>
      <c r="Y257" s="1" t="s">
        <v>45</v>
      </c>
    </row>
    <row r="258" spans="1:25">
      <c r="A258" s="1">
        <v>2015084</v>
      </c>
      <c r="B258" s="1" t="s">
        <v>46</v>
      </c>
      <c r="C258" s="2">
        <v>42200</v>
      </c>
      <c r="D258" s="2">
        <v>42261</v>
      </c>
      <c r="E258" s="1">
        <v>46</v>
      </c>
      <c r="F258" s="1">
        <v>2</v>
      </c>
      <c r="G258" s="1">
        <v>30</v>
      </c>
      <c r="H258" s="1">
        <v>43</v>
      </c>
      <c r="I258" s="1">
        <v>14</v>
      </c>
      <c r="J258" s="1">
        <v>8</v>
      </c>
      <c r="K258" s="1" t="s">
        <v>303</v>
      </c>
      <c r="L258" s="1">
        <v>0</v>
      </c>
      <c r="M258" s="1">
        <v>0</v>
      </c>
      <c r="N258" s="1">
        <v>0</v>
      </c>
      <c r="O258" s="1">
        <v>0</v>
      </c>
      <c r="P258" s="1">
        <v>270</v>
      </c>
      <c r="Q258" s="1">
        <v>2388</v>
      </c>
      <c r="R258" s="1">
        <v>13610</v>
      </c>
      <c r="S258" s="1">
        <v>14</v>
      </c>
      <c r="T258" s="1">
        <v>223920</v>
      </c>
      <c r="U258" s="1">
        <v>6</v>
      </c>
      <c r="V258" s="1">
        <v>360242</v>
      </c>
      <c r="W258" s="1">
        <v>2</v>
      </c>
      <c r="X258" s="1">
        <v>4073846</v>
      </c>
      <c r="Y258" s="1" t="s">
        <v>45</v>
      </c>
    </row>
    <row r="259" spans="1:25">
      <c r="A259" s="1">
        <v>2015083</v>
      </c>
      <c r="B259" s="1" t="s">
        <v>48</v>
      </c>
      <c r="C259" s="2">
        <v>42198</v>
      </c>
      <c r="D259" s="2">
        <v>42259</v>
      </c>
      <c r="E259" s="1">
        <v>22</v>
      </c>
      <c r="F259" s="1">
        <v>39</v>
      </c>
      <c r="G259" s="1">
        <v>31</v>
      </c>
      <c r="H259" s="1">
        <v>37</v>
      </c>
      <c r="I259" s="1">
        <v>29</v>
      </c>
      <c r="J259" s="1">
        <v>8</v>
      </c>
      <c r="K259" s="1" t="s">
        <v>304</v>
      </c>
      <c r="L259" s="1">
        <v>0</v>
      </c>
      <c r="M259" s="1">
        <v>0</v>
      </c>
      <c r="N259" s="1">
        <v>0</v>
      </c>
      <c r="O259" s="1">
        <v>0</v>
      </c>
      <c r="P259" s="1">
        <v>239</v>
      </c>
      <c r="Q259" s="1">
        <v>2228.9</v>
      </c>
      <c r="R259" s="1">
        <v>11822</v>
      </c>
      <c r="S259" s="1">
        <v>13.3</v>
      </c>
      <c r="T259" s="1">
        <v>187241</v>
      </c>
      <c r="U259" s="1">
        <v>6</v>
      </c>
      <c r="V259" s="1">
        <v>300939</v>
      </c>
      <c r="W259" s="1">
        <v>2</v>
      </c>
      <c r="X259" s="1">
        <v>1715356</v>
      </c>
      <c r="Y259" s="1" t="s">
        <v>45</v>
      </c>
    </row>
    <row r="260" spans="1:25">
      <c r="A260" s="1">
        <v>2015082</v>
      </c>
      <c r="B260" s="1" t="s">
        <v>43</v>
      </c>
      <c r="C260" s="2">
        <v>42196</v>
      </c>
      <c r="D260" s="2">
        <v>42257</v>
      </c>
      <c r="E260" s="1">
        <v>14</v>
      </c>
      <c r="F260" s="1">
        <v>26</v>
      </c>
      <c r="G260" s="1">
        <v>4</v>
      </c>
      <c r="H260" s="1">
        <v>23</v>
      </c>
      <c r="I260" s="1">
        <v>36</v>
      </c>
      <c r="J260" s="1">
        <v>1</v>
      </c>
      <c r="K260" s="1" t="s">
        <v>305</v>
      </c>
      <c r="L260" s="1">
        <v>1</v>
      </c>
      <c r="M260" s="1">
        <v>10000000</v>
      </c>
      <c r="N260" s="1">
        <v>5</v>
      </c>
      <c r="O260" s="1">
        <v>76351.5</v>
      </c>
      <c r="P260" s="1">
        <v>908</v>
      </c>
      <c r="Q260" s="1">
        <v>904.8</v>
      </c>
      <c r="R260" s="1">
        <v>35822</v>
      </c>
      <c r="S260" s="1">
        <v>9.9</v>
      </c>
      <c r="T260" s="1">
        <v>495936</v>
      </c>
      <c r="U260" s="1">
        <v>5.0999999999999996</v>
      </c>
      <c r="V260" s="1">
        <v>570113</v>
      </c>
      <c r="W260" s="1">
        <v>2</v>
      </c>
      <c r="X260" s="1">
        <v>6467633</v>
      </c>
      <c r="Y260" s="1" t="s">
        <v>45</v>
      </c>
    </row>
    <row r="261" spans="1:25">
      <c r="A261" s="1">
        <v>2015081</v>
      </c>
      <c r="B261" s="1" t="s">
        <v>46</v>
      </c>
      <c r="C261" s="2">
        <v>42193</v>
      </c>
      <c r="D261" s="2">
        <v>42254</v>
      </c>
      <c r="E261" s="1">
        <v>5</v>
      </c>
      <c r="F261" s="1">
        <v>39</v>
      </c>
      <c r="G261" s="1">
        <v>32</v>
      </c>
      <c r="H261" s="1">
        <v>42</v>
      </c>
      <c r="I261" s="1">
        <v>20</v>
      </c>
      <c r="J261" s="1">
        <v>7</v>
      </c>
      <c r="K261" s="1" t="s">
        <v>306</v>
      </c>
      <c r="L261" s="1">
        <v>0</v>
      </c>
      <c r="M261" s="1">
        <v>0</v>
      </c>
      <c r="N261" s="1">
        <v>0</v>
      </c>
      <c r="O261" s="1">
        <v>0</v>
      </c>
      <c r="P261" s="1">
        <v>344</v>
      </c>
      <c r="Q261" s="1">
        <v>2022.8</v>
      </c>
      <c r="R261" s="1">
        <v>15204</v>
      </c>
      <c r="S261" s="1">
        <v>13.5</v>
      </c>
      <c r="T261" s="1">
        <v>242463</v>
      </c>
      <c r="U261" s="1">
        <v>6</v>
      </c>
      <c r="V261" s="1">
        <v>648773</v>
      </c>
      <c r="W261" s="1">
        <v>2</v>
      </c>
      <c r="X261" s="1">
        <v>6045266</v>
      </c>
      <c r="Y261" s="1" t="s">
        <v>45</v>
      </c>
    </row>
    <row r="262" spans="1:25">
      <c r="A262" s="1">
        <v>2015080</v>
      </c>
      <c r="B262" s="1" t="s">
        <v>48</v>
      </c>
      <c r="C262" s="2">
        <v>42191</v>
      </c>
      <c r="D262" s="2">
        <v>42252</v>
      </c>
      <c r="E262" s="1">
        <v>17</v>
      </c>
      <c r="F262" s="1">
        <v>12</v>
      </c>
      <c r="G262" s="1">
        <v>36</v>
      </c>
      <c r="H262" s="1">
        <v>35</v>
      </c>
      <c r="I262" s="1">
        <v>43</v>
      </c>
      <c r="J262" s="1">
        <v>3</v>
      </c>
      <c r="K262" s="1" t="s">
        <v>307</v>
      </c>
      <c r="L262" s="1">
        <v>0</v>
      </c>
      <c r="M262" s="1">
        <v>0</v>
      </c>
      <c r="N262" s="1">
        <v>1</v>
      </c>
      <c r="O262" s="1">
        <v>165823.5</v>
      </c>
      <c r="P262" s="1">
        <v>239</v>
      </c>
      <c r="Q262" s="1">
        <v>1493.2</v>
      </c>
      <c r="R262" s="1">
        <v>11462</v>
      </c>
      <c r="S262" s="1">
        <v>13.4</v>
      </c>
      <c r="T262" s="1">
        <v>188999</v>
      </c>
      <c r="U262" s="1">
        <v>5.8</v>
      </c>
      <c r="V262" s="1">
        <v>307858</v>
      </c>
      <c r="W262" s="1">
        <v>2</v>
      </c>
      <c r="X262" s="1">
        <v>3651834</v>
      </c>
      <c r="Y262" s="1" t="s">
        <v>45</v>
      </c>
    </row>
    <row r="263" spans="1:25">
      <c r="A263" s="1">
        <v>2015079</v>
      </c>
      <c r="B263" s="1" t="s">
        <v>43</v>
      </c>
      <c r="C263" s="2">
        <v>42189</v>
      </c>
      <c r="D263" s="2">
        <v>42250</v>
      </c>
      <c r="E263" s="1">
        <v>4</v>
      </c>
      <c r="F263" s="1">
        <v>49</v>
      </c>
      <c r="G263" s="1">
        <v>38</v>
      </c>
      <c r="H263" s="1">
        <v>29</v>
      </c>
      <c r="I263" s="1">
        <v>40</v>
      </c>
      <c r="J263" s="1">
        <v>3</v>
      </c>
      <c r="K263" s="1" t="s">
        <v>308</v>
      </c>
      <c r="L263" s="1">
        <v>0</v>
      </c>
      <c r="M263" s="1">
        <v>0</v>
      </c>
      <c r="N263" s="1">
        <v>1</v>
      </c>
      <c r="O263" s="1">
        <v>287574</v>
      </c>
      <c r="P263" s="1">
        <v>445</v>
      </c>
      <c r="Q263" s="1">
        <v>1390.8</v>
      </c>
      <c r="R263" s="1">
        <v>22381</v>
      </c>
      <c r="S263" s="1">
        <v>11.9</v>
      </c>
      <c r="T263" s="1">
        <v>327699</v>
      </c>
      <c r="U263" s="1">
        <v>5.8</v>
      </c>
      <c r="V263" s="1">
        <v>538291</v>
      </c>
      <c r="W263" s="1">
        <v>2</v>
      </c>
      <c r="X263" s="1">
        <v>2314689</v>
      </c>
      <c r="Y263" s="1" t="s">
        <v>45</v>
      </c>
    </row>
    <row r="264" spans="1:25">
      <c r="A264" s="1">
        <v>2015078</v>
      </c>
      <c r="B264" s="1" t="s">
        <v>46</v>
      </c>
      <c r="C264" s="2">
        <v>42186</v>
      </c>
      <c r="D264" s="2">
        <v>42247</v>
      </c>
      <c r="E264" s="1">
        <v>49</v>
      </c>
      <c r="F264" s="1">
        <v>5</v>
      </c>
      <c r="G264" s="1">
        <v>19</v>
      </c>
      <c r="H264" s="1">
        <v>18</v>
      </c>
      <c r="I264" s="1">
        <v>38</v>
      </c>
      <c r="J264" s="1">
        <v>10</v>
      </c>
      <c r="K264" s="1" t="s">
        <v>309</v>
      </c>
      <c r="L264" s="1">
        <v>0</v>
      </c>
      <c r="M264" s="1">
        <v>0</v>
      </c>
      <c r="N264" s="1">
        <v>1</v>
      </c>
      <c r="O264" s="1">
        <v>208862.7</v>
      </c>
      <c r="P264" s="1">
        <v>369</v>
      </c>
      <c r="Q264" s="1">
        <v>1218.0999999999999</v>
      </c>
      <c r="R264" s="1">
        <v>18524</v>
      </c>
      <c r="S264" s="1">
        <v>10.5</v>
      </c>
      <c r="T264" s="1">
        <v>281021</v>
      </c>
      <c r="U264" s="1">
        <v>4.9000000000000004</v>
      </c>
      <c r="V264" s="1">
        <v>279550</v>
      </c>
      <c r="W264" s="1">
        <v>2</v>
      </c>
      <c r="X264" s="1">
        <v>8936262</v>
      </c>
      <c r="Y264" s="1" t="s">
        <v>45</v>
      </c>
    </row>
    <row r="265" spans="1:25">
      <c r="A265" s="1">
        <v>2015077</v>
      </c>
      <c r="B265" s="1" t="s">
        <v>48</v>
      </c>
      <c r="C265" s="2">
        <v>42184</v>
      </c>
      <c r="D265" s="2">
        <v>42245</v>
      </c>
      <c r="E265" s="1">
        <v>14</v>
      </c>
      <c r="F265" s="1">
        <v>16</v>
      </c>
      <c r="G265" s="1">
        <v>2</v>
      </c>
      <c r="H265" s="1">
        <v>12</v>
      </c>
      <c r="I265" s="1">
        <v>42</v>
      </c>
      <c r="J265" s="1">
        <v>7</v>
      </c>
      <c r="K265" s="1" t="s">
        <v>310</v>
      </c>
      <c r="L265" s="1">
        <v>0</v>
      </c>
      <c r="M265" s="1">
        <v>0</v>
      </c>
      <c r="N265" s="1">
        <v>1</v>
      </c>
      <c r="O265" s="1">
        <v>157770</v>
      </c>
      <c r="P265" s="1">
        <v>323</v>
      </c>
      <c r="Q265" s="1">
        <v>1051.2</v>
      </c>
      <c r="R265" s="1">
        <v>15416</v>
      </c>
      <c r="S265" s="1">
        <v>9.5</v>
      </c>
      <c r="T265" s="1">
        <v>214788</v>
      </c>
      <c r="U265" s="1">
        <v>4.8</v>
      </c>
      <c r="V265" s="1">
        <v>463722</v>
      </c>
      <c r="W265" s="1">
        <v>2</v>
      </c>
      <c r="X265" s="1">
        <v>9779536</v>
      </c>
      <c r="Y265" s="1" t="s">
        <v>45</v>
      </c>
    </row>
    <row r="266" spans="1:25">
      <c r="A266" s="1">
        <v>2015076</v>
      </c>
      <c r="B266" s="1" t="s">
        <v>43</v>
      </c>
      <c r="C266" s="2">
        <v>42182</v>
      </c>
      <c r="D266" s="2">
        <v>42243</v>
      </c>
      <c r="E266" s="1">
        <v>47</v>
      </c>
      <c r="F266" s="1">
        <v>14</v>
      </c>
      <c r="G266" s="1">
        <v>42</v>
      </c>
      <c r="H266" s="1">
        <v>40</v>
      </c>
      <c r="I266" s="1">
        <v>29</v>
      </c>
      <c r="J266" s="1">
        <v>4</v>
      </c>
      <c r="K266" s="1" t="s">
        <v>311</v>
      </c>
      <c r="L266" s="1">
        <v>1</v>
      </c>
      <c r="M266" s="1">
        <v>4000000</v>
      </c>
      <c r="N266" s="1">
        <v>2</v>
      </c>
      <c r="O266" s="1">
        <v>144849.20000000001</v>
      </c>
      <c r="P266" s="1">
        <v>423</v>
      </c>
      <c r="Q266" s="1">
        <v>1473.9</v>
      </c>
      <c r="R266" s="1">
        <v>19502</v>
      </c>
      <c r="S266" s="1">
        <v>13.8</v>
      </c>
      <c r="T266" s="1">
        <v>310709</v>
      </c>
      <c r="U266" s="1">
        <v>6.2</v>
      </c>
      <c r="V266" s="1">
        <v>525129</v>
      </c>
      <c r="W266" s="1">
        <v>2</v>
      </c>
      <c r="X266" s="1">
        <v>1784675</v>
      </c>
      <c r="Y266" s="1" t="s">
        <v>45</v>
      </c>
    </row>
    <row r="267" spans="1:25">
      <c r="A267" s="1">
        <v>2015075</v>
      </c>
      <c r="B267" s="1" t="s">
        <v>46</v>
      </c>
      <c r="C267" s="2">
        <v>42179</v>
      </c>
      <c r="D267" s="2">
        <v>42240</v>
      </c>
      <c r="E267" s="1">
        <v>29</v>
      </c>
      <c r="F267" s="1">
        <v>49</v>
      </c>
      <c r="G267" s="1">
        <v>38</v>
      </c>
      <c r="H267" s="1">
        <v>25</v>
      </c>
      <c r="I267" s="1">
        <v>41</v>
      </c>
      <c r="J267" s="1">
        <v>2</v>
      </c>
      <c r="K267" s="1" t="s">
        <v>312</v>
      </c>
      <c r="L267" s="1">
        <v>0</v>
      </c>
      <c r="M267" s="1">
        <v>0</v>
      </c>
      <c r="N267" s="1">
        <v>0</v>
      </c>
      <c r="O267" s="1">
        <v>0</v>
      </c>
      <c r="P267" s="1">
        <v>322</v>
      </c>
      <c r="Q267" s="1">
        <v>2074.4</v>
      </c>
      <c r="R267" s="1">
        <v>15269</v>
      </c>
      <c r="S267" s="1">
        <v>12.9</v>
      </c>
      <c r="T267" s="1">
        <v>234647</v>
      </c>
      <c r="U267" s="1">
        <v>6</v>
      </c>
      <c r="V267" s="1">
        <v>315703</v>
      </c>
      <c r="W267" s="1">
        <v>2</v>
      </c>
      <c r="X267" s="1">
        <v>1257329</v>
      </c>
      <c r="Y267" s="1" t="s">
        <v>45</v>
      </c>
    </row>
    <row r="268" spans="1:25">
      <c r="A268" s="1">
        <v>2015074</v>
      </c>
      <c r="B268" s="1" t="s">
        <v>48</v>
      </c>
      <c r="C268" s="2">
        <v>42177</v>
      </c>
      <c r="D268" s="2">
        <v>42238</v>
      </c>
      <c r="E268" s="1">
        <v>35</v>
      </c>
      <c r="F268" s="1">
        <v>43</v>
      </c>
      <c r="G268" s="1">
        <v>37</v>
      </c>
      <c r="H268" s="1">
        <v>24</v>
      </c>
      <c r="I268" s="1">
        <v>38</v>
      </c>
      <c r="J268" s="1">
        <v>2</v>
      </c>
      <c r="K268" s="1" t="s">
        <v>313</v>
      </c>
      <c r="L268" s="1">
        <v>0</v>
      </c>
      <c r="M268" s="1">
        <v>0</v>
      </c>
      <c r="N268" s="1">
        <v>0</v>
      </c>
      <c r="O268" s="1">
        <v>0</v>
      </c>
      <c r="P268" s="1">
        <v>205</v>
      </c>
      <c r="Q268" s="1">
        <v>2456.1</v>
      </c>
      <c r="R268" s="1">
        <v>10272</v>
      </c>
      <c r="S268" s="1">
        <v>14.5</v>
      </c>
      <c r="T268" s="1">
        <v>152305</v>
      </c>
      <c r="U268" s="1">
        <v>6.9</v>
      </c>
      <c r="V268" s="1">
        <v>243816</v>
      </c>
      <c r="W268" s="1">
        <v>2</v>
      </c>
      <c r="X268" s="1">
        <v>780515</v>
      </c>
      <c r="Y268" s="1" t="s">
        <v>45</v>
      </c>
    </row>
    <row r="269" spans="1:25">
      <c r="A269" s="1">
        <v>2015073</v>
      </c>
      <c r="B269" s="1" t="s">
        <v>43</v>
      </c>
      <c r="C269" s="2">
        <v>42175</v>
      </c>
      <c r="D269" s="2">
        <v>42236</v>
      </c>
      <c r="E269" s="1">
        <v>32</v>
      </c>
      <c r="F269" s="1">
        <v>8</v>
      </c>
      <c r="G269" s="1">
        <v>3</v>
      </c>
      <c r="H269" s="1">
        <v>13</v>
      </c>
      <c r="I269" s="1">
        <v>37</v>
      </c>
      <c r="J269" s="1">
        <v>4</v>
      </c>
      <c r="K269" s="1" t="s">
        <v>314</v>
      </c>
      <c r="L269" s="1">
        <v>1</v>
      </c>
      <c r="M269" s="1">
        <v>6000000</v>
      </c>
      <c r="N269" s="1">
        <v>2</v>
      </c>
      <c r="O269" s="1">
        <v>151664.5</v>
      </c>
      <c r="P269" s="1">
        <v>594</v>
      </c>
      <c r="Q269" s="1">
        <v>1099</v>
      </c>
      <c r="R269" s="1">
        <v>29010</v>
      </c>
      <c r="S269" s="1">
        <v>9.6999999999999993</v>
      </c>
      <c r="T269" s="1">
        <v>411375</v>
      </c>
      <c r="U269" s="1">
        <v>4.9000000000000004</v>
      </c>
      <c r="V269" s="1">
        <v>542683</v>
      </c>
      <c r="W269" s="1">
        <v>2</v>
      </c>
      <c r="X269" s="1">
        <v>9092376</v>
      </c>
      <c r="Y269" s="1" t="s">
        <v>45</v>
      </c>
    </row>
    <row r="270" spans="1:25">
      <c r="A270" s="1">
        <v>2015072</v>
      </c>
      <c r="B270" s="1" t="s">
        <v>46</v>
      </c>
      <c r="C270" s="2">
        <v>42172</v>
      </c>
      <c r="D270" s="2">
        <v>42233</v>
      </c>
      <c r="E270" s="1">
        <v>44</v>
      </c>
      <c r="F270" s="1">
        <v>30</v>
      </c>
      <c r="G270" s="1">
        <v>26</v>
      </c>
      <c r="H270" s="1">
        <v>48</v>
      </c>
      <c r="I270" s="1">
        <v>41</v>
      </c>
      <c r="J270" s="1">
        <v>1</v>
      </c>
      <c r="K270" s="1" t="s">
        <v>315</v>
      </c>
      <c r="L270" s="1">
        <v>0</v>
      </c>
      <c r="M270" s="1">
        <v>0</v>
      </c>
      <c r="N270" s="1">
        <v>1</v>
      </c>
      <c r="O270" s="1">
        <v>224656.9</v>
      </c>
      <c r="P270" s="1">
        <v>305</v>
      </c>
      <c r="Q270" s="1">
        <v>1585.2</v>
      </c>
      <c r="R270" s="1">
        <v>14360</v>
      </c>
      <c r="S270" s="1">
        <v>14.5</v>
      </c>
      <c r="T270" s="1">
        <v>232324</v>
      </c>
      <c r="U270" s="1">
        <v>6.4</v>
      </c>
      <c r="V270" s="1">
        <v>335510</v>
      </c>
      <c r="W270" s="1">
        <v>2</v>
      </c>
      <c r="X270" s="1">
        <v>5490199</v>
      </c>
      <c r="Y270" s="1" t="s">
        <v>45</v>
      </c>
    </row>
    <row r="271" spans="1:25">
      <c r="A271" s="1">
        <v>2015071</v>
      </c>
      <c r="B271" s="1" t="s">
        <v>48</v>
      </c>
      <c r="C271" s="2">
        <v>42170</v>
      </c>
      <c r="D271" s="2">
        <v>42231</v>
      </c>
      <c r="E271" s="1">
        <v>35</v>
      </c>
      <c r="F271" s="1">
        <v>19</v>
      </c>
      <c r="G271" s="1">
        <v>37</v>
      </c>
      <c r="H271" s="1">
        <v>22</v>
      </c>
      <c r="I271" s="1">
        <v>16</v>
      </c>
      <c r="J271" s="1">
        <v>2</v>
      </c>
      <c r="K271" s="1" t="s">
        <v>316</v>
      </c>
      <c r="L271" s="1">
        <v>0</v>
      </c>
      <c r="M271" s="1">
        <v>0</v>
      </c>
      <c r="N271" s="1">
        <v>1</v>
      </c>
      <c r="O271" s="1">
        <v>173000.8</v>
      </c>
      <c r="P271" s="1">
        <v>284</v>
      </c>
      <c r="Q271" s="1">
        <v>1311</v>
      </c>
      <c r="R271" s="1">
        <v>12948</v>
      </c>
      <c r="S271" s="1">
        <v>12.4</v>
      </c>
      <c r="T271" s="1">
        <v>204023</v>
      </c>
      <c r="U271" s="1">
        <v>5.6</v>
      </c>
      <c r="V271" s="1">
        <v>262719</v>
      </c>
      <c r="W271" s="1">
        <v>2</v>
      </c>
      <c r="X271" s="1">
        <v>8006452</v>
      </c>
      <c r="Y271" s="1" t="s">
        <v>45</v>
      </c>
    </row>
    <row r="272" spans="1:25">
      <c r="A272" s="1">
        <v>2015070</v>
      </c>
      <c r="B272" s="1" t="s">
        <v>43</v>
      </c>
      <c r="C272" s="2">
        <v>42168</v>
      </c>
      <c r="D272" s="2">
        <v>42229</v>
      </c>
      <c r="E272" s="1">
        <v>16</v>
      </c>
      <c r="F272" s="1">
        <v>11</v>
      </c>
      <c r="G272" s="1">
        <v>29</v>
      </c>
      <c r="H272" s="1">
        <v>15</v>
      </c>
      <c r="I272" s="1">
        <v>46</v>
      </c>
      <c r="J272" s="1">
        <v>4</v>
      </c>
      <c r="K272" s="1" t="s">
        <v>317</v>
      </c>
      <c r="L272" s="1">
        <v>0</v>
      </c>
      <c r="M272" s="1">
        <v>0</v>
      </c>
      <c r="N272" s="1">
        <v>2</v>
      </c>
      <c r="O272" s="1">
        <v>150355.20000000001</v>
      </c>
      <c r="P272" s="1">
        <v>521</v>
      </c>
      <c r="Q272" s="1">
        <v>1242.0999999999999</v>
      </c>
      <c r="R272" s="1">
        <v>25908</v>
      </c>
      <c r="S272" s="1">
        <v>10.8</v>
      </c>
      <c r="T272" s="1">
        <v>393253</v>
      </c>
      <c r="U272" s="1">
        <v>5</v>
      </c>
      <c r="V272" s="1">
        <v>539643</v>
      </c>
      <c r="W272" s="1">
        <v>2</v>
      </c>
      <c r="X272" s="1">
        <v>3243626</v>
      </c>
      <c r="Y272" s="1" t="s">
        <v>45</v>
      </c>
    </row>
    <row r="273" spans="1:25">
      <c r="A273" s="1">
        <v>2015069</v>
      </c>
      <c r="B273" s="1" t="s">
        <v>46</v>
      </c>
      <c r="C273" s="2">
        <v>42165</v>
      </c>
      <c r="D273" s="2">
        <v>42226</v>
      </c>
      <c r="E273" s="1">
        <v>12</v>
      </c>
      <c r="F273" s="1">
        <v>46</v>
      </c>
      <c r="G273" s="1">
        <v>40</v>
      </c>
      <c r="H273" s="1">
        <v>8</v>
      </c>
      <c r="I273" s="1">
        <v>19</v>
      </c>
      <c r="J273" s="1">
        <v>8</v>
      </c>
      <c r="K273" s="1" t="s">
        <v>318</v>
      </c>
      <c r="L273" s="1">
        <v>0</v>
      </c>
      <c r="M273" s="1">
        <v>0</v>
      </c>
      <c r="N273" s="1">
        <v>1</v>
      </c>
      <c r="O273" s="1">
        <v>218767.4</v>
      </c>
      <c r="P273" s="1">
        <v>615</v>
      </c>
      <c r="Q273" s="1">
        <v>765.5</v>
      </c>
      <c r="R273" s="1">
        <v>22558</v>
      </c>
      <c r="S273" s="1">
        <v>9</v>
      </c>
      <c r="T273" s="1">
        <v>303523</v>
      </c>
      <c r="U273" s="1">
        <v>4.8</v>
      </c>
      <c r="V273" s="1">
        <v>403751</v>
      </c>
      <c r="W273" s="1">
        <v>2</v>
      </c>
      <c r="X273" s="1">
        <v>9220785</v>
      </c>
      <c r="Y273" s="1" t="s">
        <v>45</v>
      </c>
    </row>
    <row r="274" spans="1:25">
      <c r="A274" s="1">
        <v>2015068</v>
      </c>
      <c r="B274" s="1" t="s">
        <v>48</v>
      </c>
      <c r="C274" s="2">
        <v>42163</v>
      </c>
      <c r="D274" s="2">
        <v>42224</v>
      </c>
      <c r="E274" s="1">
        <v>41</v>
      </c>
      <c r="F274" s="1">
        <v>3</v>
      </c>
      <c r="G274" s="1">
        <v>8</v>
      </c>
      <c r="H274" s="1">
        <v>9</v>
      </c>
      <c r="I274" s="1">
        <v>44</v>
      </c>
      <c r="J274" s="1">
        <v>10</v>
      </c>
      <c r="K274" s="1" t="s">
        <v>319</v>
      </c>
      <c r="L274" s="1">
        <v>2</v>
      </c>
      <c r="M274" s="1">
        <v>7000000</v>
      </c>
      <c r="N274" s="1">
        <v>0</v>
      </c>
      <c r="O274" s="1">
        <v>0</v>
      </c>
      <c r="P274" s="1">
        <v>327</v>
      </c>
      <c r="Q274" s="1">
        <v>1935.2</v>
      </c>
      <c r="R274" s="1">
        <v>17411</v>
      </c>
      <c r="S274" s="1">
        <v>10.7</v>
      </c>
      <c r="T274" s="1">
        <v>270482</v>
      </c>
      <c r="U274" s="1">
        <v>4.9000000000000004</v>
      </c>
      <c r="V274" s="1">
        <v>277184</v>
      </c>
      <c r="W274" s="1">
        <v>2</v>
      </c>
      <c r="X274" s="1">
        <v>5260902</v>
      </c>
      <c r="Y274" s="1" t="s">
        <v>45</v>
      </c>
    </row>
    <row r="275" spans="1:25">
      <c r="A275" s="1">
        <v>2015067</v>
      </c>
      <c r="B275" s="1" t="s">
        <v>43</v>
      </c>
      <c r="C275" s="2">
        <v>42161</v>
      </c>
      <c r="D275" s="2">
        <v>42222</v>
      </c>
      <c r="E275" s="1">
        <v>4</v>
      </c>
      <c r="F275" s="1">
        <v>24</v>
      </c>
      <c r="G275" s="1">
        <v>29</v>
      </c>
      <c r="H275" s="1">
        <v>47</v>
      </c>
      <c r="I275" s="1">
        <v>30</v>
      </c>
      <c r="J275" s="1">
        <v>3</v>
      </c>
      <c r="K275" s="1" t="s">
        <v>320</v>
      </c>
      <c r="L275" s="1">
        <v>0</v>
      </c>
      <c r="M275" s="1">
        <v>0</v>
      </c>
      <c r="N275" s="1">
        <v>2</v>
      </c>
      <c r="O275" s="1">
        <v>169232.2</v>
      </c>
      <c r="P275" s="1">
        <v>630</v>
      </c>
      <c r="Q275" s="1">
        <v>1156.2</v>
      </c>
      <c r="R275" s="1">
        <v>29957</v>
      </c>
      <c r="S275" s="1">
        <v>10.5</v>
      </c>
      <c r="T275" s="1">
        <v>433434</v>
      </c>
      <c r="U275" s="1">
        <v>5.2</v>
      </c>
      <c r="V275" s="1">
        <v>628543</v>
      </c>
      <c r="W275" s="1">
        <v>2</v>
      </c>
      <c r="X275" s="1">
        <v>2176617</v>
      </c>
      <c r="Y275" s="1" t="s">
        <v>45</v>
      </c>
    </row>
    <row r="276" spans="1:25">
      <c r="A276" s="1">
        <v>2015066</v>
      </c>
      <c r="B276" s="1" t="s">
        <v>46</v>
      </c>
      <c r="C276" s="2">
        <v>42158</v>
      </c>
      <c r="D276" s="2">
        <v>42219</v>
      </c>
      <c r="E276" s="1">
        <v>12</v>
      </c>
      <c r="F276" s="1">
        <v>18</v>
      </c>
      <c r="G276" s="1">
        <v>30</v>
      </c>
      <c r="H276" s="1">
        <v>25</v>
      </c>
      <c r="I276" s="1">
        <v>47</v>
      </c>
      <c r="J276" s="1">
        <v>2</v>
      </c>
      <c r="K276" s="1" t="s">
        <v>321</v>
      </c>
      <c r="L276" s="1">
        <v>0</v>
      </c>
      <c r="M276" s="1">
        <v>0</v>
      </c>
      <c r="N276" s="1">
        <v>4</v>
      </c>
      <c r="O276" s="1">
        <v>62442.3</v>
      </c>
      <c r="P276" s="1">
        <v>681</v>
      </c>
      <c r="Q276" s="1">
        <v>789.3</v>
      </c>
      <c r="R276" s="1">
        <v>26321</v>
      </c>
      <c r="S276" s="1">
        <v>8.8000000000000007</v>
      </c>
      <c r="T276" s="1">
        <v>344192</v>
      </c>
      <c r="U276" s="1">
        <v>4.8</v>
      </c>
      <c r="V276" s="1">
        <v>373771</v>
      </c>
      <c r="W276" s="1">
        <v>2</v>
      </c>
      <c r="X276" s="1">
        <v>4167228</v>
      </c>
      <c r="Y276" s="1" t="s">
        <v>45</v>
      </c>
    </row>
    <row r="277" spans="1:25">
      <c r="A277" s="1">
        <v>2015065</v>
      </c>
      <c r="B277" s="1" t="s">
        <v>48</v>
      </c>
      <c r="C277" s="2">
        <v>42156</v>
      </c>
      <c r="D277" s="2">
        <v>42217</v>
      </c>
      <c r="E277" s="1">
        <v>3</v>
      </c>
      <c r="F277" s="1">
        <v>38</v>
      </c>
      <c r="G277" s="1">
        <v>4</v>
      </c>
      <c r="H277" s="1">
        <v>49</v>
      </c>
      <c r="I277" s="1">
        <v>12</v>
      </c>
      <c r="J277" s="1">
        <v>2</v>
      </c>
      <c r="K277" s="1" t="s">
        <v>322</v>
      </c>
      <c r="L277" s="1">
        <v>0</v>
      </c>
      <c r="M277" s="1">
        <v>0</v>
      </c>
      <c r="N277" s="1">
        <v>3</v>
      </c>
      <c r="O277" s="1">
        <v>66394.899999999994</v>
      </c>
      <c r="P277" s="1">
        <v>322</v>
      </c>
      <c r="Q277" s="1">
        <v>1331.3</v>
      </c>
      <c r="R277" s="1">
        <v>18246</v>
      </c>
      <c r="S277" s="1">
        <v>10.1</v>
      </c>
      <c r="T277" s="1">
        <v>271398</v>
      </c>
      <c r="U277" s="1">
        <v>4.8</v>
      </c>
      <c r="V277" s="1">
        <v>308769</v>
      </c>
      <c r="W277" s="1">
        <v>2</v>
      </c>
      <c r="X277" s="1">
        <v>3178303</v>
      </c>
      <c r="Y277" s="1" t="s">
        <v>45</v>
      </c>
    </row>
    <row r="278" spans="1:25">
      <c r="A278" s="1">
        <v>2015064</v>
      </c>
      <c r="B278" s="1" t="s">
        <v>43</v>
      </c>
      <c r="C278" s="2">
        <v>42154</v>
      </c>
      <c r="D278" s="2">
        <v>42215</v>
      </c>
      <c r="E278" s="1">
        <v>43</v>
      </c>
      <c r="F278" s="1">
        <v>6</v>
      </c>
      <c r="G278" s="1">
        <v>30</v>
      </c>
      <c r="H278" s="1">
        <v>47</v>
      </c>
      <c r="I278" s="1">
        <v>45</v>
      </c>
      <c r="J278" s="1">
        <v>5</v>
      </c>
      <c r="K278" s="1" t="s">
        <v>323</v>
      </c>
      <c r="L278" s="1">
        <v>0</v>
      </c>
      <c r="M278" s="1">
        <v>0</v>
      </c>
      <c r="N278" s="1">
        <v>2</v>
      </c>
      <c r="O278" s="1">
        <v>185507.3</v>
      </c>
      <c r="P278" s="1">
        <v>555</v>
      </c>
      <c r="Q278" s="1">
        <v>1438.7</v>
      </c>
      <c r="R278" s="1">
        <v>27182</v>
      </c>
      <c r="S278" s="1">
        <v>12.7</v>
      </c>
      <c r="T278" s="1">
        <v>413855</v>
      </c>
      <c r="U278" s="1">
        <v>5.9</v>
      </c>
      <c r="V278" s="1">
        <v>798076</v>
      </c>
      <c r="W278" s="1">
        <v>2</v>
      </c>
      <c r="X278" s="1">
        <v>6435104</v>
      </c>
      <c r="Y278" s="1" t="s">
        <v>45</v>
      </c>
    </row>
    <row r="279" spans="1:25">
      <c r="A279" s="1">
        <v>2015063</v>
      </c>
      <c r="B279" s="1" t="s">
        <v>46</v>
      </c>
      <c r="C279" s="2">
        <v>42151</v>
      </c>
      <c r="D279" s="2">
        <v>42212</v>
      </c>
      <c r="E279" s="1">
        <v>22</v>
      </c>
      <c r="F279" s="1">
        <v>32</v>
      </c>
      <c r="G279" s="1">
        <v>42</v>
      </c>
      <c r="H279" s="1">
        <v>8</v>
      </c>
      <c r="I279" s="1">
        <v>29</v>
      </c>
      <c r="J279" s="1">
        <v>3</v>
      </c>
      <c r="K279" s="1" t="s">
        <v>324</v>
      </c>
      <c r="L279" s="1">
        <v>0</v>
      </c>
      <c r="M279" s="1">
        <v>0</v>
      </c>
      <c r="N279" s="1">
        <v>2</v>
      </c>
      <c r="O279" s="1">
        <v>110442.4</v>
      </c>
      <c r="P279" s="1">
        <v>512</v>
      </c>
      <c r="Q279" s="1">
        <v>928.4</v>
      </c>
      <c r="R279" s="1">
        <v>19209</v>
      </c>
      <c r="S279" s="1">
        <v>10.7</v>
      </c>
      <c r="T279" s="1">
        <v>266725</v>
      </c>
      <c r="U279" s="1">
        <v>5.5</v>
      </c>
      <c r="V279" s="1">
        <v>407069</v>
      </c>
      <c r="W279" s="1">
        <v>2</v>
      </c>
      <c r="X279" s="1">
        <v>7518358</v>
      </c>
      <c r="Y279" s="1" t="s">
        <v>45</v>
      </c>
    </row>
    <row r="280" spans="1:25">
      <c r="A280" s="1">
        <v>2015062</v>
      </c>
      <c r="B280" s="1" t="s">
        <v>48</v>
      </c>
      <c r="C280" s="2">
        <v>42149</v>
      </c>
      <c r="D280" s="2">
        <v>42210</v>
      </c>
      <c r="E280" s="1">
        <v>44</v>
      </c>
      <c r="F280" s="1">
        <v>35</v>
      </c>
      <c r="G280" s="1">
        <v>49</v>
      </c>
      <c r="H280" s="1">
        <v>15</v>
      </c>
      <c r="I280" s="1">
        <v>29</v>
      </c>
      <c r="J280" s="1">
        <v>3</v>
      </c>
      <c r="K280" s="1" t="s">
        <v>325</v>
      </c>
      <c r="L280" s="1">
        <v>0</v>
      </c>
      <c r="M280" s="1">
        <v>0</v>
      </c>
      <c r="N280" s="1">
        <v>2</v>
      </c>
      <c r="O280" s="1">
        <v>71613.7</v>
      </c>
      <c r="P280" s="1">
        <v>342</v>
      </c>
      <c r="Q280" s="1">
        <v>901.3</v>
      </c>
      <c r="R280" s="1">
        <v>11156</v>
      </c>
      <c r="S280" s="1">
        <v>11.9</v>
      </c>
      <c r="T280" s="1">
        <v>158604</v>
      </c>
      <c r="U280" s="1">
        <v>6</v>
      </c>
      <c r="V280" s="1">
        <v>263338</v>
      </c>
      <c r="W280" s="1">
        <v>2</v>
      </c>
      <c r="X280" s="1">
        <v>2626239</v>
      </c>
      <c r="Y280" s="1" t="s">
        <v>45</v>
      </c>
    </row>
    <row r="281" spans="1:25">
      <c r="A281" s="1">
        <v>2015061</v>
      </c>
      <c r="B281" s="1" t="s">
        <v>43</v>
      </c>
      <c r="C281" s="2">
        <v>42147</v>
      </c>
      <c r="D281" s="2">
        <v>42208</v>
      </c>
      <c r="E281" s="1">
        <v>45</v>
      </c>
      <c r="F281" s="1">
        <v>41</v>
      </c>
      <c r="G281" s="1">
        <v>12</v>
      </c>
      <c r="H281" s="1">
        <v>26</v>
      </c>
      <c r="I281" s="1">
        <v>19</v>
      </c>
      <c r="J281" s="1">
        <v>7</v>
      </c>
      <c r="K281" s="1" t="s">
        <v>326</v>
      </c>
      <c r="L281" s="1">
        <v>0</v>
      </c>
      <c r="M281" s="1">
        <v>0</v>
      </c>
      <c r="N281" s="1">
        <v>5</v>
      </c>
      <c r="O281" s="1">
        <v>58678.5</v>
      </c>
      <c r="P281" s="1">
        <v>692</v>
      </c>
      <c r="Q281" s="1">
        <v>912.4</v>
      </c>
      <c r="R281" s="1">
        <v>28168</v>
      </c>
      <c r="S281" s="1">
        <v>9.6999999999999993</v>
      </c>
      <c r="T281" s="1">
        <v>390376</v>
      </c>
      <c r="U281" s="1">
        <v>5</v>
      </c>
      <c r="V281" s="1">
        <v>868628</v>
      </c>
      <c r="W281" s="1">
        <v>2</v>
      </c>
      <c r="X281" s="1">
        <v>3922180</v>
      </c>
      <c r="Y281" s="1" t="s">
        <v>45</v>
      </c>
    </row>
    <row r="282" spans="1:25">
      <c r="A282" s="1">
        <v>2015060</v>
      </c>
      <c r="B282" s="1" t="s">
        <v>46</v>
      </c>
      <c r="C282" s="2">
        <v>42144</v>
      </c>
      <c r="D282" s="2">
        <v>42205</v>
      </c>
      <c r="E282" s="1">
        <v>12</v>
      </c>
      <c r="F282" s="1">
        <v>10</v>
      </c>
      <c r="G282" s="1">
        <v>22</v>
      </c>
      <c r="H282" s="1">
        <v>37</v>
      </c>
      <c r="I282" s="1">
        <v>41</v>
      </c>
      <c r="J282" s="1">
        <v>10</v>
      </c>
      <c r="K282" s="1" t="s">
        <v>327</v>
      </c>
      <c r="L282" s="1">
        <v>2</v>
      </c>
      <c r="M282" s="1">
        <v>2000000</v>
      </c>
      <c r="N282" s="1">
        <v>0</v>
      </c>
      <c r="O282" s="1">
        <v>0</v>
      </c>
      <c r="P282" s="1">
        <v>481</v>
      </c>
      <c r="Q282" s="1">
        <v>1477.3</v>
      </c>
      <c r="R282" s="1">
        <v>21045</v>
      </c>
      <c r="S282" s="1">
        <v>9.9</v>
      </c>
      <c r="T282" s="1">
        <v>306147</v>
      </c>
      <c r="U282" s="1">
        <v>4.9000000000000004</v>
      </c>
      <c r="V282" s="1">
        <v>304824</v>
      </c>
      <c r="W282" s="1">
        <v>2</v>
      </c>
      <c r="X282" s="1">
        <v>9467261</v>
      </c>
      <c r="Y282" s="1" t="s">
        <v>45</v>
      </c>
    </row>
    <row r="283" spans="1:25">
      <c r="A283" s="1">
        <v>2015059</v>
      </c>
      <c r="B283" s="1" t="s">
        <v>48</v>
      </c>
      <c r="C283" s="2">
        <v>42142</v>
      </c>
      <c r="D283" s="2">
        <v>42203</v>
      </c>
      <c r="E283" s="1">
        <v>38</v>
      </c>
      <c r="F283" s="1">
        <v>41</v>
      </c>
      <c r="G283" s="1">
        <v>39</v>
      </c>
      <c r="H283" s="1">
        <v>2</v>
      </c>
      <c r="I283" s="1">
        <v>10</v>
      </c>
      <c r="J283" s="1">
        <v>5</v>
      </c>
      <c r="K283" s="1" t="s">
        <v>328</v>
      </c>
      <c r="L283" s="1">
        <v>0</v>
      </c>
      <c r="M283" s="1">
        <v>0</v>
      </c>
      <c r="N283" s="1">
        <v>2</v>
      </c>
      <c r="O283" s="1">
        <v>83424.7</v>
      </c>
      <c r="P283" s="1">
        <v>229</v>
      </c>
      <c r="Q283" s="1">
        <v>1568</v>
      </c>
      <c r="R283" s="1">
        <v>10995</v>
      </c>
      <c r="S283" s="1">
        <v>14.1</v>
      </c>
      <c r="T283" s="1">
        <v>177815</v>
      </c>
      <c r="U283" s="1">
        <v>6.2</v>
      </c>
      <c r="V283" s="1">
        <v>364578</v>
      </c>
      <c r="W283" s="1">
        <v>2</v>
      </c>
      <c r="X283" s="1">
        <v>5127621</v>
      </c>
      <c r="Y283" s="1" t="s">
        <v>45</v>
      </c>
    </row>
    <row r="284" spans="1:25">
      <c r="A284" s="1">
        <v>2015058</v>
      </c>
      <c r="B284" s="1" t="s">
        <v>43</v>
      </c>
      <c r="C284" s="2">
        <v>42140</v>
      </c>
      <c r="D284" s="2">
        <v>42201</v>
      </c>
      <c r="E284" s="1">
        <v>39</v>
      </c>
      <c r="F284" s="1">
        <v>8</v>
      </c>
      <c r="G284" s="1">
        <v>22</v>
      </c>
      <c r="H284" s="1">
        <v>46</v>
      </c>
      <c r="I284" s="1">
        <v>23</v>
      </c>
      <c r="J284" s="1">
        <v>3</v>
      </c>
      <c r="K284" s="1" t="s">
        <v>329</v>
      </c>
      <c r="L284" s="1">
        <v>0</v>
      </c>
      <c r="M284" s="1">
        <v>0</v>
      </c>
      <c r="N284" s="1">
        <v>1</v>
      </c>
      <c r="O284" s="1">
        <v>289119.2</v>
      </c>
      <c r="P284" s="1">
        <v>397</v>
      </c>
      <c r="Q284" s="1">
        <v>1567.3</v>
      </c>
      <c r="R284" s="1">
        <v>21132</v>
      </c>
      <c r="S284" s="1">
        <v>12.7</v>
      </c>
      <c r="T284" s="1">
        <v>349175</v>
      </c>
      <c r="U284" s="1">
        <v>5.5</v>
      </c>
      <c r="V284" s="1">
        <v>531018</v>
      </c>
      <c r="W284" s="1">
        <v>2</v>
      </c>
      <c r="X284" s="1">
        <v>7577692</v>
      </c>
      <c r="Y284" s="1" t="s">
        <v>45</v>
      </c>
    </row>
    <row r="285" spans="1:25">
      <c r="A285" s="1">
        <v>2015057</v>
      </c>
      <c r="B285" s="1" t="s">
        <v>46</v>
      </c>
      <c r="C285" s="2">
        <v>42137</v>
      </c>
      <c r="D285" s="2">
        <v>42198</v>
      </c>
      <c r="E285" s="1">
        <v>45</v>
      </c>
      <c r="F285" s="1">
        <v>22</v>
      </c>
      <c r="G285" s="1">
        <v>37</v>
      </c>
      <c r="H285" s="1">
        <v>15</v>
      </c>
      <c r="I285" s="1">
        <v>6</v>
      </c>
      <c r="J285" s="1">
        <v>5</v>
      </c>
      <c r="K285" s="1" t="s">
        <v>330</v>
      </c>
      <c r="L285" s="1">
        <v>1</v>
      </c>
      <c r="M285" s="1">
        <v>9000000</v>
      </c>
      <c r="N285" s="1">
        <v>2</v>
      </c>
      <c r="O285" s="1">
        <v>125714.4</v>
      </c>
      <c r="P285" s="1">
        <v>534</v>
      </c>
      <c r="Q285" s="1">
        <v>1013.3</v>
      </c>
      <c r="R285" s="1">
        <v>21709</v>
      </c>
      <c r="S285" s="1">
        <v>10.8</v>
      </c>
      <c r="T285" s="1">
        <v>313746</v>
      </c>
      <c r="U285" s="1">
        <v>5.3</v>
      </c>
      <c r="V285" s="1">
        <v>549283</v>
      </c>
      <c r="W285" s="1">
        <v>2</v>
      </c>
      <c r="X285" s="1">
        <v>5084218</v>
      </c>
      <c r="Y285" s="1" t="s">
        <v>45</v>
      </c>
    </row>
    <row r="286" spans="1:25">
      <c r="A286" s="1">
        <v>2015056</v>
      </c>
      <c r="B286" s="1" t="s">
        <v>48</v>
      </c>
      <c r="C286" s="2">
        <v>42135</v>
      </c>
      <c r="D286" s="2">
        <v>42196</v>
      </c>
      <c r="E286" s="1">
        <v>49</v>
      </c>
      <c r="F286" s="1">
        <v>1</v>
      </c>
      <c r="G286" s="1">
        <v>34</v>
      </c>
      <c r="H286" s="1">
        <v>28</v>
      </c>
      <c r="I286" s="1">
        <v>31</v>
      </c>
      <c r="J286" s="1">
        <v>4</v>
      </c>
      <c r="K286" s="1" t="s">
        <v>331</v>
      </c>
      <c r="L286" s="1">
        <v>0</v>
      </c>
      <c r="M286" s="1">
        <v>0</v>
      </c>
      <c r="N286" s="1">
        <v>3</v>
      </c>
      <c r="O286" s="1">
        <v>61775.6</v>
      </c>
      <c r="P286" s="1">
        <v>307</v>
      </c>
      <c r="Q286" s="1">
        <v>1299.2</v>
      </c>
      <c r="R286" s="1">
        <v>14911</v>
      </c>
      <c r="S286" s="1">
        <v>11.5</v>
      </c>
      <c r="T286" s="1">
        <v>219458</v>
      </c>
      <c r="U286" s="1">
        <v>5.6</v>
      </c>
      <c r="V286" s="1">
        <v>335687</v>
      </c>
      <c r="W286" s="1">
        <v>2</v>
      </c>
      <c r="X286" s="1">
        <v>5095994</v>
      </c>
      <c r="Y286" s="1" t="s">
        <v>45</v>
      </c>
    </row>
    <row r="287" spans="1:25">
      <c r="A287" s="1">
        <v>2015055</v>
      </c>
      <c r="B287" s="1" t="s">
        <v>43</v>
      </c>
      <c r="C287" s="2">
        <v>42133</v>
      </c>
      <c r="D287" s="2">
        <v>42194</v>
      </c>
      <c r="E287" s="1">
        <v>4</v>
      </c>
      <c r="F287" s="1">
        <v>46</v>
      </c>
      <c r="G287" s="1">
        <v>8</v>
      </c>
      <c r="H287" s="1">
        <v>29</v>
      </c>
      <c r="I287" s="1">
        <v>40</v>
      </c>
      <c r="J287" s="1">
        <v>3</v>
      </c>
      <c r="K287" s="1" t="s">
        <v>332</v>
      </c>
      <c r="L287" s="1">
        <v>0</v>
      </c>
      <c r="M287" s="1">
        <v>0</v>
      </c>
      <c r="N287" s="1">
        <v>4</v>
      </c>
      <c r="O287" s="1">
        <v>77803.8</v>
      </c>
      <c r="P287" s="1">
        <v>493</v>
      </c>
      <c r="Q287" s="1">
        <v>1358.5</v>
      </c>
      <c r="R287" s="1">
        <v>24357</v>
      </c>
      <c r="S287" s="1">
        <v>11.9</v>
      </c>
      <c r="T287" s="1">
        <v>376569</v>
      </c>
      <c r="U287" s="1">
        <v>5.5</v>
      </c>
      <c r="V287" s="1">
        <v>567927</v>
      </c>
      <c r="W287" s="1">
        <v>2</v>
      </c>
      <c r="X287" s="1">
        <v>3262229</v>
      </c>
      <c r="Y287" s="1" t="s">
        <v>45</v>
      </c>
    </row>
    <row r="288" spans="1:25">
      <c r="A288" s="1">
        <v>2015054</v>
      </c>
      <c r="B288" s="1" t="s">
        <v>46</v>
      </c>
      <c r="C288" s="2">
        <v>42130</v>
      </c>
      <c r="D288" s="2">
        <v>42191</v>
      </c>
      <c r="E288" s="1">
        <v>35</v>
      </c>
      <c r="F288" s="1">
        <v>32</v>
      </c>
      <c r="G288" s="1">
        <v>29</v>
      </c>
      <c r="H288" s="1">
        <v>7</v>
      </c>
      <c r="I288" s="1">
        <v>34</v>
      </c>
      <c r="J288" s="1">
        <v>10</v>
      </c>
      <c r="K288" s="1" t="s">
        <v>333</v>
      </c>
      <c r="L288" s="1">
        <v>0</v>
      </c>
      <c r="M288" s="1">
        <v>0</v>
      </c>
      <c r="N288" s="1">
        <v>0</v>
      </c>
      <c r="O288" s="1">
        <v>0</v>
      </c>
      <c r="P288" s="1">
        <v>355</v>
      </c>
      <c r="Q288" s="1">
        <v>2097.9</v>
      </c>
      <c r="R288" s="1">
        <v>16467</v>
      </c>
      <c r="S288" s="1">
        <v>13.3</v>
      </c>
      <c r="T288" s="1">
        <v>258778</v>
      </c>
      <c r="U288" s="1">
        <v>6</v>
      </c>
      <c r="V288" s="1">
        <v>336487</v>
      </c>
      <c r="W288" s="1">
        <v>2</v>
      </c>
      <c r="X288" s="1">
        <v>7522256</v>
      </c>
      <c r="Y288" s="1" t="s">
        <v>45</v>
      </c>
    </row>
    <row r="289" spans="1:25">
      <c r="A289" s="1">
        <v>2015053</v>
      </c>
      <c r="B289" s="1" t="s">
        <v>48</v>
      </c>
      <c r="C289" s="2">
        <v>42128</v>
      </c>
      <c r="D289" s="2">
        <v>42189</v>
      </c>
      <c r="E289" s="1">
        <v>14</v>
      </c>
      <c r="F289" s="1">
        <v>30</v>
      </c>
      <c r="G289" s="1">
        <v>48</v>
      </c>
      <c r="H289" s="1">
        <v>8</v>
      </c>
      <c r="I289" s="1">
        <v>49</v>
      </c>
      <c r="J289" s="1">
        <v>1</v>
      </c>
      <c r="K289" s="1" t="s">
        <v>334</v>
      </c>
      <c r="L289" s="1">
        <v>0</v>
      </c>
      <c r="M289" s="1">
        <v>0</v>
      </c>
      <c r="N289" s="1">
        <v>1</v>
      </c>
      <c r="O289" s="1">
        <v>176044.79999999999</v>
      </c>
      <c r="P289" s="1">
        <v>291</v>
      </c>
      <c r="Q289" s="1">
        <v>1301.9000000000001</v>
      </c>
      <c r="R289" s="1">
        <v>14765</v>
      </c>
      <c r="S289" s="1">
        <v>11.1</v>
      </c>
      <c r="T289" s="1">
        <v>219415</v>
      </c>
      <c r="U289" s="1">
        <v>5.3</v>
      </c>
      <c r="V289" s="1">
        <v>266739</v>
      </c>
      <c r="W289" s="1">
        <v>2</v>
      </c>
      <c r="X289" s="1">
        <v>2097793</v>
      </c>
      <c r="Y289" s="1" t="s">
        <v>45</v>
      </c>
    </row>
    <row r="290" spans="1:25">
      <c r="A290" s="1">
        <v>2015052</v>
      </c>
      <c r="B290" s="1" t="s">
        <v>43</v>
      </c>
      <c r="C290" s="2">
        <v>42126</v>
      </c>
      <c r="D290" s="2">
        <v>42187</v>
      </c>
      <c r="E290" s="1">
        <v>46</v>
      </c>
      <c r="F290" s="1">
        <v>33</v>
      </c>
      <c r="G290" s="1">
        <v>30</v>
      </c>
      <c r="H290" s="1">
        <v>19</v>
      </c>
      <c r="I290" s="1">
        <v>3</v>
      </c>
      <c r="J290" s="1">
        <v>5</v>
      </c>
      <c r="K290" s="1" t="s">
        <v>335</v>
      </c>
      <c r="L290" s="1">
        <v>0</v>
      </c>
      <c r="M290" s="1">
        <v>0</v>
      </c>
      <c r="N290" s="1">
        <v>2</v>
      </c>
      <c r="O290" s="1">
        <v>147130.29999999999</v>
      </c>
      <c r="P290" s="1">
        <v>519</v>
      </c>
      <c r="Q290" s="1">
        <v>1220.2</v>
      </c>
      <c r="R290" s="1">
        <v>24399</v>
      </c>
      <c r="S290" s="1">
        <v>11.2</v>
      </c>
      <c r="T290" s="1">
        <v>366337</v>
      </c>
      <c r="U290" s="1">
        <v>5.3</v>
      </c>
      <c r="V290" s="1">
        <v>634588</v>
      </c>
      <c r="W290" s="1">
        <v>2</v>
      </c>
      <c r="X290" s="1">
        <v>6227638</v>
      </c>
      <c r="Y290" s="1" t="s">
        <v>45</v>
      </c>
    </row>
    <row r="291" spans="1:25">
      <c r="A291" s="1">
        <v>2015051</v>
      </c>
      <c r="B291" s="1" t="s">
        <v>46</v>
      </c>
      <c r="C291" s="2">
        <v>42123</v>
      </c>
      <c r="D291" s="2">
        <v>42184</v>
      </c>
      <c r="E291" s="1">
        <v>42</v>
      </c>
      <c r="F291" s="1">
        <v>20</v>
      </c>
      <c r="G291" s="1">
        <v>2</v>
      </c>
      <c r="H291" s="1">
        <v>35</v>
      </c>
      <c r="I291" s="1">
        <v>49</v>
      </c>
      <c r="J291" s="1">
        <v>3</v>
      </c>
      <c r="K291" s="1" t="s">
        <v>336</v>
      </c>
      <c r="L291" s="1">
        <v>0</v>
      </c>
      <c r="M291" s="1">
        <v>0</v>
      </c>
      <c r="N291" s="1">
        <v>1</v>
      </c>
      <c r="O291" s="1">
        <v>219951.5</v>
      </c>
      <c r="P291" s="1">
        <v>312</v>
      </c>
      <c r="Q291" s="1">
        <v>1517.2</v>
      </c>
      <c r="R291" s="1">
        <v>15283</v>
      </c>
      <c r="S291" s="1">
        <v>13.4</v>
      </c>
      <c r="T291" s="1">
        <v>243398</v>
      </c>
      <c r="U291" s="1">
        <v>6</v>
      </c>
      <c r="V291" s="1">
        <v>403132</v>
      </c>
      <c r="W291" s="1">
        <v>2</v>
      </c>
      <c r="X291" s="1">
        <v>9506388</v>
      </c>
      <c r="Y291" s="1" t="s">
        <v>45</v>
      </c>
    </row>
    <row r="292" spans="1:25">
      <c r="A292" s="1">
        <v>2015050</v>
      </c>
      <c r="B292" s="1" t="s">
        <v>48</v>
      </c>
      <c r="C292" s="2">
        <v>42121</v>
      </c>
      <c r="D292" s="2">
        <v>42182</v>
      </c>
      <c r="E292" s="1">
        <v>15</v>
      </c>
      <c r="F292" s="1">
        <v>28</v>
      </c>
      <c r="G292" s="1">
        <v>43</v>
      </c>
      <c r="H292" s="1">
        <v>41</v>
      </c>
      <c r="I292" s="1">
        <v>5</v>
      </c>
      <c r="J292" s="1">
        <v>4</v>
      </c>
      <c r="K292" s="1" t="s">
        <v>337</v>
      </c>
      <c r="L292" s="1">
        <v>0</v>
      </c>
      <c r="M292" s="1">
        <v>0</v>
      </c>
      <c r="N292" s="1">
        <v>1</v>
      </c>
      <c r="O292" s="1">
        <v>162456.9</v>
      </c>
      <c r="P292" s="1">
        <v>338</v>
      </c>
      <c r="Q292" s="1">
        <v>1034.4000000000001</v>
      </c>
      <c r="R292" s="1">
        <v>14085</v>
      </c>
      <c r="S292" s="1">
        <v>10.7</v>
      </c>
      <c r="T292" s="1">
        <v>203170</v>
      </c>
      <c r="U292" s="1">
        <v>5.3</v>
      </c>
      <c r="V292" s="1">
        <v>298104</v>
      </c>
      <c r="W292" s="1">
        <v>2</v>
      </c>
      <c r="X292" s="1">
        <v>7268744</v>
      </c>
      <c r="Y292" s="1" t="s">
        <v>45</v>
      </c>
    </row>
    <row r="293" spans="1:25">
      <c r="A293" s="1">
        <v>2015049</v>
      </c>
      <c r="B293" s="1" t="s">
        <v>43</v>
      </c>
      <c r="C293" s="2">
        <v>42119</v>
      </c>
      <c r="D293" s="2">
        <v>42180</v>
      </c>
      <c r="E293" s="1">
        <v>30</v>
      </c>
      <c r="F293" s="1">
        <v>20</v>
      </c>
      <c r="G293" s="1">
        <v>29</v>
      </c>
      <c r="H293" s="1">
        <v>10</v>
      </c>
      <c r="I293" s="1">
        <v>27</v>
      </c>
      <c r="J293" s="1">
        <v>6</v>
      </c>
      <c r="K293" s="1" t="s">
        <v>338</v>
      </c>
      <c r="L293" s="1">
        <v>1</v>
      </c>
      <c r="M293" s="1">
        <v>2000000</v>
      </c>
      <c r="N293" s="1">
        <v>2</v>
      </c>
      <c r="O293" s="1">
        <v>147521.5</v>
      </c>
      <c r="P293" s="1">
        <v>935</v>
      </c>
      <c r="Q293" s="1">
        <v>679.1</v>
      </c>
      <c r="R293" s="1">
        <v>37923</v>
      </c>
      <c r="S293" s="1">
        <v>7.2</v>
      </c>
      <c r="T293" s="1">
        <v>429396</v>
      </c>
      <c r="U293" s="1">
        <v>4.5</v>
      </c>
      <c r="V293" s="1">
        <v>578060</v>
      </c>
      <c r="W293" s="1">
        <v>2</v>
      </c>
      <c r="X293" s="1">
        <v>4647818</v>
      </c>
      <c r="Y293" s="1" t="s">
        <v>45</v>
      </c>
    </row>
    <row r="294" spans="1:25">
      <c r="A294" s="1">
        <v>2015048</v>
      </c>
      <c r="B294" s="1" t="s">
        <v>46</v>
      </c>
      <c r="C294" s="2">
        <v>42116</v>
      </c>
      <c r="D294" s="2">
        <v>42177</v>
      </c>
      <c r="E294" s="1">
        <v>10</v>
      </c>
      <c r="F294" s="1">
        <v>43</v>
      </c>
      <c r="G294" s="1">
        <v>21</v>
      </c>
      <c r="H294" s="1">
        <v>25</v>
      </c>
      <c r="I294" s="1">
        <v>45</v>
      </c>
      <c r="J294" s="1">
        <v>5</v>
      </c>
      <c r="K294" s="1" t="s">
        <v>339</v>
      </c>
      <c r="L294" s="1">
        <v>1</v>
      </c>
      <c r="M294" s="1">
        <v>14000000</v>
      </c>
      <c r="N294" s="1">
        <v>1</v>
      </c>
      <c r="O294" s="1">
        <v>252025.3</v>
      </c>
      <c r="P294" s="1">
        <v>476</v>
      </c>
      <c r="Q294" s="1">
        <v>1139.5</v>
      </c>
      <c r="R294" s="1">
        <v>22040</v>
      </c>
      <c r="S294" s="1">
        <v>10.6</v>
      </c>
      <c r="T294" s="1">
        <v>320975</v>
      </c>
      <c r="U294" s="1">
        <v>5.2</v>
      </c>
      <c r="V294" s="1">
        <v>541954</v>
      </c>
      <c r="W294" s="1">
        <v>2</v>
      </c>
      <c r="X294" s="1">
        <v>4289930</v>
      </c>
      <c r="Y294" s="1" t="s">
        <v>45</v>
      </c>
    </row>
    <row r="295" spans="1:25">
      <c r="A295" s="1">
        <v>2015047</v>
      </c>
      <c r="B295" s="1" t="s">
        <v>48</v>
      </c>
      <c r="C295" s="2">
        <v>42114</v>
      </c>
      <c r="D295" s="2">
        <v>42175</v>
      </c>
      <c r="E295" s="1">
        <v>10</v>
      </c>
      <c r="F295" s="1">
        <v>37</v>
      </c>
      <c r="G295" s="1">
        <v>28</v>
      </c>
      <c r="H295" s="1">
        <v>15</v>
      </c>
      <c r="I295" s="1">
        <v>2</v>
      </c>
      <c r="J295" s="1">
        <v>2</v>
      </c>
      <c r="K295" s="1" t="s">
        <v>340</v>
      </c>
      <c r="L295" s="1">
        <v>0</v>
      </c>
      <c r="M295" s="1">
        <v>0</v>
      </c>
      <c r="N295" s="1">
        <v>2</v>
      </c>
      <c r="O295" s="1">
        <v>99226.7</v>
      </c>
      <c r="P295" s="1">
        <v>479</v>
      </c>
      <c r="Q295" s="1">
        <v>891.6</v>
      </c>
      <c r="R295" s="1">
        <v>19533</v>
      </c>
      <c r="S295" s="1">
        <v>9.4</v>
      </c>
      <c r="T295" s="1">
        <v>262955</v>
      </c>
      <c r="U295" s="1">
        <v>5</v>
      </c>
      <c r="V295" s="1">
        <v>304057</v>
      </c>
      <c r="W295" s="1">
        <v>2</v>
      </c>
      <c r="X295" s="1">
        <v>7753495</v>
      </c>
      <c r="Y295" s="1" t="s">
        <v>45</v>
      </c>
    </row>
    <row r="296" spans="1:25">
      <c r="A296" s="1">
        <v>2015046</v>
      </c>
      <c r="B296" s="1" t="s">
        <v>43</v>
      </c>
      <c r="C296" s="2">
        <v>42112</v>
      </c>
      <c r="D296" s="2">
        <v>42173</v>
      </c>
      <c r="E296" s="1">
        <v>44</v>
      </c>
      <c r="F296" s="1">
        <v>1</v>
      </c>
      <c r="G296" s="1">
        <v>49</v>
      </c>
      <c r="H296" s="1">
        <v>38</v>
      </c>
      <c r="I296" s="1">
        <v>20</v>
      </c>
      <c r="J296" s="1">
        <v>3</v>
      </c>
      <c r="K296" s="1" t="s">
        <v>341</v>
      </c>
      <c r="L296" s="1">
        <v>0</v>
      </c>
      <c r="M296" s="1">
        <v>0</v>
      </c>
      <c r="N296" s="1">
        <v>1</v>
      </c>
      <c r="O296" s="1">
        <v>335706.5</v>
      </c>
      <c r="P296" s="1">
        <v>482</v>
      </c>
      <c r="Q296" s="1">
        <v>1498.9</v>
      </c>
      <c r="R296" s="1">
        <v>26237</v>
      </c>
      <c r="S296" s="1">
        <v>11.9</v>
      </c>
      <c r="T296" s="1">
        <v>395662</v>
      </c>
      <c r="U296" s="1">
        <v>5.6</v>
      </c>
      <c r="V296" s="1">
        <v>613697</v>
      </c>
      <c r="W296" s="1">
        <v>2</v>
      </c>
      <c r="X296" s="1">
        <v>7200265</v>
      </c>
      <c r="Y296" s="1" t="s">
        <v>45</v>
      </c>
    </row>
    <row r="297" spans="1:25">
      <c r="A297" s="1">
        <v>2015045</v>
      </c>
      <c r="B297" s="1" t="s">
        <v>46</v>
      </c>
      <c r="C297" s="2">
        <v>42109</v>
      </c>
      <c r="D297" s="2">
        <v>42170</v>
      </c>
      <c r="E297" s="1">
        <v>43</v>
      </c>
      <c r="F297" s="1">
        <v>6</v>
      </c>
      <c r="G297" s="1">
        <v>10</v>
      </c>
      <c r="H297" s="1">
        <v>30</v>
      </c>
      <c r="I297" s="1">
        <v>39</v>
      </c>
      <c r="J297" s="1">
        <v>5</v>
      </c>
      <c r="K297" s="1" t="s">
        <v>342</v>
      </c>
      <c r="L297" s="1">
        <v>0</v>
      </c>
      <c r="M297" s="1">
        <v>0</v>
      </c>
      <c r="N297" s="1">
        <v>4</v>
      </c>
      <c r="O297" s="1">
        <v>62184.3</v>
      </c>
      <c r="P297" s="1">
        <v>480</v>
      </c>
      <c r="Q297" s="1">
        <v>1115.2</v>
      </c>
      <c r="R297" s="1">
        <v>20839</v>
      </c>
      <c r="S297" s="1">
        <v>11.1</v>
      </c>
      <c r="T297" s="1">
        <v>307229</v>
      </c>
      <c r="U297" s="1">
        <v>5.3</v>
      </c>
      <c r="V297" s="1">
        <v>542514</v>
      </c>
      <c r="W297" s="1">
        <v>2</v>
      </c>
      <c r="X297" s="1">
        <v>8492729</v>
      </c>
      <c r="Y297" s="1" t="s">
        <v>45</v>
      </c>
    </row>
    <row r="298" spans="1:25">
      <c r="A298" s="1">
        <v>2015044</v>
      </c>
      <c r="B298" s="1" t="s">
        <v>48</v>
      </c>
      <c r="C298" s="2">
        <v>42107</v>
      </c>
      <c r="D298" s="2">
        <v>42168</v>
      </c>
      <c r="E298" s="1">
        <v>41</v>
      </c>
      <c r="F298" s="1">
        <v>9</v>
      </c>
      <c r="G298" s="1">
        <v>43</v>
      </c>
      <c r="H298" s="1">
        <v>48</v>
      </c>
      <c r="I298" s="1">
        <v>36</v>
      </c>
      <c r="J298" s="1">
        <v>2</v>
      </c>
      <c r="K298" s="1" t="s">
        <v>343</v>
      </c>
      <c r="L298" s="1">
        <v>0</v>
      </c>
      <c r="M298" s="1">
        <v>0</v>
      </c>
      <c r="N298" s="1">
        <v>1</v>
      </c>
      <c r="O298" s="1">
        <v>199412.4</v>
      </c>
      <c r="P298" s="1">
        <v>291</v>
      </c>
      <c r="Q298" s="1">
        <v>1474.8</v>
      </c>
      <c r="R298" s="1">
        <v>13262</v>
      </c>
      <c r="S298" s="1">
        <v>14</v>
      </c>
      <c r="T298" s="1">
        <v>204288</v>
      </c>
      <c r="U298" s="1">
        <v>6.5</v>
      </c>
      <c r="V298" s="1">
        <v>301630</v>
      </c>
      <c r="W298" s="1">
        <v>2</v>
      </c>
      <c r="X298" s="1">
        <v>2806910</v>
      </c>
      <c r="Y298" s="1" t="s">
        <v>45</v>
      </c>
    </row>
    <row r="299" spans="1:25">
      <c r="A299" s="1">
        <v>2015043</v>
      </c>
      <c r="B299" s="1" t="s">
        <v>43</v>
      </c>
      <c r="C299" s="2">
        <v>42105</v>
      </c>
      <c r="D299" s="2">
        <v>42166</v>
      </c>
      <c r="E299" s="1">
        <v>45</v>
      </c>
      <c r="F299" s="1">
        <v>41</v>
      </c>
      <c r="G299" s="1">
        <v>5</v>
      </c>
      <c r="H299" s="1">
        <v>17</v>
      </c>
      <c r="I299" s="1">
        <v>33</v>
      </c>
      <c r="J299" s="1">
        <v>9</v>
      </c>
      <c r="K299" s="1" t="s">
        <v>344</v>
      </c>
      <c r="L299" s="1">
        <v>0</v>
      </c>
      <c r="M299" s="1">
        <v>0</v>
      </c>
      <c r="N299" s="1">
        <v>6</v>
      </c>
      <c r="O299" s="1">
        <v>55350.5</v>
      </c>
      <c r="P299" s="1">
        <v>653</v>
      </c>
      <c r="Q299" s="1">
        <v>1094.5</v>
      </c>
      <c r="R299" s="1">
        <v>28442</v>
      </c>
      <c r="S299" s="1">
        <v>10.8</v>
      </c>
      <c r="T299" s="1">
        <v>405830</v>
      </c>
      <c r="U299" s="1">
        <v>5.4</v>
      </c>
      <c r="V299" s="1">
        <v>602099</v>
      </c>
      <c r="W299" s="1">
        <v>2</v>
      </c>
      <c r="X299" s="1">
        <v>1098426</v>
      </c>
      <c r="Y299" s="1" t="s">
        <v>45</v>
      </c>
    </row>
    <row r="300" spans="1:25">
      <c r="A300" s="1">
        <v>2015042</v>
      </c>
      <c r="B300" s="1" t="s">
        <v>46</v>
      </c>
      <c r="C300" s="2">
        <v>42102</v>
      </c>
      <c r="D300" s="2">
        <v>42163</v>
      </c>
      <c r="E300" s="1">
        <v>15</v>
      </c>
      <c r="F300" s="1">
        <v>36</v>
      </c>
      <c r="G300" s="1">
        <v>38</v>
      </c>
      <c r="H300" s="1">
        <v>30</v>
      </c>
      <c r="I300" s="1">
        <v>2</v>
      </c>
      <c r="J300" s="1">
        <v>2</v>
      </c>
      <c r="K300" s="1" t="s">
        <v>345</v>
      </c>
      <c r="L300" s="1">
        <v>0</v>
      </c>
      <c r="M300" s="1">
        <v>0</v>
      </c>
      <c r="N300" s="1">
        <v>0</v>
      </c>
      <c r="O300" s="1">
        <v>0</v>
      </c>
      <c r="P300" s="1">
        <v>304</v>
      </c>
      <c r="Q300" s="1">
        <v>2531.6</v>
      </c>
      <c r="R300" s="1">
        <v>16195</v>
      </c>
      <c r="S300" s="1">
        <v>14</v>
      </c>
      <c r="T300" s="1">
        <v>262215</v>
      </c>
      <c r="U300" s="1">
        <v>6.2</v>
      </c>
      <c r="V300" s="1">
        <v>370032</v>
      </c>
      <c r="W300" s="1">
        <v>2</v>
      </c>
      <c r="X300" s="1">
        <v>7489513</v>
      </c>
      <c r="Y300" s="1" t="s">
        <v>45</v>
      </c>
    </row>
    <row r="301" spans="1:25">
      <c r="A301" s="1">
        <v>2015041</v>
      </c>
      <c r="B301" s="1" t="s">
        <v>48</v>
      </c>
      <c r="C301" s="2">
        <v>42100</v>
      </c>
      <c r="D301" s="2">
        <v>42161</v>
      </c>
      <c r="E301" s="1">
        <v>31</v>
      </c>
      <c r="F301" s="1">
        <v>16</v>
      </c>
      <c r="G301" s="1">
        <v>33</v>
      </c>
      <c r="H301" s="1">
        <v>17</v>
      </c>
      <c r="I301" s="1">
        <v>1</v>
      </c>
      <c r="J301" s="1">
        <v>3</v>
      </c>
      <c r="K301" s="1" t="s">
        <v>346</v>
      </c>
      <c r="L301" s="1">
        <v>0</v>
      </c>
      <c r="M301" s="1">
        <v>0</v>
      </c>
      <c r="N301" s="1">
        <v>0</v>
      </c>
      <c r="O301" s="1">
        <v>0</v>
      </c>
      <c r="P301" s="1">
        <v>265</v>
      </c>
      <c r="Q301" s="1">
        <v>1817</v>
      </c>
      <c r="R301" s="1">
        <v>12629</v>
      </c>
      <c r="S301" s="1">
        <v>11.2</v>
      </c>
      <c r="T301" s="1">
        <v>193030</v>
      </c>
      <c r="U301" s="1">
        <v>5.2</v>
      </c>
      <c r="V301" s="1">
        <v>285086</v>
      </c>
      <c r="W301" s="1">
        <v>2</v>
      </c>
      <c r="X301" s="1">
        <v>8614934</v>
      </c>
      <c r="Y301" s="1" t="s">
        <v>45</v>
      </c>
    </row>
    <row r="302" spans="1:25">
      <c r="A302" s="1">
        <v>2015040</v>
      </c>
      <c r="B302" s="1" t="s">
        <v>43</v>
      </c>
      <c r="C302" s="2">
        <v>42098</v>
      </c>
      <c r="D302" s="2">
        <v>42159</v>
      </c>
      <c r="E302" s="1">
        <v>33</v>
      </c>
      <c r="F302" s="1">
        <v>15</v>
      </c>
      <c r="G302" s="1">
        <v>23</v>
      </c>
      <c r="H302" s="1">
        <v>28</v>
      </c>
      <c r="I302" s="1">
        <v>39</v>
      </c>
      <c r="J302" s="1">
        <v>1</v>
      </c>
      <c r="K302" s="1" t="s">
        <v>347</v>
      </c>
      <c r="L302" s="1">
        <v>0</v>
      </c>
      <c r="M302" s="1">
        <v>0</v>
      </c>
      <c r="N302" s="1">
        <v>1</v>
      </c>
      <c r="O302" s="1">
        <v>329856.5</v>
      </c>
      <c r="P302" s="1">
        <v>517</v>
      </c>
      <c r="Q302" s="1">
        <v>1373.1</v>
      </c>
      <c r="R302" s="1">
        <v>26400</v>
      </c>
      <c r="S302" s="1">
        <v>11.6</v>
      </c>
      <c r="T302" s="1">
        <v>397489</v>
      </c>
      <c r="U302" s="1">
        <v>5.5</v>
      </c>
      <c r="V302" s="1">
        <v>483550</v>
      </c>
      <c r="W302" s="1">
        <v>2</v>
      </c>
      <c r="X302" s="1">
        <v>7837204</v>
      </c>
      <c r="Y302" s="1" t="s">
        <v>45</v>
      </c>
    </row>
    <row r="303" spans="1:25">
      <c r="A303" s="1">
        <v>2015039</v>
      </c>
      <c r="B303" s="1" t="s">
        <v>46</v>
      </c>
      <c r="C303" s="2">
        <v>42095</v>
      </c>
      <c r="D303" s="2">
        <v>42156</v>
      </c>
      <c r="E303" s="1">
        <v>13</v>
      </c>
      <c r="F303" s="1">
        <v>21</v>
      </c>
      <c r="G303" s="1">
        <v>25</v>
      </c>
      <c r="H303" s="1">
        <v>20</v>
      </c>
      <c r="I303" s="1">
        <v>41</v>
      </c>
      <c r="J303" s="1">
        <v>4</v>
      </c>
      <c r="K303" s="1" t="s">
        <v>348</v>
      </c>
      <c r="L303" s="1">
        <v>0</v>
      </c>
      <c r="M303" s="1">
        <v>0</v>
      </c>
      <c r="N303" s="1">
        <v>1</v>
      </c>
      <c r="O303" s="1">
        <v>231004.7</v>
      </c>
      <c r="P303" s="1">
        <v>457</v>
      </c>
      <c r="Q303" s="1">
        <v>1087.8</v>
      </c>
      <c r="R303" s="1">
        <v>23013</v>
      </c>
      <c r="S303" s="1">
        <v>9.3000000000000007</v>
      </c>
      <c r="T303" s="1">
        <v>330274</v>
      </c>
      <c r="U303" s="1">
        <v>4.5999999999999996</v>
      </c>
      <c r="V303" s="1">
        <v>420226</v>
      </c>
      <c r="W303" s="1">
        <v>2</v>
      </c>
      <c r="X303" s="1">
        <v>8889042</v>
      </c>
      <c r="Y303" s="1" t="s">
        <v>45</v>
      </c>
    </row>
    <row r="304" spans="1:25">
      <c r="A304" s="1">
        <v>2015038</v>
      </c>
      <c r="B304" s="1" t="s">
        <v>48</v>
      </c>
      <c r="C304" s="2">
        <v>42093</v>
      </c>
      <c r="D304" s="2">
        <v>42154</v>
      </c>
      <c r="E304" s="1">
        <v>4</v>
      </c>
      <c r="F304" s="1">
        <v>20</v>
      </c>
      <c r="G304" s="1">
        <v>13</v>
      </c>
      <c r="H304" s="1">
        <v>10</v>
      </c>
      <c r="I304" s="1">
        <v>32</v>
      </c>
      <c r="J304" s="1">
        <v>1</v>
      </c>
      <c r="K304" s="1" t="s">
        <v>349</v>
      </c>
      <c r="L304" s="1">
        <v>0</v>
      </c>
      <c r="M304" s="1">
        <v>0</v>
      </c>
      <c r="N304" s="1">
        <v>5</v>
      </c>
      <c r="O304" s="1">
        <v>33860.800000000003</v>
      </c>
      <c r="P304" s="1">
        <v>549</v>
      </c>
      <c r="Q304" s="1">
        <v>663.7</v>
      </c>
      <c r="R304" s="1">
        <v>20960</v>
      </c>
      <c r="S304" s="1">
        <v>7.5</v>
      </c>
      <c r="T304" s="1">
        <v>258214</v>
      </c>
      <c r="U304" s="1">
        <v>4.3</v>
      </c>
      <c r="V304" s="1">
        <v>252091</v>
      </c>
      <c r="W304" s="1">
        <v>2</v>
      </c>
      <c r="X304" s="1">
        <v>4902446</v>
      </c>
      <c r="Y304" s="1" t="s">
        <v>45</v>
      </c>
    </row>
    <row r="305" spans="1:25">
      <c r="A305" s="1">
        <v>2015037</v>
      </c>
      <c r="B305" s="1" t="s">
        <v>43</v>
      </c>
      <c r="C305" s="2">
        <v>42091</v>
      </c>
      <c r="D305" s="2">
        <v>42152</v>
      </c>
      <c r="E305" s="1">
        <v>20</v>
      </c>
      <c r="F305" s="1">
        <v>19</v>
      </c>
      <c r="G305" s="1">
        <v>40</v>
      </c>
      <c r="H305" s="1">
        <v>39</v>
      </c>
      <c r="I305" s="1">
        <v>27</v>
      </c>
      <c r="J305" s="1">
        <v>8</v>
      </c>
      <c r="K305" s="1" t="s">
        <v>350</v>
      </c>
      <c r="L305" s="1">
        <v>0</v>
      </c>
      <c r="M305" s="1">
        <v>0</v>
      </c>
      <c r="N305" s="1">
        <v>1</v>
      </c>
      <c r="O305" s="1">
        <v>305512.59999999998</v>
      </c>
      <c r="P305" s="1">
        <v>561</v>
      </c>
      <c r="Q305" s="1">
        <v>1172</v>
      </c>
      <c r="R305" s="1">
        <v>25431</v>
      </c>
      <c r="S305" s="1">
        <v>11.2</v>
      </c>
      <c r="T305" s="1">
        <v>381489</v>
      </c>
      <c r="U305" s="1">
        <v>5.3</v>
      </c>
      <c r="V305" s="1">
        <v>560095</v>
      </c>
      <c r="W305" s="1">
        <v>2</v>
      </c>
      <c r="X305" s="1">
        <v>1787885</v>
      </c>
      <c r="Y305" s="1" t="s">
        <v>45</v>
      </c>
    </row>
    <row r="306" spans="1:25">
      <c r="A306" s="1">
        <v>2015036</v>
      </c>
      <c r="B306" s="1" t="s">
        <v>46</v>
      </c>
      <c r="C306" s="2">
        <v>42088</v>
      </c>
      <c r="D306" s="2">
        <v>42149</v>
      </c>
      <c r="E306" s="1">
        <v>43</v>
      </c>
      <c r="F306" s="1">
        <v>10</v>
      </c>
      <c r="G306" s="1">
        <v>20</v>
      </c>
      <c r="H306" s="1">
        <v>9</v>
      </c>
      <c r="I306" s="1">
        <v>17</v>
      </c>
      <c r="J306" s="1">
        <v>7</v>
      </c>
      <c r="K306" s="1" t="s">
        <v>351</v>
      </c>
      <c r="L306" s="1">
        <v>0</v>
      </c>
      <c r="M306" s="1">
        <v>0</v>
      </c>
      <c r="N306" s="1">
        <v>2</v>
      </c>
      <c r="O306" s="1">
        <v>108332.6</v>
      </c>
      <c r="P306" s="1">
        <v>538</v>
      </c>
      <c r="Q306" s="1">
        <v>866.7</v>
      </c>
      <c r="R306" s="1">
        <v>23702</v>
      </c>
      <c r="S306" s="1">
        <v>8.5</v>
      </c>
      <c r="T306" s="1">
        <v>320150</v>
      </c>
      <c r="U306" s="1">
        <v>4.5</v>
      </c>
      <c r="V306" s="1">
        <v>645978</v>
      </c>
      <c r="W306" s="1">
        <v>2</v>
      </c>
      <c r="X306" s="1">
        <v>5148962</v>
      </c>
      <c r="Y306" s="1" t="s">
        <v>45</v>
      </c>
    </row>
    <row r="307" spans="1:25">
      <c r="A307" s="1">
        <v>2015035</v>
      </c>
      <c r="B307" s="1" t="s">
        <v>48</v>
      </c>
      <c r="C307" s="2">
        <v>42086</v>
      </c>
      <c r="D307" s="2">
        <v>42147</v>
      </c>
      <c r="E307" s="1">
        <v>48</v>
      </c>
      <c r="F307" s="1">
        <v>49</v>
      </c>
      <c r="G307" s="1">
        <v>3</v>
      </c>
      <c r="H307" s="1">
        <v>1</v>
      </c>
      <c r="I307" s="1">
        <v>20</v>
      </c>
      <c r="J307" s="1">
        <v>7</v>
      </c>
      <c r="K307" s="1" t="s">
        <v>352</v>
      </c>
      <c r="L307" s="1">
        <v>1</v>
      </c>
      <c r="M307" s="1">
        <v>6000000</v>
      </c>
      <c r="N307" s="1">
        <v>3</v>
      </c>
      <c r="O307" s="1">
        <v>58830.5</v>
      </c>
      <c r="P307" s="1">
        <v>426</v>
      </c>
      <c r="Q307" s="1">
        <v>891.6</v>
      </c>
      <c r="R307" s="1">
        <v>15996</v>
      </c>
      <c r="S307" s="1">
        <v>10.199999999999999</v>
      </c>
      <c r="T307" s="1">
        <v>232142</v>
      </c>
      <c r="U307" s="1">
        <v>5</v>
      </c>
      <c r="V307" s="1">
        <v>510890</v>
      </c>
      <c r="W307" s="1">
        <v>2</v>
      </c>
      <c r="X307" s="1">
        <v>8660161</v>
      </c>
      <c r="Y307" s="1" t="s">
        <v>45</v>
      </c>
    </row>
    <row r="308" spans="1:25">
      <c r="A308" s="1">
        <v>2015034</v>
      </c>
      <c r="B308" s="1" t="s">
        <v>43</v>
      </c>
      <c r="C308" s="2">
        <v>42084</v>
      </c>
      <c r="D308" s="2">
        <v>42145</v>
      </c>
      <c r="E308" s="1">
        <v>28</v>
      </c>
      <c r="F308" s="1">
        <v>47</v>
      </c>
      <c r="G308" s="1">
        <v>41</v>
      </c>
      <c r="H308" s="1">
        <v>22</v>
      </c>
      <c r="I308" s="1">
        <v>21</v>
      </c>
      <c r="J308" s="1">
        <v>5</v>
      </c>
      <c r="K308" s="1" t="s">
        <v>353</v>
      </c>
      <c r="L308" s="1">
        <v>0</v>
      </c>
      <c r="M308" s="1">
        <v>0</v>
      </c>
      <c r="N308" s="1">
        <v>3</v>
      </c>
      <c r="O308" s="1">
        <v>105574.39999999999</v>
      </c>
      <c r="P308" s="1">
        <v>528</v>
      </c>
      <c r="Q308" s="1">
        <v>1290.9000000000001</v>
      </c>
      <c r="R308" s="1">
        <v>25208</v>
      </c>
      <c r="S308" s="1">
        <v>11.7</v>
      </c>
      <c r="T308" s="1">
        <v>388362</v>
      </c>
      <c r="U308" s="1">
        <v>5.4</v>
      </c>
      <c r="V308" s="1">
        <v>668078</v>
      </c>
      <c r="W308" s="1">
        <v>2</v>
      </c>
      <c r="X308" s="1">
        <v>4960465</v>
      </c>
      <c r="Y308" s="1" t="s">
        <v>45</v>
      </c>
    </row>
    <row r="309" spans="1:25">
      <c r="A309" s="1">
        <v>2015033</v>
      </c>
      <c r="B309" s="1" t="s">
        <v>46</v>
      </c>
      <c r="C309" s="2">
        <v>42081</v>
      </c>
      <c r="D309" s="2">
        <v>42142</v>
      </c>
      <c r="E309" s="1">
        <v>26</v>
      </c>
      <c r="F309" s="1">
        <v>15</v>
      </c>
      <c r="G309" s="1">
        <v>10</v>
      </c>
      <c r="H309" s="1">
        <v>4</v>
      </c>
      <c r="I309" s="1">
        <v>30</v>
      </c>
      <c r="J309" s="1">
        <v>5</v>
      </c>
      <c r="K309" s="1" t="s">
        <v>354</v>
      </c>
      <c r="L309" s="1">
        <v>0</v>
      </c>
      <c r="M309" s="1">
        <v>0</v>
      </c>
      <c r="N309" s="1">
        <v>5</v>
      </c>
      <c r="O309" s="1">
        <v>46292.7</v>
      </c>
      <c r="P309" s="1">
        <v>888</v>
      </c>
      <c r="Q309" s="1">
        <v>560.9</v>
      </c>
      <c r="R309" s="1">
        <v>30353</v>
      </c>
      <c r="S309" s="1">
        <v>7.1</v>
      </c>
      <c r="T309" s="1">
        <v>352573</v>
      </c>
      <c r="U309" s="1">
        <v>4.3</v>
      </c>
      <c r="V309" s="1">
        <v>498220</v>
      </c>
      <c r="W309" s="1">
        <v>2</v>
      </c>
      <c r="X309" s="1">
        <v>8374628</v>
      </c>
      <c r="Y309" s="1" t="s">
        <v>45</v>
      </c>
    </row>
    <row r="310" spans="1:25">
      <c r="A310" s="1">
        <v>2015032</v>
      </c>
      <c r="B310" s="1" t="s">
        <v>48</v>
      </c>
      <c r="C310" s="2">
        <v>42079</v>
      </c>
      <c r="D310" s="2">
        <v>42140</v>
      </c>
      <c r="E310" s="1">
        <v>35</v>
      </c>
      <c r="F310" s="1">
        <v>11</v>
      </c>
      <c r="G310" s="1">
        <v>49</v>
      </c>
      <c r="H310" s="1">
        <v>7</v>
      </c>
      <c r="I310" s="1">
        <v>48</v>
      </c>
      <c r="J310" s="1">
        <v>7</v>
      </c>
      <c r="K310" s="1" t="s">
        <v>355</v>
      </c>
      <c r="L310" s="1">
        <v>0</v>
      </c>
      <c r="M310" s="1">
        <v>0</v>
      </c>
      <c r="N310" s="1">
        <v>1</v>
      </c>
      <c r="O310" s="1">
        <v>173533</v>
      </c>
      <c r="P310" s="1">
        <v>315</v>
      </c>
      <c r="Q310" s="1">
        <v>1185.5999999999999</v>
      </c>
      <c r="R310" s="1">
        <v>15239</v>
      </c>
      <c r="S310" s="1">
        <v>10.6</v>
      </c>
      <c r="T310" s="1">
        <v>230689</v>
      </c>
      <c r="U310" s="1">
        <v>5</v>
      </c>
      <c r="V310" s="1">
        <v>510866</v>
      </c>
      <c r="W310" s="1">
        <v>2</v>
      </c>
      <c r="X310" s="1">
        <v>6435671</v>
      </c>
      <c r="Y310" s="1" t="s">
        <v>45</v>
      </c>
    </row>
    <row r="311" spans="1:25">
      <c r="A311" s="1">
        <v>2015031</v>
      </c>
      <c r="B311" s="1" t="s">
        <v>43</v>
      </c>
      <c r="C311" s="2">
        <v>42077</v>
      </c>
      <c r="D311" s="2">
        <v>42138</v>
      </c>
      <c r="E311" s="1">
        <v>30</v>
      </c>
      <c r="F311" s="1">
        <v>39</v>
      </c>
      <c r="G311" s="1">
        <v>3</v>
      </c>
      <c r="H311" s="1">
        <v>14</v>
      </c>
      <c r="I311" s="1">
        <v>8</v>
      </c>
      <c r="J311" s="1">
        <v>10</v>
      </c>
      <c r="K311" s="1" t="s">
        <v>356</v>
      </c>
      <c r="L311" s="1">
        <v>0</v>
      </c>
      <c r="M311" s="1">
        <v>0</v>
      </c>
      <c r="N311" s="1">
        <v>2</v>
      </c>
      <c r="O311" s="1">
        <v>148219.5</v>
      </c>
      <c r="P311" s="1">
        <v>682</v>
      </c>
      <c r="Q311" s="1">
        <v>935.4</v>
      </c>
      <c r="R311" s="1">
        <v>29607</v>
      </c>
      <c r="S311" s="1">
        <v>9.3000000000000007</v>
      </c>
      <c r="T311" s="1">
        <v>400735</v>
      </c>
      <c r="U311" s="1">
        <v>4.9000000000000004</v>
      </c>
      <c r="V311" s="1">
        <v>411779</v>
      </c>
      <c r="W311" s="1">
        <v>2</v>
      </c>
      <c r="X311" s="1">
        <v>3075064</v>
      </c>
      <c r="Y311" s="1" t="s">
        <v>45</v>
      </c>
    </row>
    <row r="312" spans="1:25">
      <c r="A312" s="1">
        <v>2015030</v>
      </c>
      <c r="B312" s="1" t="s">
        <v>46</v>
      </c>
      <c r="C312" s="2">
        <v>42074</v>
      </c>
      <c r="D312" s="2">
        <v>42135</v>
      </c>
      <c r="E312" s="1">
        <v>49</v>
      </c>
      <c r="F312" s="1">
        <v>2</v>
      </c>
      <c r="G312" s="1">
        <v>35</v>
      </c>
      <c r="H312" s="1">
        <v>1</v>
      </c>
      <c r="I312" s="1">
        <v>36</v>
      </c>
      <c r="J312" s="1">
        <v>4</v>
      </c>
      <c r="K312" s="1" t="s">
        <v>357</v>
      </c>
      <c r="L312" s="1">
        <v>0</v>
      </c>
      <c r="M312" s="1">
        <v>0</v>
      </c>
      <c r="N312" s="1">
        <v>1</v>
      </c>
      <c r="O312" s="1">
        <v>228326.3</v>
      </c>
      <c r="P312" s="1">
        <v>252</v>
      </c>
      <c r="Q312" s="1">
        <v>1949.9</v>
      </c>
      <c r="R312" s="1">
        <v>14843</v>
      </c>
      <c r="S312" s="1">
        <v>14.3</v>
      </c>
      <c r="T312" s="1">
        <v>237966</v>
      </c>
      <c r="U312" s="1">
        <v>6.3</v>
      </c>
      <c r="V312" s="1">
        <v>407954</v>
      </c>
      <c r="W312" s="1">
        <v>2</v>
      </c>
      <c r="X312" s="1">
        <v>4880492</v>
      </c>
      <c r="Y312" s="1" t="s">
        <v>45</v>
      </c>
    </row>
    <row r="313" spans="1:25">
      <c r="A313" s="1">
        <v>2015029</v>
      </c>
      <c r="B313" s="1" t="s">
        <v>48</v>
      </c>
      <c r="C313" s="2">
        <v>42072</v>
      </c>
      <c r="D313" s="2">
        <v>42133</v>
      </c>
      <c r="E313" s="1">
        <v>35</v>
      </c>
      <c r="F313" s="1">
        <v>31</v>
      </c>
      <c r="G313" s="1">
        <v>26</v>
      </c>
      <c r="H313" s="1">
        <v>34</v>
      </c>
      <c r="I313" s="1">
        <v>28</v>
      </c>
      <c r="J313" s="1">
        <v>5</v>
      </c>
      <c r="K313" s="1" t="s">
        <v>358</v>
      </c>
      <c r="L313" s="1">
        <v>0</v>
      </c>
      <c r="M313" s="1">
        <v>0</v>
      </c>
      <c r="N313" s="1">
        <v>0</v>
      </c>
      <c r="O313" s="1">
        <v>0</v>
      </c>
      <c r="P313" s="1">
        <v>254</v>
      </c>
      <c r="Q313" s="1">
        <v>2170.6999999999998</v>
      </c>
      <c r="R313" s="1">
        <v>11484</v>
      </c>
      <c r="S313" s="1">
        <v>14.2</v>
      </c>
      <c r="T313" s="1">
        <v>186932</v>
      </c>
      <c r="U313" s="1">
        <v>6.2</v>
      </c>
      <c r="V313" s="1">
        <v>384666</v>
      </c>
      <c r="W313" s="1">
        <v>2</v>
      </c>
      <c r="X313" s="1">
        <v>2691810</v>
      </c>
      <c r="Y313" s="1" t="s">
        <v>45</v>
      </c>
    </row>
    <row r="314" spans="1:25">
      <c r="A314" s="1">
        <v>2015028</v>
      </c>
      <c r="B314" s="1" t="s">
        <v>43</v>
      </c>
      <c r="C314" s="2">
        <v>42070</v>
      </c>
      <c r="D314" s="2">
        <v>42131</v>
      </c>
      <c r="E314" s="1">
        <v>48</v>
      </c>
      <c r="F314" s="1">
        <v>9</v>
      </c>
      <c r="G314" s="1">
        <v>18</v>
      </c>
      <c r="H314" s="1">
        <v>43</v>
      </c>
      <c r="I314" s="1">
        <v>3</v>
      </c>
      <c r="J314" s="1">
        <v>2</v>
      </c>
      <c r="K314" s="1" t="s">
        <v>359</v>
      </c>
      <c r="L314" s="1">
        <v>0</v>
      </c>
      <c r="M314" s="1">
        <v>0</v>
      </c>
      <c r="N314" s="1">
        <v>1</v>
      </c>
      <c r="O314" s="1">
        <v>316681.40000000002</v>
      </c>
      <c r="P314" s="1">
        <v>669</v>
      </c>
      <c r="Q314" s="1">
        <v>1018.7</v>
      </c>
      <c r="R314" s="1">
        <v>29058</v>
      </c>
      <c r="S314" s="1">
        <v>10.1</v>
      </c>
      <c r="T314" s="1">
        <v>417180</v>
      </c>
      <c r="U314" s="1">
        <v>5</v>
      </c>
      <c r="V314" s="1">
        <v>484247</v>
      </c>
      <c r="W314" s="1">
        <v>2</v>
      </c>
      <c r="X314" s="1">
        <v>3137634</v>
      </c>
      <c r="Y314" s="1" t="s">
        <v>45</v>
      </c>
    </row>
    <row r="315" spans="1:25">
      <c r="A315" s="1">
        <v>2015027</v>
      </c>
      <c r="B315" s="1" t="s">
        <v>46</v>
      </c>
      <c r="C315" s="2">
        <v>42067</v>
      </c>
      <c r="D315" s="2">
        <v>42128</v>
      </c>
      <c r="E315" s="1">
        <v>32</v>
      </c>
      <c r="F315" s="1">
        <v>16</v>
      </c>
      <c r="G315" s="1">
        <v>8</v>
      </c>
      <c r="H315" s="1">
        <v>23</v>
      </c>
      <c r="I315" s="1">
        <v>34</v>
      </c>
      <c r="J315" s="1">
        <v>4</v>
      </c>
      <c r="K315" s="1" t="s">
        <v>360</v>
      </c>
      <c r="L315" s="1">
        <v>0</v>
      </c>
      <c r="M315" s="1">
        <v>0</v>
      </c>
      <c r="N315" s="1">
        <v>2</v>
      </c>
      <c r="O315" s="1">
        <v>112914.9</v>
      </c>
      <c r="P315" s="1">
        <v>388</v>
      </c>
      <c r="Q315" s="1">
        <v>1252.5999999999999</v>
      </c>
      <c r="R315" s="1">
        <v>18976</v>
      </c>
      <c r="S315" s="1">
        <v>11.1</v>
      </c>
      <c r="T315" s="1">
        <v>271686</v>
      </c>
      <c r="U315" s="1">
        <v>5.5</v>
      </c>
      <c r="V315" s="1">
        <v>405038</v>
      </c>
      <c r="W315" s="1">
        <v>2</v>
      </c>
      <c r="X315" s="1">
        <v>8824221</v>
      </c>
      <c r="Y315" s="1" t="s">
        <v>45</v>
      </c>
    </row>
    <row r="316" spans="1:25">
      <c r="A316" s="1">
        <v>2015026</v>
      </c>
      <c r="B316" s="1" t="s">
        <v>48</v>
      </c>
      <c r="C316" s="2">
        <v>42065</v>
      </c>
      <c r="D316" s="2">
        <v>42126</v>
      </c>
      <c r="E316" s="1">
        <v>17</v>
      </c>
      <c r="F316" s="1">
        <v>11</v>
      </c>
      <c r="G316" s="1">
        <v>27</v>
      </c>
      <c r="H316" s="1">
        <v>48</v>
      </c>
      <c r="I316" s="1">
        <v>23</v>
      </c>
      <c r="J316" s="1">
        <v>1</v>
      </c>
      <c r="K316" s="1" t="s">
        <v>361</v>
      </c>
      <c r="L316" s="1">
        <v>1</v>
      </c>
      <c r="M316" s="1">
        <v>6000000</v>
      </c>
      <c r="N316" s="1">
        <v>1</v>
      </c>
      <c r="O316" s="1">
        <v>186529.9</v>
      </c>
      <c r="P316" s="1">
        <v>632</v>
      </c>
      <c r="Q316" s="1">
        <v>635.1</v>
      </c>
      <c r="R316" s="1">
        <v>22751</v>
      </c>
      <c r="S316" s="1">
        <v>7.6</v>
      </c>
      <c r="T316" s="1">
        <v>283883</v>
      </c>
      <c r="U316" s="1">
        <v>4.3</v>
      </c>
      <c r="V316" s="1">
        <v>276063</v>
      </c>
      <c r="W316" s="1">
        <v>2</v>
      </c>
      <c r="X316" s="1">
        <v>1404200</v>
      </c>
      <c r="Y316" s="1" t="s">
        <v>45</v>
      </c>
    </row>
    <row r="317" spans="1:25">
      <c r="A317" s="1">
        <v>2015025</v>
      </c>
      <c r="B317" s="1" t="s">
        <v>43</v>
      </c>
      <c r="C317" s="2">
        <v>42063</v>
      </c>
      <c r="D317" s="2">
        <v>42124</v>
      </c>
      <c r="E317" s="1">
        <v>14</v>
      </c>
      <c r="F317" s="1">
        <v>46</v>
      </c>
      <c r="G317" s="1">
        <v>5</v>
      </c>
      <c r="H317" s="1">
        <v>30</v>
      </c>
      <c r="I317" s="1">
        <v>36</v>
      </c>
      <c r="J317" s="1">
        <v>6</v>
      </c>
      <c r="K317" s="1" t="s">
        <v>362</v>
      </c>
      <c r="L317" s="1">
        <v>0</v>
      </c>
      <c r="M317" s="1">
        <v>0</v>
      </c>
      <c r="N317" s="1">
        <v>0</v>
      </c>
      <c r="O317" s="1">
        <v>0</v>
      </c>
      <c r="P317" s="1">
        <v>456</v>
      </c>
      <c r="Q317" s="1">
        <v>2241.1999999999998</v>
      </c>
      <c r="R317" s="1">
        <v>23541</v>
      </c>
      <c r="S317" s="1">
        <v>12.8</v>
      </c>
      <c r="T317" s="1">
        <v>373364</v>
      </c>
      <c r="U317" s="1">
        <v>5.7</v>
      </c>
      <c r="V317" s="1">
        <v>629206</v>
      </c>
      <c r="W317" s="1">
        <v>2</v>
      </c>
      <c r="X317" s="1">
        <v>6465867</v>
      </c>
      <c r="Y317" s="1" t="s">
        <v>45</v>
      </c>
    </row>
    <row r="318" spans="1:25">
      <c r="A318" s="1">
        <v>2015024</v>
      </c>
      <c r="B318" s="1" t="s">
        <v>46</v>
      </c>
      <c r="C318" s="2">
        <v>42060</v>
      </c>
      <c r="D318" s="2">
        <v>42121</v>
      </c>
      <c r="E318" s="1">
        <v>44</v>
      </c>
      <c r="F318" s="1">
        <v>47</v>
      </c>
      <c r="G318" s="1">
        <v>20</v>
      </c>
      <c r="H318" s="1">
        <v>30</v>
      </c>
      <c r="I318" s="1">
        <v>29</v>
      </c>
      <c r="J318" s="1">
        <v>1</v>
      </c>
      <c r="K318" s="1" t="s">
        <v>363</v>
      </c>
      <c r="L318" s="1">
        <v>0</v>
      </c>
      <c r="M318" s="1">
        <v>0</v>
      </c>
      <c r="N318" s="1">
        <v>2</v>
      </c>
      <c r="O318" s="1">
        <v>116580.2</v>
      </c>
      <c r="P318" s="1">
        <v>313</v>
      </c>
      <c r="Q318" s="1">
        <v>1603.2</v>
      </c>
      <c r="R318" s="1">
        <v>15996</v>
      </c>
      <c r="S318" s="1">
        <v>13.5</v>
      </c>
      <c r="T318" s="1">
        <v>260104</v>
      </c>
      <c r="U318" s="1">
        <v>5.9</v>
      </c>
      <c r="V318" s="1">
        <v>346538</v>
      </c>
      <c r="W318" s="1">
        <v>2</v>
      </c>
      <c r="X318" s="1">
        <v>7063152</v>
      </c>
      <c r="Y318" s="1" t="s">
        <v>45</v>
      </c>
    </row>
    <row r="319" spans="1:25">
      <c r="A319" s="1">
        <v>2015023</v>
      </c>
      <c r="B319" s="1" t="s">
        <v>48</v>
      </c>
      <c r="C319" s="2">
        <v>42058</v>
      </c>
      <c r="D319" s="2">
        <v>42119</v>
      </c>
      <c r="E319" s="1">
        <v>40</v>
      </c>
      <c r="F319" s="1">
        <v>3</v>
      </c>
      <c r="G319" s="1">
        <v>22</v>
      </c>
      <c r="H319" s="1">
        <v>4</v>
      </c>
      <c r="I319" s="1">
        <v>28</v>
      </c>
      <c r="J319" s="1">
        <v>2</v>
      </c>
      <c r="K319" s="1" t="s">
        <v>364</v>
      </c>
      <c r="L319" s="1">
        <v>0</v>
      </c>
      <c r="M319" s="1">
        <v>0</v>
      </c>
      <c r="N319" s="1">
        <v>0</v>
      </c>
      <c r="O319" s="1">
        <v>0</v>
      </c>
      <c r="P319" s="1">
        <v>355</v>
      </c>
      <c r="Q319" s="1">
        <v>1509.8</v>
      </c>
      <c r="R319" s="1">
        <v>15889</v>
      </c>
      <c r="S319" s="1">
        <v>9.9</v>
      </c>
      <c r="T319" s="1">
        <v>232100</v>
      </c>
      <c r="U319" s="1">
        <v>4.8</v>
      </c>
      <c r="V319" s="1">
        <v>257500</v>
      </c>
      <c r="W319" s="1">
        <v>2</v>
      </c>
      <c r="X319" s="1">
        <v>1173689</v>
      </c>
      <c r="Y319" s="1" t="s">
        <v>45</v>
      </c>
    </row>
    <row r="320" spans="1:25">
      <c r="A320" s="1">
        <v>2015022</v>
      </c>
      <c r="B320" s="1" t="s">
        <v>43</v>
      </c>
      <c r="C320" s="2">
        <v>42056</v>
      </c>
      <c r="D320" s="2">
        <v>42117</v>
      </c>
      <c r="E320" s="1">
        <v>3</v>
      </c>
      <c r="F320" s="1">
        <v>45</v>
      </c>
      <c r="G320" s="1">
        <v>47</v>
      </c>
      <c r="H320" s="1">
        <v>13</v>
      </c>
      <c r="I320" s="1">
        <v>27</v>
      </c>
      <c r="J320" s="1">
        <v>4</v>
      </c>
      <c r="K320" s="1" t="s">
        <v>365</v>
      </c>
      <c r="L320" s="1">
        <v>0</v>
      </c>
      <c r="M320" s="1">
        <v>0</v>
      </c>
      <c r="N320" s="1">
        <v>0</v>
      </c>
      <c r="O320" s="1">
        <v>0</v>
      </c>
      <c r="P320" s="1">
        <v>839</v>
      </c>
      <c r="Q320" s="1">
        <v>1161.5</v>
      </c>
      <c r="R320" s="1">
        <v>33319</v>
      </c>
      <c r="S320" s="1">
        <v>8.6</v>
      </c>
      <c r="T320" s="1">
        <v>447439</v>
      </c>
      <c r="U320" s="1">
        <v>4.5999999999999996</v>
      </c>
      <c r="V320" s="1">
        <v>554784</v>
      </c>
      <c r="W320" s="1">
        <v>2</v>
      </c>
      <c r="X320" s="1">
        <v>3199245</v>
      </c>
      <c r="Y320" s="1" t="s">
        <v>45</v>
      </c>
    </row>
    <row r="321" spans="1:25">
      <c r="A321" s="1">
        <v>2015021</v>
      </c>
      <c r="B321" s="1" t="s">
        <v>46</v>
      </c>
      <c r="C321" s="2">
        <v>42053</v>
      </c>
      <c r="D321" s="2">
        <v>42114</v>
      </c>
      <c r="E321" s="1">
        <v>44</v>
      </c>
      <c r="F321" s="1">
        <v>21</v>
      </c>
      <c r="G321" s="1">
        <v>29</v>
      </c>
      <c r="H321" s="1">
        <v>9</v>
      </c>
      <c r="I321" s="1">
        <v>25</v>
      </c>
      <c r="J321" s="1">
        <v>7</v>
      </c>
      <c r="K321" s="1" t="s">
        <v>366</v>
      </c>
      <c r="L321" s="1">
        <v>1</v>
      </c>
      <c r="M321" s="1">
        <v>2000000</v>
      </c>
      <c r="N321" s="1">
        <v>1</v>
      </c>
      <c r="O321" s="1">
        <v>227787</v>
      </c>
      <c r="P321" s="1">
        <v>612</v>
      </c>
      <c r="Q321" s="1">
        <v>801</v>
      </c>
      <c r="R321" s="1">
        <v>23380</v>
      </c>
      <c r="S321" s="1">
        <v>9</v>
      </c>
      <c r="T321" s="1">
        <v>314490</v>
      </c>
      <c r="U321" s="1">
        <v>4.8</v>
      </c>
      <c r="V321" s="1">
        <v>675324</v>
      </c>
      <c r="W321" s="1">
        <v>2</v>
      </c>
      <c r="X321" s="1">
        <v>4590857</v>
      </c>
      <c r="Y321" s="1" t="s">
        <v>45</v>
      </c>
    </row>
    <row r="322" spans="1:25">
      <c r="A322" s="1">
        <v>2015020</v>
      </c>
      <c r="B322" s="1" t="s">
        <v>48</v>
      </c>
      <c r="C322" s="2">
        <v>42051</v>
      </c>
      <c r="D322" s="2">
        <v>42112</v>
      </c>
      <c r="E322" s="1">
        <v>36</v>
      </c>
      <c r="F322" s="1">
        <v>14</v>
      </c>
      <c r="G322" s="1">
        <v>9</v>
      </c>
      <c r="H322" s="1">
        <v>1</v>
      </c>
      <c r="I322" s="1">
        <v>20</v>
      </c>
      <c r="J322" s="1">
        <v>2</v>
      </c>
      <c r="K322" s="1" t="s">
        <v>367</v>
      </c>
      <c r="L322" s="1">
        <v>1</v>
      </c>
      <c r="M322" s="1">
        <v>2000000</v>
      </c>
      <c r="N322" s="1">
        <v>0</v>
      </c>
      <c r="O322" s="1">
        <v>0</v>
      </c>
      <c r="P322" s="1">
        <v>520</v>
      </c>
      <c r="Q322" s="1">
        <v>1049</v>
      </c>
      <c r="R322" s="1">
        <v>18305</v>
      </c>
      <c r="S322" s="1">
        <v>8.8000000000000007</v>
      </c>
      <c r="T322" s="1">
        <v>240339</v>
      </c>
      <c r="U322" s="1">
        <v>4.7</v>
      </c>
      <c r="V322" s="1">
        <v>260255</v>
      </c>
      <c r="W322" s="1">
        <v>2</v>
      </c>
      <c r="X322" s="1">
        <v>9209243</v>
      </c>
      <c r="Y322" s="1" t="s">
        <v>45</v>
      </c>
    </row>
    <row r="323" spans="1:25">
      <c r="A323" s="1">
        <v>2015019</v>
      </c>
      <c r="B323" s="1" t="s">
        <v>43</v>
      </c>
      <c r="C323" s="2">
        <v>42049</v>
      </c>
      <c r="D323" s="2">
        <v>42110</v>
      </c>
      <c r="E323" s="1">
        <v>27</v>
      </c>
      <c r="F323" s="1">
        <v>41</v>
      </c>
      <c r="G323" s="1">
        <v>38</v>
      </c>
      <c r="H323" s="1">
        <v>26</v>
      </c>
      <c r="I323" s="1">
        <v>2</v>
      </c>
      <c r="J323" s="1">
        <v>7</v>
      </c>
      <c r="K323" s="1" t="s">
        <v>368</v>
      </c>
      <c r="L323" s="1">
        <v>1</v>
      </c>
      <c r="M323" s="1">
        <v>2000000</v>
      </c>
      <c r="N323" s="1">
        <v>2</v>
      </c>
      <c r="O323" s="1">
        <v>158604</v>
      </c>
      <c r="P323" s="1">
        <v>483</v>
      </c>
      <c r="Q323" s="1">
        <v>1413.4</v>
      </c>
      <c r="R323" s="1">
        <v>23289</v>
      </c>
      <c r="S323" s="1">
        <v>12.7</v>
      </c>
      <c r="T323" s="1">
        <v>371783</v>
      </c>
      <c r="U323" s="1">
        <v>5.6</v>
      </c>
      <c r="V323" s="1">
        <v>941831</v>
      </c>
      <c r="W323" s="1">
        <v>2</v>
      </c>
      <c r="X323" s="1">
        <v>6443861</v>
      </c>
      <c r="Y323" s="1" t="s">
        <v>45</v>
      </c>
    </row>
    <row r="324" spans="1:25">
      <c r="A324" s="1">
        <v>2015018</v>
      </c>
      <c r="B324" s="1" t="s">
        <v>46</v>
      </c>
      <c r="C324" s="2">
        <v>42046</v>
      </c>
      <c r="D324" s="2">
        <v>42107</v>
      </c>
      <c r="E324" s="1">
        <v>13</v>
      </c>
      <c r="F324" s="1">
        <v>40</v>
      </c>
      <c r="G324" s="1">
        <v>24</v>
      </c>
      <c r="H324" s="1">
        <v>17</v>
      </c>
      <c r="I324" s="1">
        <v>45</v>
      </c>
      <c r="J324" s="1">
        <v>3</v>
      </c>
      <c r="K324" s="1" t="s">
        <v>369</v>
      </c>
      <c r="L324" s="1">
        <v>3</v>
      </c>
      <c r="M324" s="1">
        <v>2666667</v>
      </c>
      <c r="N324" s="1">
        <v>2</v>
      </c>
      <c r="O324" s="1">
        <v>122867.4</v>
      </c>
      <c r="P324" s="1">
        <v>572</v>
      </c>
      <c r="Q324" s="1">
        <v>924.5</v>
      </c>
      <c r="R324" s="1">
        <v>24203</v>
      </c>
      <c r="S324" s="1">
        <v>9.4</v>
      </c>
      <c r="T324" s="1">
        <v>330486</v>
      </c>
      <c r="U324" s="1">
        <v>4.9000000000000004</v>
      </c>
      <c r="V324" s="1">
        <v>459121</v>
      </c>
      <c r="W324" s="1">
        <v>2</v>
      </c>
      <c r="X324" s="1">
        <v>5178483</v>
      </c>
      <c r="Y324" s="1" t="s">
        <v>45</v>
      </c>
    </row>
    <row r="325" spans="1:25">
      <c r="A325" s="1">
        <v>2015017</v>
      </c>
      <c r="B325" s="1" t="s">
        <v>48</v>
      </c>
      <c r="C325" s="2">
        <v>42044</v>
      </c>
      <c r="D325" s="2">
        <v>42105</v>
      </c>
      <c r="E325" s="1">
        <v>40</v>
      </c>
      <c r="F325" s="1">
        <v>49</v>
      </c>
      <c r="G325" s="1">
        <v>34</v>
      </c>
      <c r="H325" s="1">
        <v>27</v>
      </c>
      <c r="I325" s="1">
        <v>4</v>
      </c>
      <c r="J325" s="1">
        <v>2</v>
      </c>
      <c r="K325" s="1" t="s">
        <v>370</v>
      </c>
      <c r="L325" s="1">
        <v>0</v>
      </c>
      <c r="M325" s="1">
        <v>0</v>
      </c>
      <c r="N325" s="1">
        <v>1</v>
      </c>
      <c r="O325" s="1">
        <v>189523</v>
      </c>
      <c r="P325" s="1">
        <v>288</v>
      </c>
      <c r="Q325" s="1">
        <v>1416.2</v>
      </c>
      <c r="R325" s="1">
        <v>14382</v>
      </c>
      <c r="S325" s="1">
        <v>12.2</v>
      </c>
      <c r="T325" s="1">
        <v>218432</v>
      </c>
      <c r="U325" s="1">
        <v>5.7</v>
      </c>
      <c r="V325" s="1">
        <v>286901</v>
      </c>
      <c r="W325" s="1">
        <v>2</v>
      </c>
      <c r="X325" s="1">
        <v>950231</v>
      </c>
      <c r="Y325" s="1" t="s">
        <v>45</v>
      </c>
    </row>
    <row r="326" spans="1:25">
      <c r="A326" s="1">
        <v>2015016</v>
      </c>
      <c r="B326" s="1" t="s">
        <v>43</v>
      </c>
      <c r="C326" s="2">
        <v>42042</v>
      </c>
      <c r="D326" s="2">
        <v>42103</v>
      </c>
      <c r="E326" s="1">
        <v>21</v>
      </c>
      <c r="F326" s="1">
        <v>29</v>
      </c>
      <c r="G326" s="1">
        <v>7</v>
      </c>
      <c r="H326" s="1">
        <v>37</v>
      </c>
      <c r="I326" s="1">
        <v>19</v>
      </c>
      <c r="J326" s="1">
        <v>2</v>
      </c>
      <c r="K326" s="1" t="s">
        <v>371</v>
      </c>
      <c r="L326" s="1">
        <v>0</v>
      </c>
      <c r="M326" s="1">
        <v>0</v>
      </c>
      <c r="N326" s="1">
        <v>1</v>
      </c>
      <c r="O326" s="1">
        <v>334389.8</v>
      </c>
      <c r="P326" s="1">
        <v>813</v>
      </c>
      <c r="Q326" s="1">
        <v>885.1</v>
      </c>
      <c r="R326" s="1">
        <v>37606</v>
      </c>
      <c r="S326" s="1">
        <v>8.1999999999999993</v>
      </c>
      <c r="T326" s="1">
        <v>493333</v>
      </c>
      <c r="U326" s="1">
        <v>4.5</v>
      </c>
      <c r="V326" s="1">
        <v>530071</v>
      </c>
      <c r="W326" s="1">
        <v>2</v>
      </c>
      <c r="X326" s="1">
        <v>281355</v>
      </c>
      <c r="Y326" s="1" t="s">
        <v>45</v>
      </c>
    </row>
    <row r="327" spans="1:25">
      <c r="A327" s="1">
        <v>2015015</v>
      </c>
      <c r="B327" s="1" t="s">
        <v>46</v>
      </c>
      <c r="C327" s="2">
        <v>42039</v>
      </c>
      <c r="D327" s="2">
        <v>42100</v>
      </c>
      <c r="E327" s="1">
        <v>49</v>
      </c>
      <c r="F327" s="1">
        <v>9</v>
      </c>
      <c r="G327" s="1">
        <v>28</v>
      </c>
      <c r="H327" s="1">
        <v>24</v>
      </c>
      <c r="I327" s="1">
        <v>35</v>
      </c>
      <c r="J327" s="1">
        <v>4</v>
      </c>
      <c r="K327" s="1" t="s">
        <v>372</v>
      </c>
      <c r="L327" s="1">
        <v>0</v>
      </c>
      <c r="M327" s="1">
        <v>0</v>
      </c>
      <c r="N327" s="1">
        <v>1</v>
      </c>
      <c r="O327" s="1">
        <v>244042.7</v>
      </c>
      <c r="P327" s="1">
        <v>473</v>
      </c>
      <c r="Q327" s="1">
        <v>1110.4000000000001</v>
      </c>
      <c r="R327" s="1">
        <v>22170</v>
      </c>
      <c r="S327" s="1">
        <v>10.199999999999999</v>
      </c>
      <c r="T327" s="1">
        <v>318207</v>
      </c>
      <c r="U327" s="1">
        <v>5.0999999999999996</v>
      </c>
      <c r="V327" s="1">
        <v>434787</v>
      </c>
      <c r="W327" s="1">
        <v>2</v>
      </c>
      <c r="X327" s="1">
        <v>9864959</v>
      </c>
      <c r="Y327" s="1" t="s">
        <v>45</v>
      </c>
    </row>
    <row r="328" spans="1:25">
      <c r="A328" s="1">
        <v>2015014</v>
      </c>
      <c r="B328" s="1" t="s">
        <v>48</v>
      </c>
      <c r="C328" s="2">
        <v>42037</v>
      </c>
      <c r="D328" s="2">
        <v>42098</v>
      </c>
      <c r="E328" s="1">
        <v>17</v>
      </c>
      <c r="F328" s="1">
        <v>16</v>
      </c>
      <c r="G328" s="1">
        <v>14</v>
      </c>
      <c r="H328" s="1">
        <v>1</v>
      </c>
      <c r="I328" s="1">
        <v>11</v>
      </c>
      <c r="J328" s="1">
        <v>10</v>
      </c>
      <c r="K328" s="1" t="s">
        <v>373</v>
      </c>
      <c r="L328" s="1">
        <v>0</v>
      </c>
      <c r="M328" s="1">
        <v>0</v>
      </c>
      <c r="N328" s="1">
        <v>1</v>
      </c>
      <c r="O328" s="1">
        <v>182639.7</v>
      </c>
      <c r="P328" s="1">
        <v>585</v>
      </c>
      <c r="Q328" s="1">
        <v>671.9</v>
      </c>
      <c r="R328" s="1">
        <v>21929</v>
      </c>
      <c r="S328" s="1">
        <v>7.7</v>
      </c>
      <c r="T328" s="1">
        <v>284494</v>
      </c>
      <c r="U328" s="1">
        <v>4.2</v>
      </c>
      <c r="V328" s="1">
        <v>251393</v>
      </c>
      <c r="W328" s="1">
        <v>2</v>
      </c>
      <c r="X328" s="1">
        <v>5419363</v>
      </c>
      <c r="Y328" s="1" t="s">
        <v>45</v>
      </c>
    </row>
    <row r="329" spans="1:25">
      <c r="A329" s="1">
        <v>2015013</v>
      </c>
      <c r="B329" s="1" t="s">
        <v>43</v>
      </c>
      <c r="C329" s="2">
        <v>42035</v>
      </c>
      <c r="D329" s="2">
        <v>42096</v>
      </c>
      <c r="E329" s="1">
        <v>14</v>
      </c>
      <c r="F329" s="1">
        <v>31</v>
      </c>
      <c r="G329" s="1">
        <v>46</v>
      </c>
      <c r="H329" s="1">
        <v>25</v>
      </c>
      <c r="I329" s="1">
        <v>4</v>
      </c>
      <c r="J329" s="1">
        <v>5</v>
      </c>
      <c r="K329" s="1" t="s">
        <v>374</v>
      </c>
      <c r="L329" s="1">
        <v>0</v>
      </c>
      <c r="M329" s="1">
        <v>0</v>
      </c>
      <c r="N329" s="1">
        <v>0</v>
      </c>
      <c r="O329" s="1">
        <v>0</v>
      </c>
      <c r="P329" s="1">
        <v>798</v>
      </c>
      <c r="Q329" s="1">
        <v>1266.2</v>
      </c>
      <c r="R329" s="1">
        <v>29614</v>
      </c>
      <c r="S329" s="1">
        <v>10</v>
      </c>
      <c r="T329" s="1">
        <v>405029</v>
      </c>
      <c r="U329" s="1">
        <v>5.2</v>
      </c>
      <c r="V329" s="1">
        <v>702982</v>
      </c>
      <c r="W329" s="1">
        <v>2</v>
      </c>
      <c r="X329" s="1">
        <v>5472880</v>
      </c>
      <c r="Y329" s="1" t="s">
        <v>45</v>
      </c>
    </row>
    <row r="330" spans="1:25">
      <c r="A330" s="1">
        <v>2015012</v>
      </c>
      <c r="B330" s="1" t="s">
        <v>46</v>
      </c>
      <c r="C330" s="2">
        <v>42032</v>
      </c>
      <c r="D330" s="2">
        <v>42093</v>
      </c>
      <c r="E330" s="1">
        <v>41</v>
      </c>
      <c r="F330" s="1">
        <v>12</v>
      </c>
      <c r="G330" s="1">
        <v>33</v>
      </c>
      <c r="H330" s="1">
        <v>9</v>
      </c>
      <c r="I330" s="1">
        <v>16</v>
      </c>
      <c r="J330" s="1">
        <v>1</v>
      </c>
      <c r="K330" s="1" t="s">
        <v>375</v>
      </c>
      <c r="L330" s="1">
        <v>0</v>
      </c>
      <c r="M330" s="1">
        <v>0</v>
      </c>
      <c r="N330" s="1">
        <v>1</v>
      </c>
      <c r="O330" s="1">
        <v>228306.4</v>
      </c>
      <c r="P330" s="1">
        <v>454</v>
      </c>
      <c r="Q330" s="1">
        <v>1082.2</v>
      </c>
      <c r="R330" s="1">
        <v>21644</v>
      </c>
      <c r="S330" s="1">
        <v>9.8000000000000007</v>
      </c>
      <c r="T330" s="1">
        <v>314986</v>
      </c>
      <c r="U330" s="1">
        <v>4.8</v>
      </c>
      <c r="V330" s="1">
        <v>334571</v>
      </c>
      <c r="W330" s="1">
        <v>2</v>
      </c>
      <c r="X330" s="1">
        <v>7342353</v>
      </c>
      <c r="Y330" s="1" t="s">
        <v>45</v>
      </c>
    </row>
    <row r="331" spans="1:25">
      <c r="A331" s="1">
        <v>2015011</v>
      </c>
      <c r="B331" s="1" t="s">
        <v>48</v>
      </c>
      <c r="C331" s="2">
        <v>42030</v>
      </c>
      <c r="D331" s="2">
        <v>42091</v>
      </c>
      <c r="E331" s="1">
        <v>18</v>
      </c>
      <c r="F331" s="1">
        <v>17</v>
      </c>
      <c r="G331" s="1">
        <v>27</v>
      </c>
      <c r="H331" s="1">
        <v>35</v>
      </c>
      <c r="I331" s="1">
        <v>40</v>
      </c>
      <c r="J331" s="1">
        <v>6</v>
      </c>
      <c r="K331" s="1" t="s">
        <v>376</v>
      </c>
      <c r="L331" s="1">
        <v>1</v>
      </c>
      <c r="M331" s="1">
        <v>5000000</v>
      </c>
      <c r="N331" s="1">
        <v>1</v>
      </c>
      <c r="O331" s="1">
        <v>180685.2</v>
      </c>
      <c r="P331" s="1">
        <v>278</v>
      </c>
      <c r="Q331" s="1">
        <v>1398.7</v>
      </c>
      <c r="R331" s="1">
        <v>14016</v>
      </c>
      <c r="S331" s="1">
        <v>12</v>
      </c>
      <c r="T331" s="1">
        <v>216539</v>
      </c>
      <c r="U331" s="1">
        <v>5.5</v>
      </c>
      <c r="V331" s="1">
        <v>343628</v>
      </c>
      <c r="W331" s="1">
        <v>2</v>
      </c>
      <c r="X331" s="1">
        <v>3651953</v>
      </c>
      <c r="Y331" s="1" t="s">
        <v>45</v>
      </c>
    </row>
    <row r="332" spans="1:25">
      <c r="A332" s="1">
        <v>2015010</v>
      </c>
      <c r="B332" s="1" t="s">
        <v>43</v>
      </c>
      <c r="C332" s="2">
        <v>42028</v>
      </c>
      <c r="D332" s="2">
        <v>42089</v>
      </c>
      <c r="E332" s="1">
        <v>36</v>
      </c>
      <c r="F332" s="1">
        <v>44</v>
      </c>
      <c r="G332" s="1">
        <v>21</v>
      </c>
      <c r="H332" s="1">
        <v>13</v>
      </c>
      <c r="I332" s="1">
        <v>5</v>
      </c>
      <c r="J332" s="1">
        <v>1</v>
      </c>
      <c r="K332" s="1" t="s">
        <v>377</v>
      </c>
      <c r="L332" s="1">
        <v>0</v>
      </c>
      <c r="M332" s="1">
        <v>0</v>
      </c>
      <c r="N332" s="1">
        <v>6</v>
      </c>
      <c r="O332" s="1">
        <v>53400.7</v>
      </c>
      <c r="P332" s="1">
        <v>839</v>
      </c>
      <c r="Q332" s="1">
        <v>821.8</v>
      </c>
      <c r="R332" s="1">
        <v>31403</v>
      </c>
      <c r="S332" s="1">
        <v>9.5</v>
      </c>
      <c r="T332" s="1">
        <v>431082</v>
      </c>
      <c r="U332" s="1">
        <v>4.9000000000000004</v>
      </c>
      <c r="V332" s="1">
        <v>471869</v>
      </c>
      <c r="W332" s="1">
        <v>2</v>
      </c>
      <c r="X332" s="1">
        <v>3428186</v>
      </c>
      <c r="Y332" s="1" t="s">
        <v>45</v>
      </c>
    </row>
    <row r="333" spans="1:25">
      <c r="A333" s="1">
        <v>2015009</v>
      </c>
      <c r="B333" s="1" t="s">
        <v>46</v>
      </c>
      <c r="C333" s="2">
        <v>42025</v>
      </c>
      <c r="D333" s="2">
        <v>42086</v>
      </c>
      <c r="E333" s="1">
        <v>19</v>
      </c>
      <c r="F333" s="1">
        <v>6</v>
      </c>
      <c r="G333" s="1">
        <v>34</v>
      </c>
      <c r="H333" s="1">
        <v>49</v>
      </c>
      <c r="I333" s="1">
        <v>42</v>
      </c>
      <c r="J333" s="1">
        <v>10</v>
      </c>
      <c r="K333" s="1" t="s">
        <v>378</v>
      </c>
      <c r="L333" s="1">
        <v>0</v>
      </c>
      <c r="M333" s="1">
        <v>0</v>
      </c>
      <c r="N333" s="1">
        <v>0</v>
      </c>
      <c r="O333" s="1">
        <v>0</v>
      </c>
      <c r="P333" s="1">
        <v>446</v>
      </c>
      <c r="Q333" s="1">
        <v>1652.5</v>
      </c>
      <c r="R333" s="1">
        <v>19114</v>
      </c>
      <c r="S333" s="1">
        <v>11.4</v>
      </c>
      <c r="T333" s="1">
        <v>284483</v>
      </c>
      <c r="U333" s="1">
        <v>5.4</v>
      </c>
      <c r="V333" s="1">
        <v>322428</v>
      </c>
      <c r="W333" s="1">
        <v>2</v>
      </c>
      <c r="X333" s="1">
        <v>7593995</v>
      </c>
      <c r="Y333" s="1" t="s">
        <v>45</v>
      </c>
    </row>
    <row r="334" spans="1:25">
      <c r="A334" s="1">
        <v>2015008</v>
      </c>
      <c r="B334" s="1" t="s">
        <v>48</v>
      </c>
      <c r="C334" s="2">
        <v>42023</v>
      </c>
      <c r="D334" s="2">
        <v>42084</v>
      </c>
      <c r="E334" s="1">
        <v>25</v>
      </c>
      <c r="F334" s="1">
        <v>4</v>
      </c>
      <c r="G334" s="1">
        <v>18</v>
      </c>
      <c r="H334" s="1">
        <v>7</v>
      </c>
      <c r="I334" s="1">
        <v>35</v>
      </c>
      <c r="J334" s="1">
        <v>4</v>
      </c>
      <c r="K334" s="1" t="s">
        <v>379</v>
      </c>
      <c r="L334" s="1">
        <v>0</v>
      </c>
      <c r="M334" s="1">
        <v>0</v>
      </c>
      <c r="N334" s="1">
        <v>2</v>
      </c>
      <c r="O334" s="1">
        <v>86764.7</v>
      </c>
      <c r="P334" s="1">
        <v>421</v>
      </c>
      <c r="Q334" s="1">
        <v>887</v>
      </c>
      <c r="R334" s="1">
        <v>18227</v>
      </c>
      <c r="S334" s="1">
        <v>8.8000000000000007</v>
      </c>
      <c r="T334" s="1">
        <v>248944</v>
      </c>
      <c r="U334" s="1">
        <v>4.5999999999999996</v>
      </c>
      <c r="V334" s="1">
        <v>305698</v>
      </c>
      <c r="W334" s="1">
        <v>2</v>
      </c>
      <c r="X334" s="1">
        <v>4244997</v>
      </c>
      <c r="Y334" s="1" t="s">
        <v>45</v>
      </c>
    </row>
    <row r="335" spans="1:25">
      <c r="A335" s="1">
        <v>2015007</v>
      </c>
      <c r="B335" s="1" t="s">
        <v>43</v>
      </c>
      <c r="C335" s="2">
        <v>42021</v>
      </c>
      <c r="D335" s="2">
        <v>42082</v>
      </c>
      <c r="E335" s="1">
        <v>43</v>
      </c>
      <c r="F335" s="1">
        <v>19</v>
      </c>
      <c r="G335" s="1">
        <v>30</v>
      </c>
      <c r="H335" s="1">
        <v>39</v>
      </c>
      <c r="I335" s="1">
        <v>40</v>
      </c>
      <c r="J335" s="1">
        <v>4</v>
      </c>
      <c r="K335" s="1" t="s">
        <v>380</v>
      </c>
      <c r="L335" s="1">
        <v>1</v>
      </c>
      <c r="M335" s="1">
        <v>17000000</v>
      </c>
      <c r="N335" s="1">
        <v>1</v>
      </c>
      <c r="O335" s="1">
        <v>377389.7</v>
      </c>
      <c r="P335" s="1">
        <v>571</v>
      </c>
      <c r="Q335" s="1">
        <v>1422.4</v>
      </c>
      <c r="R335" s="1">
        <v>27893</v>
      </c>
      <c r="S335" s="1">
        <v>12.6</v>
      </c>
      <c r="T335" s="1">
        <v>416693</v>
      </c>
      <c r="U335" s="1">
        <v>6</v>
      </c>
      <c r="V335" s="1">
        <v>667409</v>
      </c>
      <c r="W335" s="1">
        <v>2</v>
      </c>
      <c r="X335" s="1">
        <v>5056728</v>
      </c>
      <c r="Y335" s="1" t="s">
        <v>45</v>
      </c>
    </row>
    <row r="336" spans="1:25">
      <c r="A336" s="1">
        <v>2015006</v>
      </c>
      <c r="B336" s="1" t="s">
        <v>46</v>
      </c>
      <c r="C336" s="2">
        <v>42018</v>
      </c>
      <c r="D336" s="2">
        <v>42079</v>
      </c>
      <c r="E336" s="1">
        <v>23</v>
      </c>
      <c r="F336" s="1">
        <v>18</v>
      </c>
      <c r="G336" s="1">
        <v>7</v>
      </c>
      <c r="H336" s="1">
        <v>2</v>
      </c>
      <c r="I336" s="1">
        <v>21</v>
      </c>
      <c r="J336" s="1">
        <v>6</v>
      </c>
      <c r="K336" s="1" t="s">
        <v>381</v>
      </c>
      <c r="L336" s="1">
        <v>0</v>
      </c>
      <c r="M336" s="1">
        <v>0</v>
      </c>
      <c r="N336" s="1">
        <v>3</v>
      </c>
      <c r="O336" s="1">
        <v>97056</v>
      </c>
      <c r="P336" s="1">
        <v>997</v>
      </c>
      <c r="Q336" s="1">
        <v>628.5</v>
      </c>
      <c r="R336" s="1">
        <v>37886</v>
      </c>
      <c r="S336" s="1">
        <v>7.1</v>
      </c>
      <c r="T336" s="1">
        <v>455785</v>
      </c>
      <c r="U336" s="1">
        <v>4.2</v>
      </c>
      <c r="V336" s="1">
        <v>564972</v>
      </c>
      <c r="W336" s="1">
        <v>2</v>
      </c>
      <c r="X336" s="1">
        <v>7368809</v>
      </c>
      <c r="Y336" s="1" t="s">
        <v>45</v>
      </c>
    </row>
    <row r="337" spans="1:25">
      <c r="A337" s="1">
        <v>2015005</v>
      </c>
      <c r="B337" s="1" t="s">
        <v>48</v>
      </c>
      <c r="C337" s="2">
        <v>42016</v>
      </c>
      <c r="D337" s="2">
        <v>42077</v>
      </c>
      <c r="E337" s="1">
        <v>20</v>
      </c>
      <c r="F337" s="1">
        <v>15</v>
      </c>
      <c r="G337" s="1">
        <v>27</v>
      </c>
      <c r="H337" s="1">
        <v>13</v>
      </c>
      <c r="I337" s="1">
        <v>34</v>
      </c>
      <c r="J337" s="1">
        <v>1</v>
      </c>
      <c r="K337" s="1" t="s">
        <v>382</v>
      </c>
      <c r="L337" s="1">
        <v>0</v>
      </c>
      <c r="M337" s="1">
        <v>0</v>
      </c>
      <c r="N337" s="1">
        <v>0</v>
      </c>
      <c r="O337" s="1">
        <v>0</v>
      </c>
      <c r="P337" s="1">
        <v>569</v>
      </c>
      <c r="Q337" s="1">
        <v>1192.0999999999999</v>
      </c>
      <c r="R337" s="1">
        <v>22603</v>
      </c>
      <c r="S337" s="1">
        <v>8.8000000000000007</v>
      </c>
      <c r="T337" s="1">
        <v>304363</v>
      </c>
      <c r="U337" s="1">
        <v>4.7</v>
      </c>
      <c r="V337" s="1">
        <v>317979</v>
      </c>
      <c r="W337" s="1">
        <v>2</v>
      </c>
      <c r="X337" s="1">
        <v>7639831</v>
      </c>
      <c r="Y337" s="1" t="s">
        <v>45</v>
      </c>
    </row>
    <row r="338" spans="1:25">
      <c r="A338" s="1">
        <v>2015004</v>
      </c>
      <c r="B338" s="1" t="s">
        <v>43</v>
      </c>
      <c r="C338" s="2">
        <v>42014</v>
      </c>
      <c r="D338" s="2">
        <v>42075</v>
      </c>
      <c r="E338" s="1">
        <v>18</v>
      </c>
      <c r="F338" s="1">
        <v>5</v>
      </c>
      <c r="G338" s="1">
        <v>33</v>
      </c>
      <c r="H338" s="1">
        <v>2</v>
      </c>
      <c r="I338" s="1">
        <v>23</v>
      </c>
      <c r="J338" s="1">
        <v>4</v>
      </c>
      <c r="K338" s="1" t="s">
        <v>383</v>
      </c>
      <c r="L338" s="1">
        <v>0</v>
      </c>
      <c r="M338" s="1">
        <v>0</v>
      </c>
      <c r="N338" s="1">
        <v>3</v>
      </c>
      <c r="O338" s="1">
        <v>117858</v>
      </c>
      <c r="P338" s="1">
        <v>776</v>
      </c>
      <c r="Q338" s="1">
        <v>980.6</v>
      </c>
      <c r="R338" s="1">
        <v>35694</v>
      </c>
      <c r="S338" s="1">
        <v>9.1999999999999993</v>
      </c>
      <c r="T338" s="1">
        <v>498978</v>
      </c>
      <c r="U338" s="1">
        <v>4.7</v>
      </c>
      <c r="V338" s="1">
        <v>629957</v>
      </c>
      <c r="W338" s="1">
        <v>2</v>
      </c>
      <c r="X338" s="1">
        <v>5023470</v>
      </c>
      <c r="Y338" s="1" t="s">
        <v>45</v>
      </c>
    </row>
    <row r="339" spans="1:25">
      <c r="A339" s="1">
        <v>2015003</v>
      </c>
      <c r="B339" s="1" t="s">
        <v>46</v>
      </c>
      <c r="C339" s="2">
        <v>42011</v>
      </c>
      <c r="D339" s="2">
        <v>42072</v>
      </c>
      <c r="E339" s="1">
        <v>20</v>
      </c>
      <c r="F339" s="1">
        <v>29</v>
      </c>
      <c r="G339" s="1">
        <v>21</v>
      </c>
      <c r="H339" s="1">
        <v>33</v>
      </c>
      <c r="I339" s="1">
        <v>7</v>
      </c>
      <c r="J339" s="1">
        <v>1</v>
      </c>
      <c r="K339" s="1" t="s">
        <v>384</v>
      </c>
      <c r="L339" s="1">
        <v>0</v>
      </c>
      <c r="M339" s="1">
        <v>0</v>
      </c>
      <c r="N339" s="1">
        <v>0</v>
      </c>
      <c r="O339" s="1">
        <v>0</v>
      </c>
      <c r="P339" s="1">
        <v>583</v>
      </c>
      <c r="Q339" s="1">
        <v>1517.3</v>
      </c>
      <c r="R339" s="1">
        <v>29761</v>
      </c>
      <c r="S339" s="1">
        <v>8.6999999999999993</v>
      </c>
      <c r="T339" s="1">
        <v>401508</v>
      </c>
      <c r="U339" s="1">
        <v>4.5999999999999996</v>
      </c>
      <c r="V339" s="1">
        <v>412862</v>
      </c>
      <c r="W339" s="1">
        <v>2</v>
      </c>
      <c r="X339" s="1">
        <v>8446050</v>
      </c>
      <c r="Y339" s="1" t="s">
        <v>45</v>
      </c>
    </row>
    <row r="340" spans="1:25">
      <c r="A340" s="1">
        <v>2015002</v>
      </c>
      <c r="B340" s="1" t="s">
        <v>48</v>
      </c>
      <c r="C340" s="2">
        <v>42009</v>
      </c>
      <c r="D340" s="2">
        <v>42070</v>
      </c>
      <c r="E340" s="1">
        <v>37</v>
      </c>
      <c r="F340" s="1">
        <v>8</v>
      </c>
      <c r="G340" s="1">
        <v>49</v>
      </c>
      <c r="H340" s="1">
        <v>31</v>
      </c>
      <c r="I340" s="1">
        <v>45</v>
      </c>
      <c r="J340" s="1">
        <v>7</v>
      </c>
      <c r="K340" s="1" t="s">
        <v>385</v>
      </c>
      <c r="L340" s="1">
        <v>0</v>
      </c>
      <c r="M340" s="1">
        <v>0</v>
      </c>
      <c r="N340" s="1">
        <v>0</v>
      </c>
      <c r="O340" s="1">
        <v>0</v>
      </c>
      <c r="P340" s="1">
        <v>330</v>
      </c>
      <c r="Q340" s="1">
        <v>2087.5</v>
      </c>
      <c r="R340" s="1">
        <v>15727</v>
      </c>
      <c r="S340" s="1">
        <v>12.9</v>
      </c>
      <c r="T340" s="1">
        <v>246303</v>
      </c>
      <c r="U340" s="1">
        <v>5.9</v>
      </c>
      <c r="V340" s="1">
        <v>611961</v>
      </c>
      <c r="W340" s="1">
        <v>2</v>
      </c>
      <c r="X340" s="1">
        <v>7112835</v>
      </c>
      <c r="Y340" s="1" t="s">
        <v>45</v>
      </c>
    </row>
    <row r="341" spans="1:25">
      <c r="A341" s="1">
        <v>2015001</v>
      </c>
      <c r="B341" s="1" t="s">
        <v>43</v>
      </c>
      <c r="C341" s="2">
        <v>42007</v>
      </c>
      <c r="D341" s="2">
        <v>42068</v>
      </c>
      <c r="E341" s="1">
        <v>31</v>
      </c>
      <c r="F341" s="1">
        <v>32</v>
      </c>
      <c r="G341" s="1">
        <v>12</v>
      </c>
      <c r="H341" s="1">
        <v>28</v>
      </c>
      <c r="I341" s="1">
        <v>48</v>
      </c>
      <c r="J341" s="1">
        <v>3</v>
      </c>
      <c r="K341" s="1" t="s">
        <v>386</v>
      </c>
      <c r="L341" s="1">
        <v>0</v>
      </c>
      <c r="M341" s="1">
        <v>0</v>
      </c>
      <c r="N341" s="1">
        <v>1</v>
      </c>
      <c r="O341" s="1">
        <v>351516.7</v>
      </c>
      <c r="P341" s="1">
        <v>598</v>
      </c>
      <c r="Q341" s="1">
        <v>1265</v>
      </c>
      <c r="R341" s="1">
        <v>28200</v>
      </c>
      <c r="S341" s="1">
        <v>11.6</v>
      </c>
      <c r="T341" s="1">
        <v>425046</v>
      </c>
      <c r="U341" s="1">
        <v>5.5</v>
      </c>
      <c r="V341" s="1">
        <v>653341</v>
      </c>
      <c r="W341" s="1">
        <v>2</v>
      </c>
      <c r="X341" s="1">
        <v>4541179</v>
      </c>
      <c r="Y341" s="1" t="s">
        <v>45</v>
      </c>
    </row>
    <row r="342" spans="1:25">
      <c r="A342" s="1">
        <v>2014157</v>
      </c>
      <c r="B342" s="1" t="s">
        <v>46</v>
      </c>
      <c r="C342" s="2">
        <v>42004</v>
      </c>
      <c r="D342" s="2">
        <v>42065</v>
      </c>
      <c r="E342" s="1">
        <v>46</v>
      </c>
      <c r="F342" s="1">
        <v>43</v>
      </c>
      <c r="G342" s="1">
        <v>41</v>
      </c>
      <c r="H342" s="1">
        <v>37</v>
      </c>
      <c r="I342" s="1">
        <v>34</v>
      </c>
      <c r="J342" s="1">
        <v>10</v>
      </c>
      <c r="K342" s="1" t="s">
        <v>387</v>
      </c>
      <c r="L342" s="1">
        <v>0</v>
      </c>
      <c r="M342" s="1">
        <v>0</v>
      </c>
      <c r="N342" s="1">
        <v>6</v>
      </c>
      <c r="O342" s="1">
        <v>85969.600000000006</v>
      </c>
      <c r="P342" s="1">
        <v>870</v>
      </c>
      <c r="Q342" s="1">
        <v>1276</v>
      </c>
      <c r="R342" s="1">
        <v>35006</v>
      </c>
      <c r="S342" s="1">
        <v>13.7</v>
      </c>
      <c r="T342" s="1">
        <v>515348</v>
      </c>
      <c r="U342" s="1">
        <v>6.6</v>
      </c>
      <c r="V342" s="1">
        <v>792083</v>
      </c>
      <c r="W342" s="1">
        <v>2</v>
      </c>
      <c r="X342" s="1">
        <v>2916637</v>
      </c>
      <c r="Y342" s="1" t="s">
        <v>45</v>
      </c>
    </row>
    <row r="343" spans="1:25">
      <c r="A343" s="1">
        <v>2014156</v>
      </c>
      <c r="B343" s="1" t="s">
        <v>48</v>
      </c>
      <c r="C343" s="2">
        <v>42002</v>
      </c>
      <c r="D343" s="2">
        <v>42063</v>
      </c>
      <c r="E343" s="1">
        <v>30</v>
      </c>
      <c r="F343" s="1">
        <v>26</v>
      </c>
      <c r="G343" s="1">
        <v>44</v>
      </c>
      <c r="H343" s="1">
        <v>27</v>
      </c>
      <c r="I343" s="1">
        <v>49</v>
      </c>
      <c r="J343" s="1">
        <v>1</v>
      </c>
      <c r="K343" s="1" t="s">
        <v>388</v>
      </c>
      <c r="L343" s="1">
        <v>0</v>
      </c>
      <c r="M343" s="1">
        <v>0</v>
      </c>
      <c r="N343" s="1">
        <v>1</v>
      </c>
      <c r="O343" s="1">
        <v>179471.1</v>
      </c>
      <c r="P343" s="1">
        <v>254</v>
      </c>
      <c r="Q343" s="1">
        <v>1520.6</v>
      </c>
      <c r="R343" s="1">
        <v>13564</v>
      </c>
      <c r="S343" s="1">
        <v>12.3</v>
      </c>
      <c r="T343" s="1">
        <v>216544</v>
      </c>
      <c r="U343" s="1">
        <v>5.5</v>
      </c>
      <c r="V343" s="1">
        <v>265351</v>
      </c>
      <c r="W343" s="1">
        <v>2</v>
      </c>
      <c r="X343" s="1">
        <v>5524393</v>
      </c>
      <c r="Y343" s="1" t="s">
        <v>45</v>
      </c>
    </row>
    <row r="344" spans="1:25">
      <c r="A344" s="1">
        <v>2014155</v>
      </c>
      <c r="B344" s="1" t="s">
        <v>43</v>
      </c>
      <c r="C344" s="2">
        <v>42000</v>
      </c>
      <c r="D344" s="2">
        <v>42061</v>
      </c>
      <c r="E344" s="1">
        <v>20</v>
      </c>
      <c r="F344" s="1">
        <v>48</v>
      </c>
      <c r="G344" s="1">
        <v>34</v>
      </c>
      <c r="H344" s="1">
        <v>39</v>
      </c>
      <c r="I344" s="1">
        <v>4</v>
      </c>
      <c r="J344" s="1">
        <v>10</v>
      </c>
      <c r="K344" s="1" t="s">
        <v>389</v>
      </c>
      <c r="L344" s="1">
        <v>0</v>
      </c>
      <c r="M344" s="1">
        <v>0</v>
      </c>
      <c r="N344" s="1">
        <v>0</v>
      </c>
      <c r="O344" s="1">
        <v>0</v>
      </c>
      <c r="P344" s="1">
        <v>403</v>
      </c>
      <c r="Q344" s="1">
        <v>2327.4</v>
      </c>
      <c r="R344" s="1">
        <v>18718</v>
      </c>
      <c r="S344" s="1">
        <v>14.8</v>
      </c>
      <c r="T344" s="1">
        <v>307278</v>
      </c>
      <c r="U344" s="1">
        <v>6.4</v>
      </c>
      <c r="V344" s="1">
        <v>417160</v>
      </c>
      <c r="W344" s="1">
        <v>2</v>
      </c>
      <c r="X344" s="1">
        <v>3424536</v>
      </c>
      <c r="Y344" s="1" t="s">
        <v>45</v>
      </c>
    </row>
    <row r="345" spans="1:25">
      <c r="A345" s="1">
        <v>2014154</v>
      </c>
      <c r="B345" s="1" t="s">
        <v>46</v>
      </c>
      <c r="C345" s="2">
        <v>41997</v>
      </c>
      <c r="D345" s="2">
        <v>42058</v>
      </c>
      <c r="E345" s="1">
        <v>31</v>
      </c>
      <c r="F345" s="1">
        <v>36</v>
      </c>
      <c r="G345" s="1">
        <v>4</v>
      </c>
      <c r="H345" s="1">
        <v>22</v>
      </c>
      <c r="I345" s="1">
        <v>18</v>
      </c>
      <c r="J345" s="1">
        <v>7</v>
      </c>
      <c r="K345" s="1" t="s">
        <v>390</v>
      </c>
      <c r="L345" s="1">
        <v>1</v>
      </c>
      <c r="M345" s="1">
        <v>10000000</v>
      </c>
      <c r="N345" s="1">
        <v>3</v>
      </c>
      <c r="O345" s="1">
        <v>155331.79999999999</v>
      </c>
      <c r="P345" s="1">
        <v>921</v>
      </c>
      <c r="Q345" s="1">
        <v>1088.9000000000001</v>
      </c>
      <c r="R345" s="1">
        <v>41771</v>
      </c>
      <c r="S345" s="1">
        <v>10.4</v>
      </c>
      <c r="T345" s="1">
        <v>593337</v>
      </c>
      <c r="U345" s="1">
        <v>5.2</v>
      </c>
      <c r="V345" s="1">
        <v>1247505</v>
      </c>
      <c r="W345" s="1">
        <v>2</v>
      </c>
      <c r="X345" s="1">
        <v>3993923</v>
      </c>
      <c r="Y345" s="1" t="s">
        <v>45</v>
      </c>
    </row>
    <row r="346" spans="1:25">
      <c r="A346" s="1">
        <v>2014153</v>
      </c>
      <c r="B346" s="1" t="s">
        <v>48</v>
      </c>
      <c r="C346" s="2">
        <v>41995</v>
      </c>
      <c r="D346" s="2">
        <v>42056</v>
      </c>
      <c r="E346" s="1">
        <v>34</v>
      </c>
      <c r="F346" s="1">
        <v>35</v>
      </c>
      <c r="G346" s="1">
        <v>23</v>
      </c>
      <c r="H346" s="1">
        <v>16</v>
      </c>
      <c r="I346" s="1">
        <v>6</v>
      </c>
      <c r="J346" s="1">
        <v>8</v>
      </c>
      <c r="K346" s="1" t="s">
        <v>391</v>
      </c>
      <c r="L346" s="1">
        <v>0</v>
      </c>
      <c r="M346" s="1">
        <v>0</v>
      </c>
      <c r="N346" s="1">
        <v>0</v>
      </c>
      <c r="O346" s="1">
        <v>0</v>
      </c>
      <c r="P346" s="1">
        <v>275</v>
      </c>
      <c r="Q346" s="1">
        <v>2175.1999999999998</v>
      </c>
      <c r="R346" s="1">
        <v>13871</v>
      </c>
      <c r="S346" s="1">
        <v>12.7</v>
      </c>
      <c r="T346" s="1">
        <v>220979</v>
      </c>
      <c r="U346" s="1">
        <v>5.7</v>
      </c>
      <c r="V346" s="1">
        <v>344652</v>
      </c>
      <c r="W346" s="1">
        <v>2</v>
      </c>
      <c r="X346" s="1">
        <v>2639018</v>
      </c>
      <c r="Y346" s="1" t="s">
        <v>45</v>
      </c>
    </row>
    <row r="347" spans="1:25">
      <c r="A347" s="1">
        <v>2014152</v>
      </c>
      <c r="B347" s="1" t="s">
        <v>43</v>
      </c>
      <c r="C347" s="2">
        <v>41993</v>
      </c>
      <c r="D347" s="2">
        <v>42054</v>
      </c>
      <c r="E347" s="1">
        <v>19</v>
      </c>
      <c r="F347" s="1">
        <v>10</v>
      </c>
      <c r="G347" s="1">
        <v>26</v>
      </c>
      <c r="H347" s="1">
        <v>21</v>
      </c>
      <c r="I347" s="1">
        <v>22</v>
      </c>
      <c r="J347" s="1">
        <v>9</v>
      </c>
      <c r="K347" s="1" t="s">
        <v>392</v>
      </c>
      <c r="L347" s="1">
        <v>0</v>
      </c>
      <c r="M347" s="1">
        <v>0</v>
      </c>
      <c r="N347" s="1">
        <v>6</v>
      </c>
      <c r="O347" s="1">
        <v>53309.599999999999</v>
      </c>
      <c r="P347" s="1">
        <v>903</v>
      </c>
      <c r="Q347" s="1">
        <v>762.3</v>
      </c>
      <c r="R347" s="1">
        <v>38427</v>
      </c>
      <c r="S347" s="1">
        <v>7.7</v>
      </c>
      <c r="T347" s="1">
        <v>494956</v>
      </c>
      <c r="U347" s="1">
        <v>4.3</v>
      </c>
      <c r="V347" s="1">
        <v>571063</v>
      </c>
      <c r="W347" s="1">
        <v>2</v>
      </c>
      <c r="X347" s="1">
        <v>2112226</v>
      </c>
      <c r="Y347" s="1" t="s">
        <v>45</v>
      </c>
    </row>
    <row r="348" spans="1:25">
      <c r="A348" s="1">
        <v>2014151</v>
      </c>
      <c r="B348" s="1" t="s">
        <v>46</v>
      </c>
      <c r="C348" s="2">
        <v>41990</v>
      </c>
      <c r="D348" s="2">
        <v>42051</v>
      </c>
      <c r="E348" s="1">
        <v>32</v>
      </c>
      <c r="F348" s="1">
        <v>46</v>
      </c>
      <c r="G348" s="1">
        <v>6</v>
      </c>
      <c r="H348" s="1">
        <v>8</v>
      </c>
      <c r="I348" s="1">
        <v>13</v>
      </c>
      <c r="J348" s="1">
        <v>10</v>
      </c>
      <c r="K348" s="1" t="s">
        <v>393</v>
      </c>
      <c r="L348" s="1">
        <v>0</v>
      </c>
      <c r="M348" s="1">
        <v>0</v>
      </c>
      <c r="N348" s="1">
        <v>0</v>
      </c>
      <c r="O348" s="1">
        <v>0</v>
      </c>
      <c r="P348" s="1">
        <v>483</v>
      </c>
      <c r="Q348" s="1">
        <v>1485.1</v>
      </c>
      <c r="R348" s="1">
        <v>21914</v>
      </c>
      <c r="S348" s="1">
        <v>9.6</v>
      </c>
      <c r="T348" s="1">
        <v>310280</v>
      </c>
      <c r="U348" s="1">
        <v>4.8</v>
      </c>
      <c r="V348" s="1">
        <v>306052</v>
      </c>
      <c r="W348" s="1">
        <v>2</v>
      </c>
      <c r="X348" s="1">
        <v>2389777</v>
      </c>
      <c r="Y348" s="1" t="s">
        <v>45</v>
      </c>
    </row>
    <row r="349" spans="1:25">
      <c r="A349" s="1">
        <v>2014150</v>
      </c>
      <c r="B349" s="1" t="s">
        <v>48</v>
      </c>
      <c r="C349" s="2">
        <v>41988</v>
      </c>
      <c r="D349" s="2">
        <v>42049</v>
      </c>
      <c r="E349" s="1">
        <v>23</v>
      </c>
      <c r="F349" s="1">
        <v>47</v>
      </c>
      <c r="G349" s="1">
        <v>41</v>
      </c>
      <c r="H349" s="1">
        <v>42</v>
      </c>
      <c r="I349" s="1">
        <v>15</v>
      </c>
      <c r="J349" s="1">
        <v>4</v>
      </c>
      <c r="K349" s="1" t="s">
        <v>394</v>
      </c>
      <c r="L349" s="1">
        <v>0</v>
      </c>
      <c r="M349" s="1">
        <v>0</v>
      </c>
      <c r="N349" s="1">
        <v>2</v>
      </c>
      <c r="O349" s="1">
        <v>85823</v>
      </c>
      <c r="P349" s="1">
        <v>230</v>
      </c>
      <c r="Q349" s="1">
        <v>1606.1</v>
      </c>
      <c r="R349" s="1">
        <v>12993</v>
      </c>
      <c r="S349" s="1">
        <v>12.3</v>
      </c>
      <c r="T349" s="1">
        <v>196398</v>
      </c>
      <c r="U349" s="1">
        <v>5.8</v>
      </c>
      <c r="V349" s="1">
        <v>320383</v>
      </c>
      <c r="W349" s="1">
        <v>2</v>
      </c>
      <c r="X349" s="1">
        <v>6199022</v>
      </c>
      <c r="Y349" s="1" t="s">
        <v>45</v>
      </c>
    </row>
    <row r="350" spans="1:25">
      <c r="A350" s="1">
        <v>2014149</v>
      </c>
      <c r="B350" s="1" t="s">
        <v>43</v>
      </c>
      <c r="C350" s="2">
        <v>41986</v>
      </c>
      <c r="D350" s="2">
        <v>42047</v>
      </c>
      <c r="E350" s="1">
        <v>43</v>
      </c>
      <c r="F350" s="1">
        <v>13</v>
      </c>
      <c r="G350" s="1">
        <v>10</v>
      </c>
      <c r="H350" s="1">
        <v>20</v>
      </c>
      <c r="I350" s="1">
        <v>38</v>
      </c>
      <c r="J350" s="1">
        <v>1</v>
      </c>
      <c r="K350" s="1" t="s">
        <v>395</v>
      </c>
      <c r="L350" s="1">
        <v>0</v>
      </c>
      <c r="M350" s="1">
        <v>0</v>
      </c>
      <c r="N350" s="1">
        <v>6</v>
      </c>
      <c r="O350" s="1">
        <v>52146.5</v>
      </c>
      <c r="P350" s="1">
        <v>670</v>
      </c>
      <c r="Q350" s="1">
        <v>1005</v>
      </c>
      <c r="R350" s="1">
        <v>29224</v>
      </c>
      <c r="S350" s="1">
        <v>9.9</v>
      </c>
      <c r="T350" s="1">
        <v>421347</v>
      </c>
      <c r="U350" s="1">
        <v>4.9000000000000004</v>
      </c>
      <c r="V350" s="1">
        <v>456804</v>
      </c>
      <c r="W350" s="1">
        <v>2</v>
      </c>
      <c r="X350" s="1">
        <v>7577562</v>
      </c>
      <c r="Y350" s="1" t="s">
        <v>45</v>
      </c>
    </row>
    <row r="351" spans="1:25">
      <c r="A351" s="1">
        <v>2014148</v>
      </c>
      <c r="B351" s="1" t="s">
        <v>46</v>
      </c>
      <c r="C351" s="2">
        <v>41983</v>
      </c>
      <c r="D351" s="2">
        <v>42044</v>
      </c>
      <c r="E351" s="1">
        <v>27</v>
      </c>
      <c r="F351" s="1">
        <v>11</v>
      </c>
      <c r="G351" s="1">
        <v>16</v>
      </c>
      <c r="H351" s="1">
        <v>3</v>
      </c>
      <c r="I351" s="1">
        <v>8</v>
      </c>
      <c r="J351" s="1">
        <v>6</v>
      </c>
      <c r="K351" s="1" t="s">
        <v>396</v>
      </c>
      <c r="L351" s="1">
        <v>1</v>
      </c>
      <c r="M351" s="1">
        <v>9000000</v>
      </c>
      <c r="N351" s="1">
        <v>5</v>
      </c>
      <c r="O351" s="1">
        <v>49485.2</v>
      </c>
      <c r="P351" s="1">
        <v>1326</v>
      </c>
      <c r="Q351" s="1">
        <v>401.5</v>
      </c>
      <c r="R351" s="1">
        <v>38973</v>
      </c>
      <c r="S351" s="1">
        <v>5.9</v>
      </c>
      <c r="T351" s="1">
        <v>416689</v>
      </c>
      <c r="U351" s="1">
        <v>3.9</v>
      </c>
      <c r="V351" s="1">
        <v>481928</v>
      </c>
      <c r="W351" s="1">
        <v>2</v>
      </c>
      <c r="X351" s="1">
        <v>1556442</v>
      </c>
      <c r="Y351" s="1" t="s">
        <v>45</v>
      </c>
    </row>
    <row r="352" spans="1:25">
      <c r="A352" s="1">
        <v>2014147</v>
      </c>
      <c r="B352" s="1" t="s">
        <v>48</v>
      </c>
      <c r="C352" s="2">
        <v>41981</v>
      </c>
      <c r="D352" s="2">
        <v>42042</v>
      </c>
      <c r="E352" s="1">
        <v>10</v>
      </c>
      <c r="F352" s="1">
        <v>14</v>
      </c>
      <c r="G352" s="1">
        <v>43</v>
      </c>
      <c r="H352" s="1">
        <v>32</v>
      </c>
      <c r="I352" s="1">
        <v>47</v>
      </c>
      <c r="J352" s="1">
        <v>10</v>
      </c>
      <c r="K352" s="1" t="s">
        <v>397</v>
      </c>
      <c r="L352" s="1">
        <v>0</v>
      </c>
      <c r="M352" s="1">
        <v>0</v>
      </c>
      <c r="N352" s="1">
        <v>1</v>
      </c>
      <c r="O352" s="1">
        <v>189007.3</v>
      </c>
      <c r="P352" s="1">
        <v>266</v>
      </c>
      <c r="Q352" s="1">
        <v>1529.2</v>
      </c>
      <c r="R352" s="1">
        <v>13389</v>
      </c>
      <c r="S352" s="1">
        <v>13.1</v>
      </c>
      <c r="T352" s="1">
        <v>210600</v>
      </c>
      <c r="U352" s="1">
        <v>5.9</v>
      </c>
      <c r="V352" s="1">
        <v>260800</v>
      </c>
      <c r="W352" s="1">
        <v>2</v>
      </c>
      <c r="X352" s="1">
        <v>2082219</v>
      </c>
      <c r="Y352" s="1" t="s">
        <v>45</v>
      </c>
    </row>
    <row r="353" spans="1:25">
      <c r="A353" s="1">
        <v>2014146</v>
      </c>
      <c r="B353" s="1" t="s">
        <v>43</v>
      </c>
      <c r="C353" s="2">
        <v>41979</v>
      </c>
      <c r="D353" s="2">
        <v>42040</v>
      </c>
      <c r="E353" s="1">
        <v>43</v>
      </c>
      <c r="F353" s="1">
        <v>37</v>
      </c>
      <c r="G353" s="1">
        <v>20</v>
      </c>
      <c r="H353" s="1">
        <v>10</v>
      </c>
      <c r="I353" s="1">
        <v>18</v>
      </c>
      <c r="J353" s="1">
        <v>8</v>
      </c>
      <c r="K353" s="1" t="s">
        <v>398</v>
      </c>
      <c r="L353" s="1">
        <v>0</v>
      </c>
      <c r="M353" s="1">
        <v>0</v>
      </c>
      <c r="N353" s="1">
        <v>1</v>
      </c>
      <c r="O353" s="1">
        <v>323230.09999999998</v>
      </c>
      <c r="P353" s="1">
        <v>496</v>
      </c>
      <c r="Q353" s="1">
        <v>1402.5</v>
      </c>
      <c r="R353" s="1">
        <v>24977</v>
      </c>
      <c r="S353" s="1">
        <v>12</v>
      </c>
      <c r="T353" s="1">
        <v>389162</v>
      </c>
      <c r="U353" s="1">
        <v>5.5</v>
      </c>
      <c r="V353" s="1">
        <v>583806</v>
      </c>
      <c r="W353" s="1">
        <v>2</v>
      </c>
      <c r="X353" s="1">
        <v>3303337</v>
      </c>
      <c r="Y353" s="1" t="s">
        <v>45</v>
      </c>
    </row>
    <row r="354" spans="1:25">
      <c r="A354" s="1">
        <v>2014145</v>
      </c>
      <c r="B354" s="1" t="s">
        <v>46</v>
      </c>
      <c r="C354" s="2">
        <v>41976</v>
      </c>
      <c r="D354" s="2">
        <v>42037</v>
      </c>
      <c r="E354" s="1">
        <v>49</v>
      </c>
      <c r="F354" s="1">
        <v>26</v>
      </c>
      <c r="G354" s="1">
        <v>28</v>
      </c>
      <c r="H354" s="1">
        <v>31</v>
      </c>
      <c r="I354" s="1">
        <v>11</v>
      </c>
      <c r="J354" s="1">
        <v>7</v>
      </c>
      <c r="K354" s="1" t="s">
        <v>399</v>
      </c>
      <c r="L354" s="1">
        <v>0</v>
      </c>
      <c r="M354" s="1">
        <v>0</v>
      </c>
      <c r="N354" s="1">
        <v>1</v>
      </c>
      <c r="O354" s="1">
        <v>230802.8</v>
      </c>
      <c r="P354" s="1">
        <v>494</v>
      </c>
      <c r="Q354" s="1">
        <v>1005.5</v>
      </c>
      <c r="R354" s="1">
        <v>23020</v>
      </c>
      <c r="S354" s="1">
        <v>9.3000000000000007</v>
      </c>
      <c r="T354" s="1">
        <v>323259</v>
      </c>
      <c r="U354" s="1">
        <v>4.7</v>
      </c>
      <c r="V354" s="1">
        <v>689725</v>
      </c>
      <c r="W354" s="1">
        <v>2</v>
      </c>
      <c r="X354" s="1">
        <v>1013361</v>
      </c>
      <c r="Y354" s="1" t="s">
        <v>45</v>
      </c>
    </row>
    <row r="355" spans="1:25">
      <c r="A355" s="1">
        <v>2014144</v>
      </c>
      <c r="B355" s="1" t="s">
        <v>48</v>
      </c>
      <c r="C355" s="2">
        <v>41974</v>
      </c>
      <c r="D355" s="2">
        <v>42035</v>
      </c>
      <c r="E355" s="1">
        <v>43</v>
      </c>
      <c r="F355" s="1">
        <v>49</v>
      </c>
      <c r="G355" s="1">
        <v>40</v>
      </c>
      <c r="H355" s="1">
        <v>48</v>
      </c>
      <c r="I355" s="1">
        <v>44</v>
      </c>
      <c r="J355" s="1">
        <v>8</v>
      </c>
      <c r="K355" s="1" t="s">
        <v>400</v>
      </c>
      <c r="L355" s="1">
        <v>0</v>
      </c>
      <c r="M355" s="1">
        <v>0</v>
      </c>
      <c r="N355" s="1">
        <v>2</v>
      </c>
      <c r="O355" s="1">
        <v>85045.8</v>
      </c>
      <c r="P355" s="1">
        <v>407</v>
      </c>
      <c r="Q355" s="1">
        <v>899.4</v>
      </c>
      <c r="R355" s="1">
        <v>10824</v>
      </c>
      <c r="S355" s="1">
        <v>14.6</v>
      </c>
      <c r="T355" s="1">
        <v>158354</v>
      </c>
      <c r="U355" s="1">
        <v>7.1</v>
      </c>
      <c r="V355" s="1">
        <v>306831</v>
      </c>
      <c r="W355" s="1">
        <v>2</v>
      </c>
      <c r="X355" s="1">
        <v>7341331</v>
      </c>
      <c r="Y355" s="1" t="s">
        <v>45</v>
      </c>
    </row>
    <row r="356" spans="1:25">
      <c r="A356" s="1">
        <v>2014143</v>
      </c>
      <c r="B356" s="1" t="s">
        <v>43</v>
      </c>
      <c r="C356" s="2">
        <v>41972</v>
      </c>
      <c r="D356" s="2">
        <v>42033</v>
      </c>
      <c r="E356" s="1">
        <v>18</v>
      </c>
      <c r="F356" s="1">
        <v>44</v>
      </c>
      <c r="G356" s="1">
        <v>2</v>
      </c>
      <c r="H356" s="1">
        <v>47</v>
      </c>
      <c r="I356" s="1">
        <v>49</v>
      </c>
      <c r="J356" s="1">
        <v>2</v>
      </c>
      <c r="K356" s="1" t="s">
        <v>401</v>
      </c>
      <c r="L356" s="1">
        <v>0</v>
      </c>
      <c r="M356" s="1">
        <v>0</v>
      </c>
      <c r="N356" s="1">
        <v>0</v>
      </c>
      <c r="O356" s="1">
        <v>0</v>
      </c>
      <c r="P356" s="1">
        <v>449</v>
      </c>
      <c r="Q356" s="1">
        <v>2140.1</v>
      </c>
      <c r="R356" s="1">
        <v>22542</v>
      </c>
      <c r="S356" s="1">
        <v>12.6</v>
      </c>
      <c r="T356" s="1">
        <v>343273</v>
      </c>
      <c r="U356" s="1">
        <v>5.9</v>
      </c>
      <c r="V356" s="1">
        <v>468580</v>
      </c>
      <c r="W356" s="1">
        <v>2</v>
      </c>
      <c r="X356" s="1">
        <v>7120060</v>
      </c>
      <c r="Y356" s="1" t="s">
        <v>45</v>
      </c>
    </row>
    <row r="357" spans="1:25">
      <c r="A357" s="1">
        <v>2014142</v>
      </c>
      <c r="B357" s="1" t="s">
        <v>46</v>
      </c>
      <c r="C357" s="2">
        <v>41969</v>
      </c>
      <c r="D357" s="2">
        <v>42030</v>
      </c>
      <c r="E357" s="1">
        <v>5</v>
      </c>
      <c r="F357" s="1">
        <v>34</v>
      </c>
      <c r="G357" s="1">
        <v>47</v>
      </c>
      <c r="H357" s="1">
        <v>12</v>
      </c>
      <c r="I357" s="1">
        <v>20</v>
      </c>
      <c r="J357" s="1">
        <v>3</v>
      </c>
      <c r="K357" s="1" t="s">
        <v>402</v>
      </c>
      <c r="L357" s="1">
        <v>0</v>
      </c>
      <c r="M357" s="1">
        <v>0</v>
      </c>
      <c r="N357" s="1">
        <v>4</v>
      </c>
      <c r="O357" s="1">
        <v>53287.1</v>
      </c>
      <c r="P357" s="1">
        <v>446</v>
      </c>
      <c r="Q357" s="1">
        <v>1028.5</v>
      </c>
      <c r="R357" s="1">
        <v>20355</v>
      </c>
      <c r="S357" s="1">
        <v>9.6999999999999993</v>
      </c>
      <c r="T357" s="1">
        <v>285883</v>
      </c>
      <c r="U357" s="1">
        <v>4.9000000000000004</v>
      </c>
      <c r="V357" s="1">
        <v>392900</v>
      </c>
      <c r="W357" s="1">
        <v>2</v>
      </c>
      <c r="X357" s="1">
        <v>3900603</v>
      </c>
      <c r="Y357" s="1" t="s">
        <v>45</v>
      </c>
    </row>
    <row r="358" spans="1:25">
      <c r="A358" s="1">
        <v>2014141</v>
      </c>
      <c r="B358" s="1" t="s">
        <v>48</v>
      </c>
      <c r="C358" s="2">
        <v>41967</v>
      </c>
      <c r="D358" s="2">
        <v>42028</v>
      </c>
      <c r="E358" s="1">
        <v>18</v>
      </c>
      <c r="F358" s="1">
        <v>47</v>
      </c>
      <c r="G358" s="1">
        <v>49</v>
      </c>
      <c r="H358" s="1">
        <v>32</v>
      </c>
      <c r="I358" s="1">
        <v>17</v>
      </c>
      <c r="J358" s="1">
        <v>3</v>
      </c>
      <c r="K358" s="1" t="s">
        <v>403</v>
      </c>
      <c r="L358" s="1">
        <v>0</v>
      </c>
      <c r="M358" s="1">
        <v>0</v>
      </c>
      <c r="N358" s="1">
        <v>2</v>
      </c>
      <c r="O358" s="1">
        <v>79082.399999999994</v>
      </c>
      <c r="P358" s="1">
        <v>233</v>
      </c>
      <c r="Q358" s="1">
        <v>1460.9</v>
      </c>
      <c r="R358" s="1">
        <v>11087</v>
      </c>
      <c r="S358" s="1">
        <v>13.3</v>
      </c>
      <c r="T358" s="1">
        <v>178596</v>
      </c>
      <c r="U358" s="1">
        <v>5.9</v>
      </c>
      <c r="V358" s="1">
        <v>290899</v>
      </c>
      <c r="W358" s="1">
        <v>2</v>
      </c>
      <c r="X358" s="1">
        <v>7019186</v>
      </c>
      <c r="Y358" s="1" t="s">
        <v>45</v>
      </c>
    </row>
    <row r="359" spans="1:25">
      <c r="A359" s="1">
        <v>2014140</v>
      </c>
      <c r="B359" s="1" t="s">
        <v>43</v>
      </c>
      <c r="C359" s="2">
        <v>41965</v>
      </c>
      <c r="D359" s="2">
        <v>42026</v>
      </c>
      <c r="E359" s="1">
        <v>22</v>
      </c>
      <c r="F359" s="1">
        <v>1</v>
      </c>
      <c r="G359" s="1">
        <v>44</v>
      </c>
      <c r="H359" s="1">
        <v>9</v>
      </c>
      <c r="I359" s="1">
        <v>26</v>
      </c>
      <c r="J359" s="1">
        <v>10</v>
      </c>
      <c r="K359" s="1" t="s">
        <v>404</v>
      </c>
      <c r="L359" s="1">
        <v>1</v>
      </c>
      <c r="M359" s="1">
        <v>7000000</v>
      </c>
      <c r="N359" s="1">
        <v>2</v>
      </c>
      <c r="O359" s="1">
        <v>155370.79999999999</v>
      </c>
      <c r="P359" s="1">
        <v>862</v>
      </c>
      <c r="Q359" s="1">
        <v>775.8</v>
      </c>
      <c r="R359" s="1">
        <v>35776</v>
      </c>
      <c r="S359" s="1">
        <v>8.1</v>
      </c>
      <c r="T359" s="1">
        <v>464178</v>
      </c>
      <c r="U359" s="1">
        <v>4.4000000000000004</v>
      </c>
      <c r="V359" s="1">
        <v>429463</v>
      </c>
      <c r="W359" s="1">
        <v>2</v>
      </c>
      <c r="X359" s="1">
        <v>540816</v>
      </c>
      <c r="Y359" s="1" t="s">
        <v>45</v>
      </c>
    </row>
    <row r="360" spans="1:25">
      <c r="A360" s="1">
        <v>2014139</v>
      </c>
      <c r="B360" s="1" t="s">
        <v>46</v>
      </c>
      <c r="C360" s="2">
        <v>41962</v>
      </c>
      <c r="D360" s="2">
        <v>42023</v>
      </c>
      <c r="E360" s="1">
        <v>41</v>
      </c>
      <c r="F360" s="1">
        <v>18</v>
      </c>
      <c r="G360" s="1">
        <v>13</v>
      </c>
      <c r="H360" s="1">
        <v>14</v>
      </c>
      <c r="I360" s="1">
        <v>29</v>
      </c>
      <c r="J360" s="1">
        <v>3</v>
      </c>
      <c r="K360" s="1" t="s">
        <v>405</v>
      </c>
      <c r="L360" s="1">
        <v>0</v>
      </c>
      <c r="M360" s="1">
        <v>0</v>
      </c>
      <c r="N360" s="1">
        <v>3</v>
      </c>
      <c r="O360" s="1">
        <v>75098.8</v>
      </c>
      <c r="P360" s="1">
        <v>436</v>
      </c>
      <c r="Q360" s="1">
        <v>1112.0999999999999</v>
      </c>
      <c r="R360" s="1">
        <v>21084</v>
      </c>
      <c r="S360" s="1">
        <v>9.9</v>
      </c>
      <c r="T360" s="1">
        <v>306342</v>
      </c>
      <c r="U360" s="1">
        <v>4.9000000000000004</v>
      </c>
      <c r="V360" s="1">
        <v>440158</v>
      </c>
      <c r="W360" s="1">
        <v>2</v>
      </c>
      <c r="X360" s="1">
        <v>5423984</v>
      </c>
      <c r="Y360" s="1" t="s">
        <v>45</v>
      </c>
    </row>
    <row r="361" spans="1:25">
      <c r="A361" s="1">
        <v>2014138</v>
      </c>
      <c r="B361" s="1" t="s">
        <v>48</v>
      </c>
      <c r="C361" s="2">
        <v>41960</v>
      </c>
      <c r="D361" s="2">
        <v>42021</v>
      </c>
      <c r="E361" s="1">
        <v>23</v>
      </c>
      <c r="F361" s="1">
        <v>47</v>
      </c>
      <c r="G361" s="1">
        <v>16</v>
      </c>
      <c r="H361" s="1">
        <v>48</v>
      </c>
      <c r="I361" s="1">
        <v>35</v>
      </c>
      <c r="J361" s="1">
        <v>10</v>
      </c>
      <c r="K361" s="1" t="s">
        <v>406</v>
      </c>
      <c r="L361" s="1">
        <v>0</v>
      </c>
      <c r="M361" s="1">
        <v>0</v>
      </c>
      <c r="N361" s="1">
        <v>1</v>
      </c>
      <c r="O361" s="1">
        <v>171068.7</v>
      </c>
      <c r="P361" s="1">
        <v>228</v>
      </c>
      <c r="Q361" s="1">
        <v>1614.7</v>
      </c>
      <c r="R361" s="1">
        <v>11058</v>
      </c>
      <c r="S361" s="1">
        <v>14.4</v>
      </c>
      <c r="T361" s="1">
        <v>177762</v>
      </c>
      <c r="U361" s="1">
        <v>6.4</v>
      </c>
      <c r="V361" s="1">
        <v>223640</v>
      </c>
      <c r="W361" s="1">
        <v>2</v>
      </c>
      <c r="X361" s="1">
        <v>7794843</v>
      </c>
      <c r="Y361" s="1" t="s">
        <v>45</v>
      </c>
    </row>
    <row r="362" spans="1:25">
      <c r="A362" s="1">
        <v>2014137</v>
      </c>
      <c r="B362" s="1" t="s">
        <v>43</v>
      </c>
      <c r="C362" s="2">
        <v>41958</v>
      </c>
      <c r="D362" s="2">
        <v>42019</v>
      </c>
      <c r="E362" s="1">
        <v>28</v>
      </c>
      <c r="F362" s="1">
        <v>16</v>
      </c>
      <c r="G362" s="1">
        <v>39</v>
      </c>
      <c r="H362" s="1">
        <v>23</v>
      </c>
      <c r="I362" s="1">
        <v>3</v>
      </c>
      <c r="J362" s="1">
        <v>10</v>
      </c>
      <c r="K362" s="1" t="s">
        <v>407</v>
      </c>
      <c r="L362" s="1">
        <v>0</v>
      </c>
      <c r="M362" s="1">
        <v>0</v>
      </c>
      <c r="N362" s="1">
        <v>9</v>
      </c>
      <c r="O362" s="1">
        <v>34244.800000000003</v>
      </c>
      <c r="P362" s="1">
        <v>700</v>
      </c>
      <c r="Q362" s="1">
        <v>947.5</v>
      </c>
      <c r="R362" s="1">
        <v>28371</v>
      </c>
      <c r="S362" s="1">
        <v>10.1</v>
      </c>
      <c r="T362" s="1">
        <v>397068</v>
      </c>
      <c r="U362" s="1">
        <v>5.0999999999999996</v>
      </c>
      <c r="V362" s="1">
        <v>422494</v>
      </c>
      <c r="W362" s="1">
        <v>2</v>
      </c>
      <c r="X362" s="1">
        <v>1581113</v>
      </c>
      <c r="Y362" s="1" t="s">
        <v>45</v>
      </c>
    </row>
    <row r="363" spans="1:25">
      <c r="A363" s="1">
        <v>2014136</v>
      </c>
      <c r="B363" s="1" t="s">
        <v>46</v>
      </c>
      <c r="C363" s="2">
        <v>41955</v>
      </c>
      <c r="D363" s="2">
        <v>42016</v>
      </c>
      <c r="E363" s="1">
        <v>27</v>
      </c>
      <c r="F363" s="1">
        <v>13</v>
      </c>
      <c r="G363" s="1">
        <v>19</v>
      </c>
      <c r="H363" s="1">
        <v>40</v>
      </c>
      <c r="I363" s="1">
        <v>23</v>
      </c>
      <c r="J363" s="1">
        <v>5</v>
      </c>
      <c r="K363" s="1" t="s">
        <v>408</v>
      </c>
      <c r="L363" s="1">
        <v>0</v>
      </c>
      <c r="M363" s="1">
        <v>0</v>
      </c>
      <c r="N363" s="1">
        <v>5</v>
      </c>
      <c r="O363" s="1">
        <v>42803.199999999997</v>
      </c>
      <c r="P363" s="1">
        <v>693</v>
      </c>
      <c r="Q363" s="1">
        <v>664.6</v>
      </c>
      <c r="R363" s="1">
        <v>26506</v>
      </c>
      <c r="S363" s="1">
        <v>7.5</v>
      </c>
      <c r="T363" s="1">
        <v>327898</v>
      </c>
      <c r="U363" s="1">
        <v>4.3</v>
      </c>
      <c r="V363" s="1">
        <v>465888</v>
      </c>
      <c r="W363" s="1">
        <v>2</v>
      </c>
      <c r="X363" s="1">
        <v>8323453</v>
      </c>
      <c r="Y363" s="1" t="s">
        <v>45</v>
      </c>
    </row>
    <row r="364" spans="1:25">
      <c r="A364" s="1">
        <v>2014135</v>
      </c>
      <c r="B364" s="1" t="s">
        <v>48</v>
      </c>
      <c r="C364" s="2">
        <v>41953</v>
      </c>
      <c r="D364" s="2">
        <v>42014</v>
      </c>
      <c r="E364" s="1">
        <v>24</v>
      </c>
      <c r="F364" s="1">
        <v>23</v>
      </c>
      <c r="G364" s="1">
        <v>30</v>
      </c>
      <c r="H364" s="1">
        <v>6</v>
      </c>
      <c r="I364" s="1">
        <v>18</v>
      </c>
      <c r="J364" s="1">
        <v>7</v>
      </c>
      <c r="K364" s="1" t="s">
        <v>409</v>
      </c>
      <c r="L364" s="1">
        <v>0</v>
      </c>
      <c r="M364" s="1">
        <v>0</v>
      </c>
      <c r="N364" s="1">
        <v>3</v>
      </c>
      <c r="O364" s="1">
        <v>56553.7</v>
      </c>
      <c r="P364" s="1">
        <v>600</v>
      </c>
      <c r="Q364" s="1">
        <v>608.5</v>
      </c>
      <c r="R364" s="1">
        <v>19200</v>
      </c>
      <c r="S364" s="1">
        <v>8.1999999999999993</v>
      </c>
      <c r="T364" s="1">
        <v>242584</v>
      </c>
      <c r="U364" s="1">
        <v>4.5999999999999996</v>
      </c>
      <c r="V364" s="1">
        <v>506032</v>
      </c>
      <c r="W364" s="1">
        <v>2</v>
      </c>
      <c r="X364" s="1">
        <v>8680318</v>
      </c>
      <c r="Y364" s="1" t="s">
        <v>45</v>
      </c>
    </row>
    <row r="365" spans="1:25">
      <c r="A365" s="1">
        <v>2014134</v>
      </c>
      <c r="B365" s="1" t="s">
        <v>43</v>
      </c>
      <c r="C365" s="2">
        <v>41951</v>
      </c>
      <c r="D365" s="2">
        <v>42012</v>
      </c>
      <c r="E365" s="1">
        <v>40</v>
      </c>
      <c r="F365" s="1">
        <v>14</v>
      </c>
      <c r="G365" s="1">
        <v>46</v>
      </c>
      <c r="H365" s="1">
        <v>27</v>
      </c>
      <c r="I365" s="1">
        <v>7</v>
      </c>
      <c r="J365" s="1">
        <v>5</v>
      </c>
      <c r="K365" s="1" t="s">
        <v>410</v>
      </c>
      <c r="L365" s="1">
        <v>1</v>
      </c>
      <c r="M365" s="1">
        <v>5000000</v>
      </c>
      <c r="N365" s="1">
        <v>4</v>
      </c>
      <c r="O365" s="1">
        <v>78836.5</v>
      </c>
      <c r="P365" s="1">
        <v>794</v>
      </c>
      <c r="Q365" s="1">
        <v>854.7</v>
      </c>
      <c r="R365" s="1">
        <v>30495</v>
      </c>
      <c r="S365" s="1">
        <v>9.6</v>
      </c>
      <c r="T365" s="1">
        <v>420688</v>
      </c>
      <c r="U365" s="1">
        <v>4.9000000000000004</v>
      </c>
      <c r="V365" s="1">
        <v>676102</v>
      </c>
      <c r="W365" s="1">
        <v>2</v>
      </c>
      <c r="X365" s="1">
        <v>3026720</v>
      </c>
      <c r="Y365" s="1" t="s">
        <v>45</v>
      </c>
    </row>
    <row r="366" spans="1:25">
      <c r="A366" s="1">
        <v>2014133</v>
      </c>
      <c r="B366" s="1" t="s">
        <v>46</v>
      </c>
      <c r="C366" s="2">
        <v>41948</v>
      </c>
      <c r="D366" s="2">
        <v>42009</v>
      </c>
      <c r="E366" s="1">
        <v>27</v>
      </c>
      <c r="F366" s="1">
        <v>24</v>
      </c>
      <c r="G366" s="1">
        <v>37</v>
      </c>
      <c r="H366" s="1">
        <v>46</v>
      </c>
      <c r="I366" s="1">
        <v>1</v>
      </c>
      <c r="J366" s="1">
        <v>1</v>
      </c>
      <c r="K366" s="1" t="s">
        <v>411</v>
      </c>
      <c r="L366" s="1">
        <v>0</v>
      </c>
      <c r="M366" s="1">
        <v>0</v>
      </c>
      <c r="N366" s="1">
        <v>3</v>
      </c>
      <c r="O366" s="1">
        <v>75426.3</v>
      </c>
      <c r="P366" s="1">
        <v>331</v>
      </c>
      <c r="Q366" s="1">
        <v>1471.2</v>
      </c>
      <c r="R366" s="1">
        <v>17121</v>
      </c>
      <c r="S366" s="1">
        <v>12.3</v>
      </c>
      <c r="T366" s="1">
        <v>269299</v>
      </c>
      <c r="U366" s="1">
        <v>5.5</v>
      </c>
      <c r="V366" s="1">
        <v>330233</v>
      </c>
      <c r="W366" s="1">
        <v>2</v>
      </c>
      <c r="X366" s="1">
        <v>1224912</v>
      </c>
      <c r="Y366" s="1" t="s">
        <v>45</v>
      </c>
    </row>
    <row r="367" spans="1:25">
      <c r="A367" s="1">
        <v>2014132</v>
      </c>
      <c r="B367" s="1" t="s">
        <v>48</v>
      </c>
      <c r="C367" s="2">
        <v>41946</v>
      </c>
      <c r="D367" s="2">
        <v>42007</v>
      </c>
      <c r="E367" s="1">
        <v>34</v>
      </c>
      <c r="F367" s="1">
        <v>45</v>
      </c>
      <c r="G367" s="1">
        <v>18</v>
      </c>
      <c r="H367" s="1">
        <v>44</v>
      </c>
      <c r="I367" s="1">
        <v>24</v>
      </c>
      <c r="J367" s="1">
        <v>8</v>
      </c>
      <c r="K367" s="1" t="s">
        <v>412</v>
      </c>
      <c r="L367" s="1">
        <v>0</v>
      </c>
      <c r="M367" s="1">
        <v>0</v>
      </c>
      <c r="N367" s="1">
        <v>2</v>
      </c>
      <c r="O367" s="1">
        <v>83727.3</v>
      </c>
      <c r="P367" s="1">
        <v>245</v>
      </c>
      <c r="Q367" s="1">
        <v>1470.9</v>
      </c>
      <c r="R367" s="1">
        <v>13022</v>
      </c>
      <c r="S367" s="1">
        <v>11.9</v>
      </c>
      <c r="T367" s="1">
        <v>187229</v>
      </c>
      <c r="U367" s="1">
        <v>5.9</v>
      </c>
      <c r="V367" s="1">
        <v>305606</v>
      </c>
      <c r="W367" s="1">
        <v>2</v>
      </c>
      <c r="X367" s="1">
        <v>4353796</v>
      </c>
      <c r="Y367" s="1" t="s">
        <v>45</v>
      </c>
    </row>
    <row r="368" spans="1:25">
      <c r="A368" s="1">
        <v>2014131</v>
      </c>
      <c r="B368" s="1" t="s">
        <v>43</v>
      </c>
      <c r="C368" s="2">
        <v>41944</v>
      </c>
      <c r="D368" s="2">
        <v>42005</v>
      </c>
      <c r="E368" s="1">
        <v>48</v>
      </c>
      <c r="F368" s="1">
        <v>29</v>
      </c>
      <c r="G368" s="1">
        <v>2</v>
      </c>
      <c r="H368" s="1">
        <v>36</v>
      </c>
      <c r="I368" s="1">
        <v>9</v>
      </c>
      <c r="J368" s="1">
        <v>10</v>
      </c>
      <c r="K368" s="1" t="s">
        <v>413</v>
      </c>
      <c r="L368" s="1">
        <v>0</v>
      </c>
      <c r="M368" s="1">
        <v>0</v>
      </c>
      <c r="N368" s="1">
        <v>2</v>
      </c>
      <c r="O368" s="1">
        <v>140283.5</v>
      </c>
      <c r="P368" s="1">
        <v>467</v>
      </c>
      <c r="Q368" s="1">
        <v>1292.9000000000001</v>
      </c>
      <c r="R368" s="1">
        <v>22606</v>
      </c>
      <c r="S368" s="1">
        <v>11.5</v>
      </c>
      <c r="T368" s="1">
        <v>343617</v>
      </c>
      <c r="U368" s="1">
        <v>5.4</v>
      </c>
      <c r="V368" s="1">
        <v>379613</v>
      </c>
      <c r="W368" s="1">
        <v>2</v>
      </c>
      <c r="X368" s="1">
        <v>334555</v>
      </c>
      <c r="Y368" s="1" t="s">
        <v>45</v>
      </c>
    </row>
    <row r="369" spans="1:25">
      <c r="A369" s="1">
        <v>2014130</v>
      </c>
      <c r="B369" s="1" t="s">
        <v>46</v>
      </c>
      <c r="C369" s="2">
        <v>41941</v>
      </c>
      <c r="D369" s="2">
        <v>42002</v>
      </c>
      <c r="E369" s="1">
        <v>32</v>
      </c>
      <c r="F369" s="1">
        <v>18</v>
      </c>
      <c r="G369" s="1">
        <v>17</v>
      </c>
      <c r="H369" s="1">
        <v>6</v>
      </c>
      <c r="I369" s="1">
        <v>29</v>
      </c>
      <c r="J369" s="1">
        <v>9</v>
      </c>
      <c r="K369" s="1" t="s">
        <v>414</v>
      </c>
      <c r="L369" s="1">
        <v>1</v>
      </c>
      <c r="M369" s="1">
        <v>12000000</v>
      </c>
      <c r="N369" s="1">
        <v>2</v>
      </c>
      <c r="O369" s="1">
        <v>126878.8</v>
      </c>
      <c r="P369" s="1">
        <v>473</v>
      </c>
      <c r="Q369" s="1">
        <v>1154.5999999999999</v>
      </c>
      <c r="R369" s="1">
        <v>22202</v>
      </c>
      <c r="S369" s="1">
        <v>10.6</v>
      </c>
      <c r="T369" s="1">
        <v>328909</v>
      </c>
      <c r="U369" s="1">
        <v>5.0999999999999996</v>
      </c>
      <c r="V369" s="1">
        <v>444957</v>
      </c>
      <c r="W369" s="1">
        <v>2</v>
      </c>
      <c r="X369" s="1">
        <v>6884759</v>
      </c>
      <c r="Y369" s="1" t="s">
        <v>45</v>
      </c>
    </row>
    <row r="370" spans="1:25">
      <c r="A370" s="1">
        <v>2014129</v>
      </c>
      <c r="B370" s="1" t="s">
        <v>48</v>
      </c>
      <c r="C370" s="2">
        <v>41939</v>
      </c>
      <c r="D370" s="2">
        <v>42000</v>
      </c>
      <c r="E370" s="1">
        <v>13</v>
      </c>
      <c r="F370" s="1">
        <v>32</v>
      </c>
      <c r="G370" s="1">
        <v>12</v>
      </c>
      <c r="H370" s="1">
        <v>28</v>
      </c>
      <c r="I370" s="1">
        <v>33</v>
      </c>
      <c r="J370" s="1">
        <v>6</v>
      </c>
      <c r="K370" s="1" t="s">
        <v>415</v>
      </c>
      <c r="L370" s="1">
        <v>0</v>
      </c>
      <c r="M370" s="1">
        <v>0</v>
      </c>
      <c r="N370" s="1">
        <v>1</v>
      </c>
      <c r="O370" s="1">
        <v>198869.8</v>
      </c>
      <c r="P370" s="1">
        <v>279</v>
      </c>
      <c r="Q370" s="1">
        <v>1534</v>
      </c>
      <c r="R370" s="1">
        <v>16736</v>
      </c>
      <c r="S370" s="1">
        <v>11</v>
      </c>
      <c r="T370" s="1">
        <v>277221</v>
      </c>
      <c r="U370" s="1">
        <v>4.7</v>
      </c>
      <c r="V370" s="1">
        <v>385641</v>
      </c>
      <c r="W370" s="1">
        <v>2</v>
      </c>
      <c r="X370" s="1">
        <v>6326903</v>
      </c>
      <c r="Y370" s="1" t="s">
        <v>45</v>
      </c>
    </row>
    <row r="371" spans="1:25">
      <c r="A371" s="1">
        <v>2014128</v>
      </c>
      <c r="B371" s="1" t="s">
        <v>43</v>
      </c>
      <c r="C371" s="2">
        <v>41937</v>
      </c>
      <c r="D371" s="2">
        <v>41998</v>
      </c>
      <c r="E371" s="1">
        <v>14</v>
      </c>
      <c r="F371" s="1">
        <v>39</v>
      </c>
      <c r="G371" s="1">
        <v>24</v>
      </c>
      <c r="H371" s="1">
        <v>49</v>
      </c>
      <c r="I371" s="1">
        <v>47</v>
      </c>
      <c r="J371" s="1">
        <v>4</v>
      </c>
      <c r="K371" s="1" t="s">
        <v>416</v>
      </c>
      <c r="L371" s="1">
        <v>0</v>
      </c>
      <c r="M371" s="1">
        <v>0</v>
      </c>
      <c r="N371" s="1">
        <v>1</v>
      </c>
      <c r="O371" s="1">
        <v>389235.7</v>
      </c>
      <c r="P371" s="1">
        <v>651</v>
      </c>
      <c r="Q371" s="1">
        <v>1286.7</v>
      </c>
      <c r="R371" s="1">
        <v>29363</v>
      </c>
      <c r="S371" s="1">
        <v>12.3</v>
      </c>
      <c r="T371" s="1">
        <v>445416</v>
      </c>
      <c r="U371" s="1">
        <v>5.8</v>
      </c>
      <c r="V371" s="1">
        <v>701211</v>
      </c>
      <c r="W371" s="1">
        <v>2</v>
      </c>
      <c r="X371" s="1">
        <v>3277879</v>
      </c>
      <c r="Y371" s="1" t="s">
        <v>45</v>
      </c>
    </row>
    <row r="372" spans="1:25">
      <c r="A372" s="1">
        <v>2014127</v>
      </c>
      <c r="B372" s="1" t="s">
        <v>46</v>
      </c>
      <c r="C372" s="2">
        <v>41934</v>
      </c>
      <c r="D372" s="2">
        <v>41995</v>
      </c>
      <c r="E372" s="1">
        <v>10</v>
      </c>
      <c r="F372" s="1">
        <v>19</v>
      </c>
      <c r="G372" s="1">
        <v>47</v>
      </c>
      <c r="H372" s="1">
        <v>35</v>
      </c>
      <c r="I372" s="1">
        <v>33</v>
      </c>
      <c r="J372" s="1">
        <v>2</v>
      </c>
      <c r="K372" s="1" t="s">
        <v>417</v>
      </c>
      <c r="L372" s="1">
        <v>0</v>
      </c>
      <c r="M372" s="1">
        <v>0</v>
      </c>
      <c r="N372" s="1">
        <v>0</v>
      </c>
      <c r="O372" s="1">
        <v>0</v>
      </c>
      <c r="P372" s="1">
        <v>352</v>
      </c>
      <c r="Q372" s="1">
        <v>1914.8</v>
      </c>
      <c r="R372" s="1">
        <v>16194</v>
      </c>
      <c r="S372" s="1">
        <v>12.3</v>
      </c>
      <c r="T372" s="1">
        <v>248342</v>
      </c>
      <c r="U372" s="1">
        <v>5.7</v>
      </c>
      <c r="V372" s="1">
        <v>321054</v>
      </c>
      <c r="W372" s="1">
        <v>2</v>
      </c>
      <c r="X372" s="1">
        <v>8076858</v>
      </c>
      <c r="Y372" s="1" t="s">
        <v>45</v>
      </c>
    </row>
    <row r="373" spans="1:25">
      <c r="A373" s="1">
        <v>2014126</v>
      </c>
      <c r="B373" s="1" t="s">
        <v>48</v>
      </c>
      <c r="C373" s="2">
        <v>41932</v>
      </c>
      <c r="D373" s="2">
        <v>41993</v>
      </c>
      <c r="E373" s="1">
        <v>30</v>
      </c>
      <c r="F373" s="1">
        <v>40</v>
      </c>
      <c r="G373" s="1">
        <v>13</v>
      </c>
      <c r="H373" s="1">
        <v>21</v>
      </c>
      <c r="I373" s="1">
        <v>26</v>
      </c>
      <c r="J373" s="1">
        <v>5</v>
      </c>
      <c r="K373" s="1" t="s">
        <v>418</v>
      </c>
      <c r="L373" s="1">
        <v>0</v>
      </c>
      <c r="M373" s="1">
        <v>0</v>
      </c>
      <c r="N373" s="1">
        <v>0</v>
      </c>
      <c r="O373" s="1">
        <v>0</v>
      </c>
      <c r="P373" s="1">
        <v>358</v>
      </c>
      <c r="Q373" s="1">
        <v>1388.2</v>
      </c>
      <c r="R373" s="1">
        <v>16392</v>
      </c>
      <c r="S373" s="1">
        <v>8.9</v>
      </c>
      <c r="T373" s="1">
        <v>215213</v>
      </c>
      <c r="U373" s="1">
        <v>4.8</v>
      </c>
      <c r="V373" s="1">
        <v>347210</v>
      </c>
      <c r="W373" s="1">
        <v>2</v>
      </c>
      <c r="X373" s="1">
        <v>3478270</v>
      </c>
      <c r="Y373" s="1" t="s">
        <v>45</v>
      </c>
    </row>
    <row r="374" spans="1:25">
      <c r="A374" s="1">
        <v>2014125</v>
      </c>
      <c r="B374" s="1" t="s">
        <v>43</v>
      </c>
      <c r="C374" s="2">
        <v>41930</v>
      </c>
      <c r="D374" s="2">
        <v>41991</v>
      </c>
      <c r="E374" s="1">
        <v>1</v>
      </c>
      <c r="F374" s="1">
        <v>43</v>
      </c>
      <c r="G374" s="1">
        <v>24</v>
      </c>
      <c r="H374" s="1">
        <v>15</v>
      </c>
      <c r="I374" s="1">
        <v>27</v>
      </c>
      <c r="J374" s="1">
        <v>7</v>
      </c>
      <c r="K374" s="1" t="s">
        <v>419</v>
      </c>
      <c r="L374" s="1">
        <v>1</v>
      </c>
      <c r="M374" s="1">
        <v>4000000</v>
      </c>
      <c r="N374" s="1">
        <v>2</v>
      </c>
      <c r="O374" s="1">
        <v>149917.79999999999</v>
      </c>
      <c r="P374" s="1">
        <v>577</v>
      </c>
      <c r="Q374" s="1">
        <v>1118.3</v>
      </c>
      <c r="R374" s="1">
        <v>27786</v>
      </c>
      <c r="S374" s="1">
        <v>10</v>
      </c>
      <c r="T374" s="1">
        <v>399872</v>
      </c>
      <c r="U374" s="1">
        <v>4.9000000000000004</v>
      </c>
      <c r="V374" s="1">
        <v>886114</v>
      </c>
      <c r="W374" s="1">
        <v>2</v>
      </c>
      <c r="X374" s="1">
        <v>8859204</v>
      </c>
      <c r="Y374" s="1" t="s">
        <v>45</v>
      </c>
    </row>
    <row r="375" spans="1:25">
      <c r="A375" s="1">
        <v>2014124</v>
      </c>
      <c r="B375" s="1" t="s">
        <v>46</v>
      </c>
      <c r="C375" s="2">
        <v>41927</v>
      </c>
      <c r="D375" s="2">
        <v>41988</v>
      </c>
      <c r="E375" s="1">
        <v>28</v>
      </c>
      <c r="F375" s="1">
        <v>9</v>
      </c>
      <c r="G375" s="1">
        <v>37</v>
      </c>
      <c r="H375" s="1">
        <v>41</v>
      </c>
      <c r="I375" s="1">
        <v>46</v>
      </c>
      <c r="J375" s="1">
        <v>10</v>
      </c>
      <c r="K375" s="1" t="s">
        <v>420</v>
      </c>
      <c r="L375" s="1">
        <v>0</v>
      </c>
      <c r="M375" s="1">
        <v>0</v>
      </c>
      <c r="N375" s="1">
        <v>1</v>
      </c>
      <c r="O375" s="1">
        <v>217386.2</v>
      </c>
      <c r="P375" s="1">
        <v>334</v>
      </c>
      <c r="Q375" s="1">
        <v>1400.7</v>
      </c>
      <c r="R375" s="1">
        <v>15424</v>
      </c>
      <c r="S375" s="1">
        <v>13.1</v>
      </c>
      <c r="T375" s="1">
        <v>233231</v>
      </c>
      <c r="U375" s="1">
        <v>6.2</v>
      </c>
      <c r="V375" s="1">
        <v>286420</v>
      </c>
      <c r="W375" s="1">
        <v>2</v>
      </c>
      <c r="X375" s="1">
        <v>4946339</v>
      </c>
      <c r="Y375" s="1" t="s">
        <v>45</v>
      </c>
    </row>
    <row r="376" spans="1:25">
      <c r="A376" s="1">
        <v>2014123</v>
      </c>
      <c r="B376" s="1" t="s">
        <v>48</v>
      </c>
      <c r="C376" s="2">
        <v>41925</v>
      </c>
      <c r="D376" s="2">
        <v>41986</v>
      </c>
      <c r="E376" s="1">
        <v>29</v>
      </c>
      <c r="F376" s="1">
        <v>15</v>
      </c>
      <c r="G376" s="1">
        <v>1</v>
      </c>
      <c r="H376" s="1">
        <v>12</v>
      </c>
      <c r="I376" s="1">
        <v>30</v>
      </c>
      <c r="J376" s="1">
        <v>1</v>
      </c>
      <c r="K376" s="1" t="s">
        <v>421</v>
      </c>
      <c r="L376" s="1">
        <v>0</v>
      </c>
      <c r="M376" s="1">
        <v>0</v>
      </c>
      <c r="N376" s="1">
        <v>2</v>
      </c>
      <c r="O376" s="1">
        <v>82403.8</v>
      </c>
      <c r="P376" s="1">
        <v>561</v>
      </c>
      <c r="Q376" s="1">
        <v>632.20000000000005</v>
      </c>
      <c r="R376" s="1">
        <v>19275</v>
      </c>
      <c r="S376" s="1">
        <v>7.9</v>
      </c>
      <c r="T376" s="1">
        <v>241269</v>
      </c>
      <c r="U376" s="1">
        <v>4.5</v>
      </c>
      <c r="V376" s="1">
        <v>246470</v>
      </c>
      <c r="W376" s="1">
        <v>2</v>
      </c>
      <c r="X376" s="1">
        <v>6546760</v>
      </c>
      <c r="Y376" s="1" t="s">
        <v>45</v>
      </c>
    </row>
    <row r="377" spans="1:25">
      <c r="A377" s="1">
        <v>2014122</v>
      </c>
      <c r="B377" s="1" t="s">
        <v>43</v>
      </c>
      <c r="C377" s="2">
        <v>41923</v>
      </c>
      <c r="D377" s="2">
        <v>41984</v>
      </c>
      <c r="E377" s="1">
        <v>24</v>
      </c>
      <c r="F377" s="1">
        <v>19</v>
      </c>
      <c r="G377" s="1">
        <v>10</v>
      </c>
      <c r="H377" s="1">
        <v>28</v>
      </c>
      <c r="I377" s="1">
        <v>15</v>
      </c>
      <c r="J377" s="1">
        <v>9</v>
      </c>
      <c r="K377" s="1" t="s">
        <v>422</v>
      </c>
      <c r="L377" s="1">
        <v>1</v>
      </c>
      <c r="M377" s="1">
        <v>8000000</v>
      </c>
      <c r="N377" s="1">
        <v>6</v>
      </c>
      <c r="O377" s="1">
        <v>53988.1</v>
      </c>
      <c r="P377" s="1">
        <v>1208</v>
      </c>
      <c r="Q377" s="1">
        <v>577.1</v>
      </c>
      <c r="R377" s="1">
        <v>42901</v>
      </c>
      <c r="S377" s="1">
        <v>7</v>
      </c>
      <c r="T377" s="1">
        <v>502149</v>
      </c>
      <c r="U377" s="1">
        <v>4.2</v>
      </c>
      <c r="V377" s="1">
        <v>568247</v>
      </c>
      <c r="W377" s="1">
        <v>2</v>
      </c>
      <c r="X377" s="1">
        <v>5906869</v>
      </c>
      <c r="Y377" s="1" t="s">
        <v>45</v>
      </c>
    </row>
    <row r="378" spans="1:25">
      <c r="A378" s="1">
        <v>2014121</v>
      </c>
      <c r="B378" s="1" t="s">
        <v>46</v>
      </c>
      <c r="C378" s="2">
        <v>41920</v>
      </c>
      <c r="D378" s="2">
        <v>41981</v>
      </c>
      <c r="E378" s="1">
        <v>13</v>
      </c>
      <c r="F378" s="1">
        <v>4</v>
      </c>
      <c r="G378" s="1">
        <v>21</v>
      </c>
      <c r="H378" s="1">
        <v>43</v>
      </c>
      <c r="I378" s="1">
        <v>23</v>
      </c>
      <c r="J378" s="1">
        <v>10</v>
      </c>
      <c r="K378" s="1" t="s">
        <v>423</v>
      </c>
      <c r="L378" s="1">
        <v>0</v>
      </c>
      <c r="M378" s="1">
        <v>0</v>
      </c>
      <c r="N378" s="1">
        <v>3</v>
      </c>
      <c r="O378" s="1">
        <v>77761.3</v>
      </c>
      <c r="P378" s="1">
        <v>583</v>
      </c>
      <c r="Q378" s="1">
        <v>861.1</v>
      </c>
      <c r="R378" s="1">
        <v>28282</v>
      </c>
      <c r="S378" s="1">
        <v>7.6</v>
      </c>
      <c r="T378" s="1">
        <v>345177</v>
      </c>
      <c r="U378" s="1">
        <v>4.5</v>
      </c>
      <c r="V378" s="1">
        <v>315082</v>
      </c>
      <c r="W378" s="1">
        <v>2</v>
      </c>
      <c r="X378" s="1">
        <v>6342196</v>
      </c>
      <c r="Y378" s="1" t="s">
        <v>45</v>
      </c>
    </row>
    <row r="379" spans="1:25">
      <c r="A379" s="1">
        <v>2014120</v>
      </c>
      <c r="B379" s="1" t="s">
        <v>48</v>
      </c>
      <c r="C379" s="2">
        <v>41918</v>
      </c>
      <c r="D379" s="2">
        <v>41979</v>
      </c>
      <c r="E379" s="1">
        <v>20</v>
      </c>
      <c r="F379" s="1">
        <v>22</v>
      </c>
      <c r="G379" s="1">
        <v>46</v>
      </c>
      <c r="H379" s="1">
        <v>40</v>
      </c>
      <c r="I379" s="1">
        <v>9</v>
      </c>
      <c r="J379" s="1">
        <v>7</v>
      </c>
      <c r="K379" s="1" t="s">
        <v>424</v>
      </c>
      <c r="L379" s="1">
        <v>0</v>
      </c>
      <c r="M379" s="1">
        <v>0</v>
      </c>
      <c r="N379" s="1">
        <v>1</v>
      </c>
      <c r="O379" s="1">
        <v>174921.8</v>
      </c>
      <c r="P379" s="1">
        <v>264</v>
      </c>
      <c r="Q379" s="1">
        <v>1425.9</v>
      </c>
      <c r="R379" s="1">
        <v>14814</v>
      </c>
      <c r="S379" s="1">
        <v>11</v>
      </c>
      <c r="T379" s="1">
        <v>219282</v>
      </c>
      <c r="U379" s="1">
        <v>5.3</v>
      </c>
      <c r="V379" s="1">
        <v>506510</v>
      </c>
      <c r="W379" s="1">
        <v>2</v>
      </c>
      <c r="X379" s="1">
        <v>1639199</v>
      </c>
      <c r="Y379" s="1" t="s">
        <v>45</v>
      </c>
    </row>
    <row r="380" spans="1:25">
      <c r="A380" s="1">
        <v>2014119</v>
      </c>
      <c r="B380" s="1" t="s">
        <v>43</v>
      </c>
      <c r="C380" s="2">
        <v>41916</v>
      </c>
      <c r="D380" s="2">
        <v>41977</v>
      </c>
      <c r="E380" s="1">
        <v>14</v>
      </c>
      <c r="F380" s="1">
        <v>45</v>
      </c>
      <c r="G380" s="1">
        <v>29</v>
      </c>
      <c r="H380" s="1">
        <v>12</v>
      </c>
      <c r="I380" s="1">
        <v>41</v>
      </c>
      <c r="J380" s="1">
        <v>7</v>
      </c>
      <c r="K380" s="1" t="s">
        <v>425</v>
      </c>
      <c r="L380" s="1">
        <v>0</v>
      </c>
      <c r="M380" s="1">
        <v>0</v>
      </c>
      <c r="N380" s="1">
        <v>3</v>
      </c>
      <c r="O380" s="1">
        <v>103140.8</v>
      </c>
      <c r="P380" s="1">
        <v>531</v>
      </c>
      <c r="Q380" s="1">
        <v>1254.0999999999999</v>
      </c>
      <c r="R380" s="1">
        <v>24731</v>
      </c>
      <c r="S380" s="1">
        <v>11.6</v>
      </c>
      <c r="T380" s="1">
        <v>387834</v>
      </c>
      <c r="U380" s="1">
        <v>5.3</v>
      </c>
      <c r="V380" s="1">
        <v>910150</v>
      </c>
      <c r="W380" s="1">
        <v>2</v>
      </c>
      <c r="X380" s="1">
        <v>9885207</v>
      </c>
      <c r="Y380" s="1" t="s">
        <v>45</v>
      </c>
    </row>
    <row r="381" spans="1:25">
      <c r="A381" s="1">
        <v>2014118</v>
      </c>
      <c r="B381" s="1" t="s">
        <v>46</v>
      </c>
      <c r="C381" s="2">
        <v>41913</v>
      </c>
      <c r="D381" s="2">
        <v>41974</v>
      </c>
      <c r="E381" s="1">
        <v>17</v>
      </c>
      <c r="F381" s="1">
        <v>42</v>
      </c>
      <c r="G381" s="1">
        <v>44</v>
      </c>
      <c r="H381" s="1">
        <v>27</v>
      </c>
      <c r="I381" s="1">
        <v>16</v>
      </c>
      <c r="J381" s="1">
        <v>8</v>
      </c>
      <c r="K381" s="1" t="s">
        <v>426</v>
      </c>
      <c r="L381" s="1">
        <v>0</v>
      </c>
      <c r="M381" s="1">
        <v>0</v>
      </c>
      <c r="N381" s="1">
        <v>1</v>
      </c>
      <c r="O381" s="1">
        <v>220312.9</v>
      </c>
      <c r="P381" s="1">
        <v>296</v>
      </c>
      <c r="Q381" s="1">
        <v>1601.8</v>
      </c>
      <c r="R381" s="1">
        <v>16343</v>
      </c>
      <c r="S381" s="1">
        <v>12.5</v>
      </c>
      <c r="T381" s="1">
        <v>270080</v>
      </c>
      <c r="U381" s="1">
        <v>5.4</v>
      </c>
      <c r="V381" s="1">
        <v>400250</v>
      </c>
      <c r="W381" s="1">
        <v>2</v>
      </c>
      <c r="X381" s="1">
        <v>2158012</v>
      </c>
      <c r="Y381" s="1" t="s">
        <v>45</v>
      </c>
    </row>
    <row r="382" spans="1:25">
      <c r="A382" s="1">
        <v>2014117</v>
      </c>
      <c r="B382" s="1" t="s">
        <v>48</v>
      </c>
      <c r="C382" s="2">
        <v>41911</v>
      </c>
      <c r="D382" s="2">
        <v>41972</v>
      </c>
      <c r="E382" s="1">
        <v>41</v>
      </c>
      <c r="F382" s="1">
        <v>28</v>
      </c>
      <c r="G382" s="1">
        <v>17</v>
      </c>
      <c r="H382" s="1">
        <v>4</v>
      </c>
      <c r="I382" s="1">
        <v>33</v>
      </c>
      <c r="J382" s="1">
        <v>5</v>
      </c>
      <c r="K382" s="1" t="s">
        <v>427</v>
      </c>
      <c r="L382" s="1">
        <v>0</v>
      </c>
      <c r="M382" s="1">
        <v>0</v>
      </c>
      <c r="N382" s="1">
        <v>2</v>
      </c>
      <c r="O382" s="1">
        <v>82469.600000000006</v>
      </c>
      <c r="P382" s="1">
        <v>346</v>
      </c>
      <c r="Q382" s="1">
        <v>1025.9000000000001</v>
      </c>
      <c r="R382" s="1">
        <v>14429</v>
      </c>
      <c r="S382" s="1">
        <v>10.6</v>
      </c>
      <c r="T382" s="1">
        <v>206907</v>
      </c>
      <c r="U382" s="1">
        <v>5.3</v>
      </c>
      <c r="V382" s="1">
        <v>357466</v>
      </c>
      <c r="W382" s="1">
        <v>2</v>
      </c>
      <c r="X382" s="1">
        <v>9110313</v>
      </c>
      <c r="Y382" s="1" t="s">
        <v>45</v>
      </c>
    </row>
    <row r="383" spans="1:25">
      <c r="A383" s="1">
        <v>2014116</v>
      </c>
      <c r="B383" s="1" t="s">
        <v>43</v>
      </c>
      <c r="C383" s="2">
        <v>41909</v>
      </c>
      <c r="D383" s="2">
        <v>41970</v>
      </c>
      <c r="E383" s="1">
        <v>26</v>
      </c>
      <c r="F383" s="1">
        <v>29</v>
      </c>
      <c r="G383" s="1">
        <v>9</v>
      </c>
      <c r="H383" s="1">
        <v>35</v>
      </c>
      <c r="I383" s="1">
        <v>38</v>
      </c>
      <c r="J383" s="1">
        <v>5</v>
      </c>
      <c r="K383" s="1" t="s">
        <v>428</v>
      </c>
      <c r="L383" s="1">
        <v>0</v>
      </c>
      <c r="M383" s="1">
        <v>0</v>
      </c>
      <c r="N383" s="1">
        <v>0</v>
      </c>
      <c r="O383" s="1">
        <v>0</v>
      </c>
      <c r="P383" s="1">
        <v>428</v>
      </c>
      <c r="Q383" s="1">
        <v>2169.9</v>
      </c>
      <c r="R383" s="1">
        <v>22603</v>
      </c>
      <c r="S383" s="1">
        <v>12.1</v>
      </c>
      <c r="T383" s="1">
        <v>351388</v>
      </c>
      <c r="U383" s="1">
        <v>5.5</v>
      </c>
      <c r="V383" s="1">
        <v>644858</v>
      </c>
      <c r="W383" s="1">
        <v>2</v>
      </c>
      <c r="X383" s="1">
        <v>528672</v>
      </c>
      <c r="Y383" s="1" t="s">
        <v>45</v>
      </c>
    </row>
    <row r="384" spans="1:25">
      <c r="A384" s="1">
        <v>2014115</v>
      </c>
      <c r="B384" s="1" t="s">
        <v>46</v>
      </c>
      <c r="C384" s="2">
        <v>41906</v>
      </c>
      <c r="D384" s="2">
        <v>41967</v>
      </c>
      <c r="E384" s="1">
        <v>16</v>
      </c>
      <c r="F384" s="1">
        <v>49</v>
      </c>
      <c r="G384" s="1">
        <v>10</v>
      </c>
      <c r="H384" s="1">
        <v>38</v>
      </c>
      <c r="I384" s="1">
        <v>25</v>
      </c>
      <c r="J384" s="1">
        <v>9</v>
      </c>
      <c r="K384" s="1" t="s">
        <v>429</v>
      </c>
      <c r="L384" s="1">
        <v>1</v>
      </c>
      <c r="M384" s="1">
        <v>8000000</v>
      </c>
      <c r="N384" s="1">
        <v>3</v>
      </c>
      <c r="O384" s="1">
        <v>76735.199999999997</v>
      </c>
      <c r="P384" s="1">
        <v>477</v>
      </c>
      <c r="Q384" s="1">
        <v>1038.5999999999999</v>
      </c>
      <c r="R384" s="1">
        <v>19772</v>
      </c>
      <c r="S384" s="1">
        <v>10.8</v>
      </c>
      <c r="T384" s="1">
        <v>291745</v>
      </c>
      <c r="U384" s="1">
        <v>5.2</v>
      </c>
      <c r="V384" s="1">
        <v>414096</v>
      </c>
      <c r="W384" s="1">
        <v>2</v>
      </c>
      <c r="X384" s="1">
        <v>8850357</v>
      </c>
      <c r="Y384" s="1" t="s">
        <v>45</v>
      </c>
    </row>
    <row r="385" spans="1:25">
      <c r="A385" s="1">
        <v>2014114</v>
      </c>
      <c r="B385" s="1" t="s">
        <v>48</v>
      </c>
      <c r="C385" s="2">
        <v>41904</v>
      </c>
      <c r="D385" s="2">
        <v>41965</v>
      </c>
      <c r="E385" s="1">
        <v>44</v>
      </c>
      <c r="F385" s="1">
        <v>31</v>
      </c>
      <c r="G385" s="1">
        <v>26</v>
      </c>
      <c r="H385" s="1">
        <v>1</v>
      </c>
      <c r="I385" s="1">
        <v>13</v>
      </c>
      <c r="J385" s="1">
        <v>6</v>
      </c>
      <c r="K385" s="1" t="s">
        <v>430</v>
      </c>
      <c r="L385" s="1">
        <v>0</v>
      </c>
      <c r="M385" s="1">
        <v>0</v>
      </c>
      <c r="N385" s="1">
        <v>0</v>
      </c>
      <c r="O385" s="1">
        <v>0</v>
      </c>
      <c r="P385" s="1">
        <v>445</v>
      </c>
      <c r="Q385" s="1">
        <v>1250</v>
      </c>
      <c r="R385" s="1">
        <v>18332</v>
      </c>
      <c r="S385" s="1">
        <v>8.9</v>
      </c>
      <c r="T385" s="1">
        <v>243300</v>
      </c>
      <c r="U385" s="1">
        <v>4.8</v>
      </c>
      <c r="V385" s="1">
        <v>331300</v>
      </c>
      <c r="W385" s="1">
        <v>2</v>
      </c>
      <c r="X385" s="1">
        <v>8545291</v>
      </c>
      <c r="Y385" s="1" t="s">
        <v>45</v>
      </c>
    </row>
    <row r="386" spans="1:25">
      <c r="A386" s="1">
        <v>2014113</v>
      </c>
      <c r="B386" s="1" t="s">
        <v>43</v>
      </c>
      <c r="C386" s="2">
        <v>41902</v>
      </c>
      <c r="D386" s="2">
        <v>41963</v>
      </c>
      <c r="E386" s="1">
        <v>34</v>
      </c>
      <c r="F386" s="1">
        <v>31</v>
      </c>
      <c r="G386" s="1">
        <v>25</v>
      </c>
      <c r="H386" s="1">
        <v>46</v>
      </c>
      <c r="I386" s="1">
        <v>22</v>
      </c>
      <c r="J386" s="1">
        <v>6</v>
      </c>
      <c r="K386" s="1" t="s">
        <v>431</v>
      </c>
      <c r="L386" s="1">
        <v>0</v>
      </c>
      <c r="M386" s="1">
        <v>0</v>
      </c>
      <c r="N386" s="1">
        <v>2</v>
      </c>
      <c r="O386" s="1">
        <v>154542.6</v>
      </c>
      <c r="P386" s="1">
        <v>461</v>
      </c>
      <c r="Q386" s="1">
        <v>1442.9</v>
      </c>
      <c r="R386" s="1">
        <v>22276</v>
      </c>
      <c r="S386" s="1">
        <v>12.9</v>
      </c>
      <c r="T386" s="1">
        <v>344159</v>
      </c>
      <c r="U386" s="1">
        <v>5.9</v>
      </c>
      <c r="V386" s="1">
        <v>593448</v>
      </c>
      <c r="W386" s="1">
        <v>2</v>
      </c>
      <c r="X386" s="1">
        <v>5473376</v>
      </c>
      <c r="Y386" s="1" t="s">
        <v>45</v>
      </c>
    </row>
    <row r="387" spans="1:25">
      <c r="A387" s="1">
        <v>2014112</v>
      </c>
      <c r="B387" s="1" t="s">
        <v>46</v>
      </c>
      <c r="C387" s="2">
        <v>41899</v>
      </c>
      <c r="D387" s="2">
        <v>41960</v>
      </c>
      <c r="E387" s="1">
        <v>23</v>
      </c>
      <c r="F387" s="1">
        <v>18</v>
      </c>
      <c r="G387" s="1">
        <v>10</v>
      </c>
      <c r="H387" s="1">
        <v>6</v>
      </c>
      <c r="I387" s="1">
        <v>3</v>
      </c>
      <c r="J387" s="1">
        <v>4</v>
      </c>
      <c r="K387" s="1" t="s">
        <v>432</v>
      </c>
      <c r="L387" s="1">
        <v>0</v>
      </c>
      <c r="M387" s="1">
        <v>0</v>
      </c>
      <c r="N387" s="1">
        <v>7</v>
      </c>
      <c r="O387" s="1">
        <v>32049.4</v>
      </c>
      <c r="P387" s="1">
        <v>1040</v>
      </c>
      <c r="Q387" s="1">
        <v>464.2</v>
      </c>
      <c r="R387" s="1">
        <v>33384</v>
      </c>
      <c r="S387" s="1">
        <v>6.2</v>
      </c>
      <c r="T387" s="1">
        <v>364488</v>
      </c>
      <c r="U387" s="1">
        <v>4.0999999999999996</v>
      </c>
      <c r="V387" s="1">
        <v>404640</v>
      </c>
      <c r="W387" s="1">
        <v>2</v>
      </c>
      <c r="X387" s="1">
        <v>5003212</v>
      </c>
      <c r="Y387" s="1" t="s">
        <v>45</v>
      </c>
    </row>
    <row r="388" spans="1:25">
      <c r="A388" s="1">
        <v>2014111</v>
      </c>
      <c r="B388" s="1" t="s">
        <v>48</v>
      </c>
      <c r="C388" s="2">
        <v>41897</v>
      </c>
      <c r="D388" s="2">
        <v>41958</v>
      </c>
      <c r="E388" s="1">
        <v>16</v>
      </c>
      <c r="F388" s="1">
        <v>44</v>
      </c>
      <c r="G388" s="1">
        <v>2</v>
      </c>
      <c r="H388" s="1">
        <v>10</v>
      </c>
      <c r="I388" s="1">
        <v>35</v>
      </c>
      <c r="J388" s="1">
        <v>6</v>
      </c>
      <c r="K388" s="1" t="s">
        <v>433</v>
      </c>
      <c r="L388" s="1">
        <v>0</v>
      </c>
      <c r="M388" s="1">
        <v>0</v>
      </c>
      <c r="N388" s="1">
        <v>1</v>
      </c>
      <c r="O388" s="1">
        <v>169549.9</v>
      </c>
      <c r="P388" s="1">
        <v>291</v>
      </c>
      <c r="Q388" s="1">
        <v>1253.9000000000001</v>
      </c>
      <c r="R388" s="1">
        <v>13551</v>
      </c>
      <c r="S388" s="1">
        <v>11.6</v>
      </c>
      <c r="T388" s="1">
        <v>206889</v>
      </c>
      <c r="U388" s="1">
        <v>5.4</v>
      </c>
      <c r="V388" s="1">
        <v>329524</v>
      </c>
      <c r="W388" s="1">
        <v>2</v>
      </c>
      <c r="X388" s="1">
        <v>1308621</v>
      </c>
      <c r="Y388" s="1" t="s">
        <v>45</v>
      </c>
    </row>
    <row r="389" spans="1:25">
      <c r="A389" s="1">
        <v>2014110</v>
      </c>
      <c r="B389" s="1" t="s">
        <v>43</v>
      </c>
      <c r="C389" s="2">
        <v>41895</v>
      </c>
      <c r="D389" s="2">
        <v>41956</v>
      </c>
      <c r="E389" s="1">
        <v>7</v>
      </c>
      <c r="F389" s="1">
        <v>28</v>
      </c>
      <c r="G389" s="1">
        <v>27</v>
      </c>
      <c r="H389" s="1">
        <v>23</v>
      </c>
      <c r="I389" s="1">
        <v>33</v>
      </c>
      <c r="J389" s="1">
        <v>1</v>
      </c>
      <c r="K389" s="1" t="s">
        <v>434</v>
      </c>
      <c r="L389" s="1">
        <v>0</v>
      </c>
      <c r="M389" s="1">
        <v>0</v>
      </c>
      <c r="N389" s="1">
        <v>2</v>
      </c>
      <c r="O389" s="1">
        <v>153898.1</v>
      </c>
      <c r="P389" s="1">
        <v>714</v>
      </c>
      <c r="Q389" s="1">
        <v>927.7</v>
      </c>
      <c r="R389" s="1">
        <v>34276</v>
      </c>
      <c r="S389" s="1">
        <v>8.3000000000000007</v>
      </c>
      <c r="T389" s="1">
        <v>463756</v>
      </c>
      <c r="U389" s="1">
        <v>4.4000000000000004</v>
      </c>
      <c r="V389" s="1">
        <v>447363</v>
      </c>
      <c r="W389" s="1">
        <v>2</v>
      </c>
      <c r="X389" s="1">
        <v>7710805</v>
      </c>
      <c r="Y389" s="1" t="s">
        <v>45</v>
      </c>
    </row>
    <row r="390" spans="1:25">
      <c r="A390" s="1">
        <v>2014109</v>
      </c>
      <c r="B390" s="1" t="s">
        <v>46</v>
      </c>
      <c r="C390" s="2">
        <v>41892</v>
      </c>
      <c r="D390" s="2">
        <v>41953</v>
      </c>
      <c r="E390" s="1">
        <v>6</v>
      </c>
      <c r="F390" s="1">
        <v>16</v>
      </c>
      <c r="G390" s="1">
        <v>31</v>
      </c>
      <c r="H390" s="1">
        <v>26</v>
      </c>
      <c r="I390" s="1">
        <v>40</v>
      </c>
      <c r="J390" s="1">
        <v>7</v>
      </c>
      <c r="K390" s="1" t="s">
        <v>435</v>
      </c>
      <c r="L390" s="1">
        <v>0</v>
      </c>
      <c r="M390" s="1">
        <v>0</v>
      </c>
      <c r="N390" s="1">
        <v>1</v>
      </c>
      <c r="O390" s="1">
        <v>218922.4</v>
      </c>
      <c r="P390" s="1">
        <v>498</v>
      </c>
      <c r="Q390" s="1">
        <v>946.1</v>
      </c>
      <c r="R390" s="1">
        <v>19589</v>
      </c>
      <c r="S390" s="1">
        <v>10.4</v>
      </c>
      <c r="T390" s="1">
        <v>266739</v>
      </c>
      <c r="U390" s="1">
        <v>5.4</v>
      </c>
      <c r="V390" s="1">
        <v>652326</v>
      </c>
      <c r="W390" s="1">
        <v>2</v>
      </c>
      <c r="X390" s="1">
        <v>9283205</v>
      </c>
      <c r="Y390" s="1" t="s">
        <v>45</v>
      </c>
    </row>
    <row r="391" spans="1:25">
      <c r="A391" s="1">
        <v>2014108</v>
      </c>
      <c r="B391" s="1" t="s">
        <v>48</v>
      </c>
      <c r="C391" s="2">
        <v>41890</v>
      </c>
      <c r="D391" s="2">
        <v>41951</v>
      </c>
      <c r="E391" s="1">
        <v>1</v>
      </c>
      <c r="F391" s="1">
        <v>40</v>
      </c>
      <c r="G391" s="1">
        <v>17</v>
      </c>
      <c r="H391" s="1">
        <v>43</v>
      </c>
      <c r="I391" s="1">
        <v>42</v>
      </c>
      <c r="J391" s="1">
        <v>10</v>
      </c>
      <c r="K391" s="1" t="s">
        <v>436</v>
      </c>
      <c r="L391" s="1">
        <v>1</v>
      </c>
      <c r="M391" s="1">
        <v>2000000</v>
      </c>
      <c r="N391" s="1">
        <v>1</v>
      </c>
      <c r="O391" s="1">
        <v>165246.39999999999</v>
      </c>
      <c r="P391" s="1">
        <v>191</v>
      </c>
      <c r="Q391" s="1">
        <v>1861.9</v>
      </c>
      <c r="R391" s="1">
        <v>10678</v>
      </c>
      <c r="S391" s="1">
        <v>14.4</v>
      </c>
      <c r="T391" s="1">
        <v>176742</v>
      </c>
      <c r="U391" s="1">
        <v>6.2</v>
      </c>
      <c r="V391" s="1">
        <v>222124</v>
      </c>
      <c r="W391" s="1">
        <v>2</v>
      </c>
      <c r="X391" s="1">
        <v>9148533</v>
      </c>
      <c r="Y391" s="1" t="s">
        <v>45</v>
      </c>
    </row>
    <row r="392" spans="1:25">
      <c r="A392" s="1">
        <v>2014107</v>
      </c>
      <c r="B392" s="1" t="s">
        <v>43</v>
      </c>
      <c r="C392" s="2">
        <v>41888</v>
      </c>
      <c r="D392" s="2">
        <v>41949</v>
      </c>
      <c r="E392" s="1">
        <v>42</v>
      </c>
      <c r="F392" s="1">
        <v>14</v>
      </c>
      <c r="G392" s="1">
        <v>15</v>
      </c>
      <c r="H392" s="1">
        <v>13</v>
      </c>
      <c r="I392" s="1">
        <v>3</v>
      </c>
      <c r="J392" s="1">
        <v>7</v>
      </c>
      <c r="K392" s="1" t="s">
        <v>437</v>
      </c>
      <c r="L392" s="1">
        <v>1</v>
      </c>
      <c r="M392" s="1">
        <v>10000000</v>
      </c>
      <c r="N392" s="1">
        <v>2</v>
      </c>
      <c r="O392" s="1">
        <v>189689.8</v>
      </c>
      <c r="P392" s="1">
        <v>690</v>
      </c>
      <c r="Q392" s="1">
        <v>1183.3</v>
      </c>
      <c r="R392" s="1">
        <v>35164</v>
      </c>
      <c r="S392" s="1">
        <v>10</v>
      </c>
      <c r="T392" s="1">
        <v>528940</v>
      </c>
      <c r="U392" s="1">
        <v>4.7</v>
      </c>
      <c r="V392" s="1">
        <v>1064135</v>
      </c>
      <c r="W392" s="1">
        <v>2</v>
      </c>
      <c r="X392" s="1">
        <v>1469664</v>
      </c>
      <c r="Y392" s="1" t="s">
        <v>45</v>
      </c>
    </row>
    <row r="393" spans="1:25">
      <c r="A393" s="1">
        <v>2014106</v>
      </c>
      <c r="B393" s="1" t="s">
        <v>46</v>
      </c>
      <c r="C393" s="2">
        <v>41885</v>
      </c>
      <c r="D393" s="2">
        <v>41946</v>
      </c>
      <c r="E393" s="1">
        <v>10</v>
      </c>
      <c r="F393" s="1">
        <v>38</v>
      </c>
      <c r="G393" s="1">
        <v>20</v>
      </c>
      <c r="H393" s="1">
        <v>4</v>
      </c>
      <c r="I393" s="1">
        <v>13</v>
      </c>
      <c r="J393" s="1">
        <v>4</v>
      </c>
      <c r="K393" s="1" t="s">
        <v>438</v>
      </c>
      <c r="L393" s="1">
        <v>0</v>
      </c>
      <c r="M393" s="1">
        <v>0</v>
      </c>
      <c r="N393" s="1">
        <v>1</v>
      </c>
      <c r="O393" s="1">
        <v>215888.9</v>
      </c>
      <c r="P393" s="1">
        <v>644</v>
      </c>
      <c r="Q393" s="1">
        <v>721.4</v>
      </c>
      <c r="R393" s="1">
        <v>26192</v>
      </c>
      <c r="S393" s="1">
        <v>7.6</v>
      </c>
      <c r="T393" s="1">
        <v>327794</v>
      </c>
      <c r="U393" s="1">
        <v>4.3</v>
      </c>
      <c r="V393" s="1">
        <v>386579</v>
      </c>
      <c r="W393" s="1">
        <v>2</v>
      </c>
      <c r="X393" s="1">
        <v>5567671</v>
      </c>
      <c r="Y393" s="1" t="s">
        <v>45</v>
      </c>
    </row>
    <row r="394" spans="1:25">
      <c r="A394" s="1">
        <v>2014105</v>
      </c>
      <c r="B394" s="1" t="s">
        <v>48</v>
      </c>
      <c r="C394" s="2">
        <v>41883</v>
      </c>
      <c r="D394" s="2">
        <v>41944</v>
      </c>
      <c r="E394" s="1">
        <v>42</v>
      </c>
      <c r="F394" s="1">
        <v>22</v>
      </c>
      <c r="G394" s="1">
        <v>47</v>
      </c>
      <c r="H394" s="1">
        <v>16</v>
      </c>
      <c r="I394" s="1">
        <v>38</v>
      </c>
      <c r="J394" s="1">
        <v>1</v>
      </c>
      <c r="K394" s="1" t="s">
        <v>439</v>
      </c>
      <c r="L394" s="1">
        <v>1</v>
      </c>
      <c r="M394" s="1">
        <v>4000000</v>
      </c>
      <c r="N394" s="1">
        <v>0</v>
      </c>
      <c r="O394" s="1">
        <v>0</v>
      </c>
      <c r="P394" s="1">
        <v>279</v>
      </c>
      <c r="Q394" s="1">
        <v>1902.6</v>
      </c>
      <c r="R394" s="1">
        <v>12684</v>
      </c>
      <c r="S394" s="1">
        <v>12.3</v>
      </c>
      <c r="T394" s="1">
        <v>189005</v>
      </c>
      <c r="U394" s="1">
        <v>5.9</v>
      </c>
      <c r="V394" s="1">
        <v>250368</v>
      </c>
      <c r="W394" s="1">
        <v>2</v>
      </c>
      <c r="X394" s="1">
        <v>6928909</v>
      </c>
      <c r="Y394" s="1" t="s">
        <v>45</v>
      </c>
    </row>
    <row r="395" spans="1:25">
      <c r="A395" s="1">
        <v>2014104</v>
      </c>
      <c r="B395" s="1" t="s">
        <v>43</v>
      </c>
      <c r="C395" s="2">
        <v>41881</v>
      </c>
      <c r="D395" s="2">
        <v>41942</v>
      </c>
      <c r="E395" s="1">
        <v>25</v>
      </c>
      <c r="F395" s="1">
        <v>40</v>
      </c>
      <c r="G395" s="1">
        <v>30</v>
      </c>
      <c r="H395" s="1">
        <v>36</v>
      </c>
      <c r="I395" s="1">
        <v>6</v>
      </c>
      <c r="J395" s="1">
        <v>8</v>
      </c>
      <c r="K395" s="1" t="s">
        <v>440</v>
      </c>
      <c r="L395" s="1">
        <v>0</v>
      </c>
      <c r="M395" s="1">
        <v>0</v>
      </c>
      <c r="N395" s="1">
        <v>2</v>
      </c>
      <c r="O395" s="1">
        <v>147273.29999999999</v>
      </c>
      <c r="P395" s="1">
        <v>472</v>
      </c>
      <c r="Q395" s="1">
        <v>1343</v>
      </c>
      <c r="R395" s="1">
        <v>23079</v>
      </c>
      <c r="S395" s="1">
        <v>11.9</v>
      </c>
      <c r="T395" s="1">
        <v>342574</v>
      </c>
      <c r="U395" s="1">
        <v>5.7</v>
      </c>
      <c r="V395" s="1">
        <v>543946</v>
      </c>
      <c r="W395" s="1">
        <v>2</v>
      </c>
      <c r="X395" s="1">
        <v>109390</v>
      </c>
      <c r="Y395" s="1" t="s">
        <v>45</v>
      </c>
    </row>
    <row r="396" spans="1:25">
      <c r="A396" s="1">
        <v>2014103</v>
      </c>
      <c r="B396" s="1" t="s">
        <v>46</v>
      </c>
      <c r="C396" s="2">
        <v>41878</v>
      </c>
      <c r="D396" s="2">
        <v>41939</v>
      </c>
      <c r="E396" s="1">
        <v>4</v>
      </c>
      <c r="F396" s="1">
        <v>44</v>
      </c>
      <c r="G396" s="1">
        <v>32</v>
      </c>
      <c r="H396" s="1">
        <v>22</v>
      </c>
      <c r="I396" s="1">
        <v>14</v>
      </c>
      <c r="J396" s="1">
        <v>2</v>
      </c>
      <c r="K396" s="1" t="s">
        <v>441</v>
      </c>
      <c r="L396" s="1">
        <v>0</v>
      </c>
      <c r="M396" s="1">
        <v>0</v>
      </c>
      <c r="N396" s="1">
        <v>3</v>
      </c>
      <c r="O396" s="1">
        <v>70220</v>
      </c>
      <c r="P396" s="1">
        <v>475</v>
      </c>
      <c r="Q396" s="1">
        <v>954.4</v>
      </c>
      <c r="R396" s="1">
        <v>19970</v>
      </c>
      <c r="S396" s="1">
        <v>9.8000000000000007</v>
      </c>
      <c r="T396" s="1">
        <v>266423</v>
      </c>
      <c r="U396" s="1">
        <v>5.2</v>
      </c>
      <c r="V396" s="1">
        <v>325353</v>
      </c>
      <c r="W396" s="1">
        <v>2</v>
      </c>
      <c r="X396" s="1">
        <v>8579279</v>
      </c>
      <c r="Y396" s="1" t="s">
        <v>45</v>
      </c>
    </row>
    <row r="397" spans="1:25">
      <c r="A397" s="1">
        <v>2014102</v>
      </c>
      <c r="B397" s="1" t="s">
        <v>48</v>
      </c>
      <c r="C397" s="2">
        <v>41876</v>
      </c>
      <c r="D397" s="2">
        <v>41937</v>
      </c>
      <c r="E397" s="1">
        <v>26</v>
      </c>
      <c r="F397" s="1">
        <v>9</v>
      </c>
      <c r="G397" s="1">
        <v>45</v>
      </c>
      <c r="H397" s="1">
        <v>31</v>
      </c>
      <c r="I397" s="1">
        <v>43</v>
      </c>
      <c r="J397" s="1">
        <v>1</v>
      </c>
      <c r="K397" s="1" t="s">
        <v>442</v>
      </c>
      <c r="L397" s="1">
        <v>1</v>
      </c>
      <c r="M397" s="1">
        <v>6000000</v>
      </c>
      <c r="N397" s="1">
        <v>1</v>
      </c>
      <c r="O397" s="1">
        <v>170136.9</v>
      </c>
      <c r="P397" s="1">
        <v>281</v>
      </c>
      <c r="Q397" s="1">
        <v>1303</v>
      </c>
      <c r="R397" s="1">
        <v>13571</v>
      </c>
      <c r="S397" s="1">
        <v>11.6</v>
      </c>
      <c r="T397" s="1">
        <v>202936</v>
      </c>
      <c r="U397" s="1">
        <v>5.5</v>
      </c>
      <c r="V397" s="1">
        <v>256134</v>
      </c>
      <c r="W397" s="1">
        <v>2</v>
      </c>
      <c r="X397" s="1">
        <v>2893730</v>
      </c>
      <c r="Y397" s="1" t="s">
        <v>45</v>
      </c>
    </row>
    <row r="398" spans="1:25">
      <c r="A398" s="1">
        <v>2014101</v>
      </c>
      <c r="B398" s="1" t="s">
        <v>43</v>
      </c>
      <c r="C398" s="2">
        <v>41874</v>
      </c>
      <c r="D398" s="2">
        <v>41935</v>
      </c>
      <c r="E398" s="1">
        <v>7</v>
      </c>
      <c r="F398" s="1">
        <v>17</v>
      </c>
      <c r="G398" s="1">
        <v>29</v>
      </c>
      <c r="H398" s="1">
        <v>26</v>
      </c>
      <c r="I398" s="1">
        <v>21</v>
      </c>
      <c r="J398" s="1">
        <v>7</v>
      </c>
      <c r="K398" s="1" t="s">
        <v>443</v>
      </c>
      <c r="L398" s="1">
        <v>0</v>
      </c>
      <c r="M398" s="1">
        <v>0</v>
      </c>
      <c r="N398" s="1">
        <v>4</v>
      </c>
      <c r="O398" s="1">
        <v>73454.7</v>
      </c>
      <c r="P398" s="1">
        <v>1181</v>
      </c>
      <c r="Q398" s="1">
        <v>535.4</v>
      </c>
      <c r="R398" s="1">
        <v>39770</v>
      </c>
      <c r="S398" s="1">
        <v>6.8</v>
      </c>
      <c r="T398" s="1">
        <v>468988</v>
      </c>
      <c r="U398" s="1">
        <v>4.0999999999999996</v>
      </c>
      <c r="V398" s="1">
        <v>856779</v>
      </c>
      <c r="W398" s="1">
        <v>2</v>
      </c>
      <c r="X398" s="1">
        <v>4227524</v>
      </c>
      <c r="Y398" s="1" t="s">
        <v>45</v>
      </c>
    </row>
    <row r="399" spans="1:25">
      <c r="A399" s="1">
        <v>2014100</v>
      </c>
      <c r="B399" s="1" t="s">
        <v>46</v>
      </c>
      <c r="C399" s="2">
        <v>41871</v>
      </c>
      <c r="D399" s="2">
        <v>41932</v>
      </c>
      <c r="E399" s="1">
        <v>22</v>
      </c>
      <c r="F399" s="1">
        <v>33</v>
      </c>
      <c r="G399" s="1">
        <v>31</v>
      </c>
      <c r="H399" s="1">
        <v>41</v>
      </c>
      <c r="I399" s="1">
        <v>15</v>
      </c>
      <c r="J399" s="1">
        <v>4</v>
      </c>
      <c r="K399" s="1" t="s">
        <v>444</v>
      </c>
      <c r="L399" s="1">
        <v>0</v>
      </c>
      <c r="M399" s="1">
        <v>0</v>
      </c>
      <c r="N399" s="1">
        <v>2</v>
      </c>
      <c r="O399" s="1">
        <v>108156.1</v>
      </c>
      <c r="P399" s="1">
        <v>603</v>
      </c>
      <c r="Q399" s="1">
        <v>772</v>
      </c>
      <c r="R399" s="1">
        <v>21151</v>
      </c>
      <c r="S399" s="1">
        <v>9.5</v>
      </c>
      <c r="T399" s="1">
        <v>254875</v>
      </c>
      <c r="U399" s="1">
        <v>5.6</v>
      </c>
      <c r="V399" s="1">
        <v>384244</v>
      </c>
      <c r="W399" s="1">
        <v>2</v>
      </c>
      <c r="X399" s="1">
        <v>7779527</v>
      </c>
      <c r="Y399" s="1" t="s">
        <v>45</v>
      </c>
    </row>
    <row r="400" spans="1:25">
      <c r="A400" s="1">
        <v>2014099</v>
      </c>
      <c r="B400" s="1" t="s">
        <v>48</v>
      </c>
      <c r="C400" s="2">
        <v>41869</v>
      </c>
      <c r="D400" s="2">
        <v>41930</v>
      </c>
      <c r="E400" s="1">
        <v>24</v>
      </c>
      <c r="F400" s="1">
        <v>45</v>
      </c>
      <c r="G400" s="1">
        <v>19</v>
      </c>
      <c r="H400" s="1">
        <v>1</v>
      </c>
      <c r="I400" s="1">
        <v>46</v>
      </c>
      <c r="J400" s="1">
        <v>3</v>
      </c>
      <c r="K400" s="1" t="s">
        <v>445</v>
      </c>
      <c r="L400" s="1">
        <v>0</v>
      </c>
      <c r="M400" s="1">
        <v>0</v>
      </c>
      <c r="N400" s="1">
        <v>1</v>
      </c>
      <c r="O400" s="1">
        <v>162184.4</v>
      </c>
      <c r="P400" s="1">
        <v>265</v>
      </c>
      <c r="Q400" s="1">
        <v>1317.1</v>
      </c>
      <c r="R400" s="1">
        <v>13552</v>
      </c>
      <c r="S400" s="1">
        <v>11.1</v>
      </c>
      <c r="T400" s="1">
        <v>203798</v>
      </c>
      <c r="U400" s="1">
        <v>5.3</v>
      </c>
      <c r="V400" s="1">
        <v>305488</v>
      </c>
      <c r="W400" s="1">
        <v>2</v>
      </c>
      <c r="X400" s="1">
        <v>2922494</v>
      </c>
      <c r="Y400" s="1" t="s">
        <v>45</v>
      </c>
    </row>
    <row r="401" spans="1:25">
      <c r="A401" s="1">
        <v>2014098</v>
      </c>
      <c r="B401" s="1" t="s">
        <v>43</v>
      </c>
      <c r="C401" s="2">
        <v>41867</v>
      </c>
      <c r="D401" s="2">
        <v>41928</v>
      </c>
      <c r="E401" s="1">
        <v>22</v>
      </c>
      <c r="F401" s="1">
        <v>40</v>
      </c>
      <c r="G401" s="1">
        <v>23</v>
      </c>
      <c r="H401" s="1">
        <v>37</v>
      </c>
      <c r="I401" s="1">
        <v>9</v>
      </c>
      <c r="J401" s="1">
        <v>4</v>
      </c>
      <c r="K401" s="1" t="s">
        <v>446</v>
      </c>
      <c r="L401" s="1">
        <v>0</v>
      </c>
      <c r="M401" s="1">
        <v>0</v>
      </c>
      <c r="N401" s="1">
        <v>0</v>
      </c>
      <c r="O401" s="1">
        <v>0</v>
      </c>
      <c r="P401" s="1">
        <v>362</v>
      </c>
      <c r="Q401" s="1">
        <v>2394.5</v>
      </c>
      <c r="R401" s="1">
        <v>21967</v>
      </c>
      <c r="S401" s="1">
        <v>11.6</v>
      </c>
      <c r="T401" s="1">
        <v>347594</v>
      </c>
      <c r="U401" s="1">
        <v>5.2</v>
      </c>
      <c r="V401" s="1">
        <v>493776</v>
      </c>
      <c r="W401" s="1">
        <v>2</v>
      </c>
      <c r="X401" s="1">
        <v>3793795</v>
      </c>
      <c r="Y401" s="1" t="s">
        <v>45</v>
      </c>
    </row>
    <row r="402" spans="1:25">
      <c r="A402" s="1">
        <v>2014097</v>
      </c>
      <c r="B402" s="1" t="s">
        <v>46</v>
      </c>
      <c r="C402" s="2">
        <v>41864</v>
      </c>
      <c r="D402" s="2">
        <v>41925</v>
      </c>
      <c r="E402" s="1">
        <v>3</v>
      </c>
      <c r="F402" s="1">
        <v>18</v>
      </c>
      <c r="G402" s="1">
        <v>13</v>
      </c>
      <c r="H402" s="1">
        <v>43</v>
      </c>
      <c r="I402" s="1">
        <v>28</v>
      </c>
      <c r="J402" s="1">
        <v>5</v>
      </c>
      <c r="K402" s="1" t="s">
        <v>447</v>
      </c>
      <c r="L402" s="1">
        <v>1</v>
      </c>
      <c r="M402" s="1">
        <v>2000000</v>
      </c>
      <c r="N402" s="1">
        <v>4</v>
      </c>
      <c r="O402" s="1">
        <v>54094.6</v>
      </c>
      <c r="P402" s="1">
        <v>654</v>
      </c>
      <c r="Q402" s="1">
        <v>712</v>
      </c>
      <c r="R402" s="1">
        <v>24972</v>
      </c>
      <c r="S402" s="1">
        <v>8</v>
      </c>
      <c r="T402" s="1">
        <v>314159</v>
      </c>
      <c r="U402" s="1">
        <v>4.5</v>
      </c>
      <c r="V402" s="1">
        <v>482744</v>
      </c>
      <c r="W402" s="1">
        <v>2</v>
      </c>
      <c r="X402" s="1">
        <v>7965878</v>
      </c>
      <c r="Y402" s="1" t="s">
        <v>45</v>
      </c>
    </row>
    <row r="403" spans="1:25">
      <c r="A403" s="1">
        <v>2014096</v>
      </c>
      <c r="B403" s="1" t="s">
        <v>48</v>
      </c>
      <c r="C403" s="2">
        <v>41862</v>
      </c>
      <c r="D403" s="2">
        <v>41923</v>
      </c>
      <c r="E403" s="1">
        <v>36</v>
      </c>
      <c r="F403" s="1">
        <v>32</v>
      </c>
      <c r="G403" s="1">
        <v>11</v>
      </c>
      <c r="H403" s="1">
        <v>46</v>
      </c>
      <c r="I403" s="1">
        <v>25</v>
      </c>
      <c r="J403" s="1">
        <v>7</v>
      </c>
      <c r="K403" s="1" t="s">
        <v>448</v>
      </c>
      <c r="L403" s="1">
        <v>1</v>
      </c>
      <c r="M403" s="1">
        <v>10000000</v>
      </c>
      <c r="N403" s="1">
        <v>1</v>
      </c>
      <c r="O403" s="1">
        <v>186964.2</v>
      </c>
      <c r="P403" s="1">
        <v>354</v>
      </c>
      <c r="Q403" s="1">
        <v>1136.5999999999999</v>
      </c>
      <c r="R403" s="1">
        <v>14210</v>
      </c>
      <c r="S403" s="1">
        <v>12.2</v>
      </c>
      <c r="T403" s="1">
        <v>212013</v>
      </c>
      <c r="U403" s="1">
        <v>5.8</v>
      </c>
      <c r="V403" s="1">
        <v>525989</v>
      </c>
      <c r="W403" s="1">
        <v>2</v>
      </c>
      <c r="X403" s="1">
        <v>4104735</v>
      </c>
      <c r="Y403" s="1" t="s">
        <v>45</v>
      </c>
    </row>
    <row r="404" spans="1:25">
      <c r="A404" s="1">
        <v>2014095</v>
      </c>
      <c r="B404" s="1" t="s">
        <v>43</v>
      </c>
      <c r="C404" s="2">
        <v>41860</v>
      </c>
      <c r="D404" s="2">
        <v>41921</v>
      </c>
      <c r="E404" s="1">
        <v>34</v>
      </c>
      <c r="F404" s="1">
        <v>4</v>
      </c>
      <c r="G404" s="1">
        <v>5</v>
      </c>
      <c r="H404" s="1">
        <v>9</v>
      </c>
      <c r="I404" s="1">
        <v>21</v>
      </c>
      <c r="J404" s="1">
        <v>7</v>
      </c>
      <c r="K404" s="1" t="s">
        <v>449</v>
      </c>
      <c r="L404" s="1">
        <v>0</v>
      </c>
      <c r="M404" s="1">
        <v>0</v>
      </c>
      <c r="N404" s="1">
        <v>3</v>
      </c>
      <c r="O404" s="1">
        <v>102674.6</v>
      </c>
      <c r="P404" s="1">
        <v>664</v>
      </c>
      <c r="Q404" s="1">
        <v>998.3</v>
      </c>
      <c r="R404" s="1">
        <v>33826</v>
      </c>
      <c r="S404" s="1">
        <v>8.4</v>
      </c>
      <c r="T404" s="1">
        <v>456911</v>
      </c>
      <c r="U404" s="1">
        <v>4.4000000000000004</v>
      </c>
      <c r="V404" s="1">
        <v>890411</v>
      </c>
      <c r="W404" s="1">
        <v>2</v>
      </c>
      <c r="X404" s="1">
        <v>5677867</v>
      </c>
      <c r="Y404" s="1" t="s">
        <v>45</v>
      </c>
    </row>
    <row r="405" spans="1:25">
      <c r="A405" s="1">
        <v>2014094</v>
      </c>
      <c r="B405" s="1" t="s">
        <v>46</v>
      </c>
      <c r="C405" s="2">
        <v>41857</v>
      </c>
      <c r="D405" s="2">
        <v>41918</v>
      </c>
      <c r="E405" s="1">
        <v>13</v>
      </c>
      <c r="F405" s="1">
        <v>41</v>
      </c>
      <c r="G405" s="1">
        <v>34</v>
      </c>
      <c r="H405" s="1">
        <v>21</v>
      </c>
      <c r="I405" s="1">
        <v>15</v>
      </c>
      <c r="J405" s="1">
        <v>8</v>
      </c>
      <c r="K405" s="1" t="s">
        <v>450</v>
      </c>
      <c r="L405" s="1">
        <v>0</v>
      </c>
      <c r="M405" s="1">
        <v>0</v>
      </c>
      <c r="N405" s="1">
        <v>5</v>
      </c>
      <c r="O405" s="1">
        <v>45712.7</v>
      </c>
      <c r="P405" s="1">
        <v>405</v>
      </c>
      <c r="Q405" s="1">
        <v>1214.5</v>
      </c>
      <c r="R405" s="1">
        <v>19011</v>
      </c>
      <c r="S405" s="1">
        <v>11.2</v>
      </c>
      <c r="T405" s="1">
        <v>282182</v>
      </c>
      <c r="U405" s="1">
        <v>5.3</v>
      </c>
      <c r="V405" s="1">
        <v>443550</v>
      </c>
      <c r="W405" s="1">
        <v>2</v>
      </c>
      <c r="X405" s="1">
        <v>195582</v>
      </c>
      <c r="Y405" s="1" t="s">
        <v>45</v>
      </c>
    </row>
    <row r="406" spans="1:25">
      <c r="A406" s="1">
        <v>2014093</v>
      </c>
      <c r="B406" s="1" t="s">
        <v>48</v>
      </c>
      <c r="C406" s="2">
        <v>41855</v>
      </c>
      <c r="D406" s="2">
        <v>41916</v>
      </c>
      <c r="E406" s="1">
        <v>16</v>
      </c>
      <c r="F406" s="1">
        <v>28</v>
      </c>
      <c r="G406" s="1">
        <v>36</v>
      </c>
      <c r="H406" s="1">
        <v>24</v>
      </c>
      <c r="I406" s="1">
        <v>43</v>
      </c>
      <c r="J406" s="1">
        <v>6</v>
      </c>
      <c r="K406" s="1" t="s">
        <v>451</v>
      </c>
      <c r="L406" s="1">
        <v>0</v>
      </c>
      <c r="M406" s="1">
        <v>0</v>
      </c>
      <c r="N406" s="1">
        <v>1</v>
      </c>
      <c r="O406" s="1">
        <v>171605</v>
      </c>
      <c r="P406" s="1">
        <v>327</v>
      </c>
      <c r="Q406" s="1">
        <v>1129.4000000000001</v>
      </c>
      <c r="R406" s="1">
        <v>13837</v>
      </c>
      <c r="S406" s="1">
        <v>11.5</v>
      </c>
      <c r="T406" s="1">
        <v>200930</v>
      </c>
      <c r="U406" s="1">
        <v>5.6</v>
      </c>
      <c r="V406" s="1">
        <v>324770</v>
      </c>
      <c r="W406" s="1">
        <v>2</v>
      </c>
      <c r="X406" s="1">
        <v>9450987</v>
      </c>
      <c r="Y406" s="1" t="s">
        <v>45</v>
      </c>
    </row>
    <row r="407" spans="1:25">
      <c r="A407" s="1">
        <v>2014092</v>
      </c>
      <c r="B407" s="1" t="s">
        <v>43</v>
      </c>
      <c r="C407" s="2">
        <v>41853</v>
      </c>
      <c r="D407" s="2">
        <v>41914</v>
      </c>
      <c r="E407" s="1">
        <v>25</v>
      </c>
      <c r="F407" s="1">
        <v>32</v>
      </c>
      <c r="G407" s="1">
        <v>4</v>
      </c>
      <c r="H407" s="1">
        <v>8</v>
      </c>
      <c r="I407" s="1">
        <v>41</v>
      </c>
      <c r="J407" s="1">
        <v>10</v>
      </c>
      <c r="K407" s="1" t="s">
        <v>452</v>
      </c>
      <c r="L407" s="1">
        <v>0</v>
      </c>
      <c r="M407" s="1">
        <v>0</v>
      </c>
      <c r="N407" s="1">
        <v>1</v>
      </c>
      <c r="O407" s="1">
        <v>301206.59999999998</v>
      </c>
      <c r="P407" s="1">
        <v>557</v>
      </c>
      <c r="Q407" s="1">
        <v>1163.8</v>
      </c>
      <c r="R407" s="1">
        <v>25684</v>
      </c>
      <c r="S407" s="1">
        <v>10.9</v>
      </c>
      <c r="T407" s="1">
        <v>376439</v>
      </c>
      <c r="U407" s="1">
        <v>5.3</v>
      </c>
      <c r="V407" s="1">
        <v>416021</v>
      </c>
      <c r="W407" s="1">
        <v>2</v>
      </c>
      <c r="X407" s="1">
        <v>3960834</v>
      </c>
      <c r="Y407" s="1" t="s">
        <v>45</v>
      </c>
    </row>
    <row r="408" spans="1:25">
      <c r="A408" s="1">
        <v>2014091</v>
      </c>
      <c r="B408" s="1" t="s">
        <v>46</v>
      </c>
      <c r="C408" s="2">
        <v>41850</v>
      </c>
      <c r="D408" s="2">
        <v>41911</v>
      </c>
      <c r="E408" s="1">
        <v>25</v>
      </c>
      <c r="F408" s="1">
        <v>7</v>
      </c>
      <c r="G408" s="1">
        <v>13</v>
      </c>
      <c r="H408" s="1">
        <v>9</v>
      </c>
      <c r="I408" s="1">
        <v>8</v>
      </c>
      <c r="J408" s="1">
        <v>9</v>
      </c>
      <c r="K408" s="1" t="s">
        <v>453</v>
      </c>
      <c r="L408" s="1">
        <v>0</v>
      </c>
      <c r="M408" s="1">
        <v>0</v>
      </c>
      <c r="N408" s="1">
        <v>5</v>
      </c>
      <c r="O408" s="1">
        <v>43785.4</v>
      </c>
      <c r="P408" s="1">
        <v>1245</v>
      </c>
      <c r="Q408" s="1">
        <v>378.4</v>
      </c>
      <c r="R408" s="1">
        <v>40381</v>
      </c>
      <c r="S408" s="1">
        <v>5</v>
      </c>
      <c r="T408" s="1">
        <v>414644</v>
      </c>
      <c r="U408" s="1">
        <v>3.5</v>
      </c>
      <c r="V408" s="1">
        <v>374245</v>
      </c>
      <c r="W408" s="1">
        <v>2</v>
      </c>
      <c r="X408" s="1">
        <v>664098</v>
      </c>
      <c r="Y408" s="1" t="s">
        <v>45</v>
      </c>
    </row>
    <row r="409" spans="1:25">
      <c r="A409" s="1">
        <v>2014090</v>
      </c>
      <c r="B409" s="1" t="s">
        <v>48</v>
      </c>
      <c r="C409" s="2">
        <v>41848</v>
      </c>
      <c r="D409" s="2">
        <v>41909</v>
      </c>
      <c r="E409" s="1">
        <v>45</v>
      </c>
      <c r="F409" s="1">
        <v>14</v>
      </c>
      <c r="G409" s="1">
        <v>1</v>
      </c>
      <c r="H409" s="1">
        <v>42</v>
      </c>
      <c r="I409" s="1">
        <v>43</v>
      </c>
      <c r="J409" s="1">
        <v>9</v>
      </c>
      <c r="K409" s="1" t="s">
        <v>454</v>
      </c>
      <c r="L409" s="1">
        <v>0</v>
      </c>
      <c r="M409" s="1">
        <v>0</v>
      </c>
      <c r="N409" s="1">
        <v>0</v>
      </c>
      <c r="O409" s="1">
        <v>0</v>
      </c>
      <c r="P409" s="1">
        <v>195</v>
      </c>
      <c r="Q409" s="1">
        <v>2615.4</v>
      </c>
      <c r="R409" s="1">
        <v>10465</v>
      </c>
      <c r="S409" s="1">
        <v>14.4</v>
      </c>
      <c r="T409" s="1">
        <v>173614</v>
      </c>
      <c r="U409" s="1">
        <v>6.2</v>
      </c>
      <c r="V409" s="1">
        <v>278068</v>
      </c>
      <c r="W409" s="1">
        <v>2</v>
      </c>
      <c r="X409" s="1">
        <v>9344171</v>
      </c>
      <c r="Y409" s="1" t="s">
        <v>45</v>
      </c>
    </row>
    <row r="410" spans="1:25">
      <c r="A410" s="1">
        <v>2014089</v>
      </c>
      <c r="B410" s="1" t="s">
        <v>43</v>
      </c>
      <c r="C410" s="2">
        <v>41846</v>
      </c>
      <c r="D410" s="2">
        <v>41907</v>
      </c>
      <c r="E410" s="1">
        <v>1</v>
      </c>
      <c r="F410" s="1">
        <v>5</v>
      </c>
      <c r="G410" s="1">
        <v>43</v>
      </c>
      <c r="H410" s="1">
        <v>41</v>
      </c>
      <c r="I410" s="1">
        <v>22</v>
      </c>
      <c r="J410" s="1">
        <v>4</v>
      </c>
      <c r="K410" s="1" t="s">
        <v>455</v>
      </c>
      <c r="L410" s="1">
        <v>0</v>
      </c>
      <c r="M410" s="1">
        <v>0</v>
      </c>
      <c r="N410" s="1">
        <v>0</v>
      </c>
      <c r="O410" s="1">
        <v>0</v>
      </c>
      <c r="P410" s="1">
        <v>518</v>
      </c>
      <c r="Q410" s="1">
        <v>1736.7</v>
      </c>
      <c r="R410" s="1">
        <v>25502</v>
      </c>
      <c r="S410" s="1">
        <v>10.4</v>
      </c>
      <c r="T410" s="1">
        <v>379759</v>
      </c>
      <c r="U410" s="1">
        <v>5</v>
      </c>
      <c r="V410" s="1">
        <v>506992</v>
      </c>
      <c r="W410" s="1">
        <v>2</v>
      </c>
      <c r="X410" s="1">
        <v>2064434</v>
      </c>
      <c r="Y410" s="1" t="s">
        <v>45</v>
      </c>
    </row>
    <row r="411" spans="1:25">
      <c r="A411" s="1">
        <v>2014088</v>
      </c>
      <c r="B411" s="1" t="s">
        <v>46</v>
      </c>
      <c r="C411" s="2">
        <v>41843</v>
      </c>
      <c r="D411" s="2">
        <v>41904</v>
      </c>
      <c r="E411" s="1">
        <v>1</v>
      </c>
      <c r="F411" s="1">
        <v>32</v>
      </c>
      <c r="G411" s="1">
        <v>8</v>
      </c>
      <c r="H411" s="1">
        <v>15</v>
      </c>
      <c r="I411" s="1">
        <v>24</v>
      </c>
      <c r="J411" s="1">
        <v>6</v>
      </c>
      <c r="K411" s="1" t="s">
        <v>456</v>
      </c>
      <c r="L411" s="1">
        <v>0</v>
      </c>
      <c r="M411" s="1">
        <v>0</v>
      </c>
      <c r="N411" s="1">
        <v>0</v>
      </c>
      <c r="O411" s="1">
        <v>0</v>
      </c>
      <c r="P411" s="1">
        <v>491</v>
      </c>
      <c r="Q411" s="1">
        <v>1331.6</v>
      </c>
      <c r="R411" s="1">
        <v>21237</v>
      </c>
      <c r="S411" s="1">
        <v>9.1</v>
      </c>
      <c r="T411" s="1">
        <v>286512</v>
      </c>
      <c r="U411" s="1">
        <v>4.8</v>
      </c>
      <c r="V411" s="1">
        <v>391353</v>
      </c>
      <c r="W411" s="1">
        <v>2</v>
      </c>
      <c r="X411" s="1">
        <v>927199</v>
      </c>
      <c r="Y411" s="1" t="s">
        <v>45</v>
      </c>
    </row>
    <row r="412" spans="1:25">
      <c r="A412" s="1">
        <v>2014087</v>
      </c>
      <c r="B412" s="1" t="s">
        <v>48</v>
      </c>
      <c r="C412" s="2">
        <v>41841</v>
      </c>
      <c r="D412" s="2">
        <v>41902</v>
      </c>
      <c r="E412" s="1">
        <v>21</v>
      </c>
      <c r="F412" s="1">
        <v>3</v>
      </c>
      <c r="G412" s="1">
        <v>9</v>
      </c>
      <c r="H412" s="1">
        <v>27</v>
      </c>
      <c r="I412" s="1">
        <v>10</v>
      </c>
      <c r="J412" s="1">
        <v>4</v>
      </c>
      <c r="K412" s="1" t="s">
        <v>457</v>
      </c>
      <c r="L412" s="1">
        <v>1</v>
      </c>
      <c r="M412" s="1">
        <v>3000000</v>
      </c>
      <c r="N412" s="1">
        <v>5</v>
      </c>
      <c r="O412" s="1">
        <v>32681.4</v>
      </c>
      <c r="P412" s="1">
        <v>760</v>
      </c>
      <c r="Q412" s="1">
        <v>462.7</v>
      </c>
      <c r="R412" s="1">
        <v>24694</v>
      </c>
      <c r="S412" s="1">
        <v>6.1</v>
      </c>
      <c r="T412" s="1">
        <v>275486</v>
      </c>
      <c r="U412" s="1">
        <v>3.9</v>
      </c>
      <c r="V412" s="1">
        <v>296507</v>
      </c>
      <c r="W412" s="1">
        <v>2</v>
      </c>
      <c r="X412" s="1">
        <v>9089123</v>
      </c>
      <c r="Y412" s="1" t="s">
        <v>45</v>
      </c>
    </row>
    <row r="413" spans="1:25">
      <c r="A413" s="1">
        <v>2014086</v>
      </c>
      <c r="B413" s="1" t="s">
        <v>43</v>
      </c>
      <c r="C413" s="2">
        <v>41839</v>
      </c>
      <c r="D413" s="2">
        <v>41900</v>
      </c>
      <c r="E413" s="1">
        <v>8</v>
      </c>
      <c r="F413" s="1">
        <v>44</v>
      </c>
      <c r="G413" s="1">
        <v>29</v>
      </c>
      <c r="H413" s="1">
        <v>43</v>
      </c>
      <c r="I413" s="1">
        <v>45</v>
      </c>
      <c r="J413" s="1">
        <v>6</v>
      </c>
      <c r="K413" s="1" t="s">
        <v>458</v>
      </c>
      <c r="L413" s="1">
        <v>0</v>
      </c>
      <c r="M413" s="1">
        <v>0</v>
      </c>
      <c r="N413" s="1">
        <v>1</v>
      </c>
      <c r="O413" s="1">
        <v>290093.40000000002</v>
      </c>
      <c r="P413" s="1">
        <v>373</v>
      </c>
      <c r="Q413" s="1">
        <v>1673.8</v>
      </c>
      <c r="R413" s="1">
        <v>19389</v>
      </c>
      <c r="S413" s="1">
        <v>13.9</v>
      </c>
      <c r="T413" s="1">
        <v>317565</v>
      </c>
      <c r="U413" s="1">
        <v>6</v>
      </c>
      <c r="V413" s="1">
        <v>555411</v>
      </c>
      <c r="W413" s="1">
        <v>2</v>
      </c>
      <c r="X413" s="1">
        <v>1016468</v>
      </c>
      <c r="Y413" s="1" t="s">
        <v>45</v>
      </c>
    </row>
    <row r="414" spans="1:25">
      <c r="A414" s="1">
        <v>2014085</v>
      </c>
      <c r="B414" s="1" t="s">
        <v>46</v>
      </c>
      <c r="C414" s="2">
        <v>41836</v>
      </c>
      <c r="D414" s="2">
        <v>41897</v>
      </c>
      <c r="E414" s="1">
        <v>42</v>
      </c>
      <c r="F414" s="1">
        <v>3</v>
      </c>
      <c r="G414" s="1">
        <v>36</v>
      </c>
      <c r="H414" s="1">
        <v>28</v>
      </c>
      <c r="I414" s="1">
        <v>49</v>
      </c>
      <c r="J414" s="1">
        <v>7</v>
      </c>
      <c r="K414" s="1" t="s">
        <v>459</v>
      </c>
      <c r="L414" s="1">
        <v>1</v>
      </c>
      <c r="M414" s="1">
        <v>16000000</v>
      </c>
      <c r="N414" s="1">
        <v>1</v>
      </c>
      <c r="O414" s="1">
        <v>249146.6</v>
      </c>
      <c r="P414" s="1">
        <v>446</v>
      </c>
      <c r="Q414" s="1">
        <v>1202.2</v>
      </c>
      <c r="R414" s="1">
        <v>19415</v>
      </c>
      <c r="S414" s="1">
        <v>11.9</v>
      </c>
      <c r="T414" s="1">
        <v>285369</v>
      </c>
      <c r="U414" s="1">
        <v>5.8</v>
      </c>
      <c r="V414" s="1">
        <v>739798</v>
      </c>
      <c r="W414" s="1">
        <v>2</v>
      </c>
      <c r="X414" s="1">
        <v>373309</v>
      </c>
      <c r="Y414" s="1" t="s">
        <v>45</v>
      </c>
    </row>
    <row r="415" spans="1:25">
      <c r="A415" s="1">
        <v>2014084</v>
      </c>
      <c r="B415" s="1" t="s">
        <v>48</v>
      </c>
      <c r="C415" s="2">
        <v>41834</v>
      </c>
      <c r="D415" s="2">
        <v>41895</v>
      </c>
      <c r="E415" s="1">
        <v>21</v>
      </c>
      <c r="F415" s="1">
        <v>41</v>
      </c>
      <c r="G415" s="1">
        <v>32</v>
      </c>
      <c r="H415" s="1">
        <v>38</v>
      </c>
      <c r="I415" s="1">
        <v>37</v>
      </c>
      <c r="J415" s="1">
        <v>9</v>
      </c>
      <c r="K415" s="1" t="s">
        <v>460</v>
      </c>
      <c r="L415" s="1">
        <v>0</v>
      </c>
      <c r="M415" s="1">
        <v>0</v>
      </c>
      <c r="N415" s="1">
        <v>0</v>
      </c>
      <c r="O415" s="1">
        <v>0</v>
      </c>
      <c r="P415" s="1">
        <v>221</v>
      </c>
      <c r="Q415" s="1">
        <v>2445.8000000000002</v>
      </c>
      <c r="R415" s="1">
        <v>11938</v>
      </c>
      <c r="S415" s="1">
        <v>13.3</v>
      </c>
      <c r="T415" s="1">
        <v>170709</v>
      </c>
      <c r="U415" s="1">
        <v>6.6</v>
      </c>
      <c r="V415" s="1">
        <v>296918</v>
      </c>
      <c r="W415" s="1">
        <v>2</v>
      </c>
      <c r="X415" s="1">
        <v>9409702</v>
      </c>
      <c r="Y415" s="1" t="s">
        <v>45</v>
      </c>
    </row>
    <row r="416" spans="1:25">
      <c r="A416" s="1">
        <v>2014083</v>
      </c>
      <c r="B416" s="1" t="s">
        <v>43</v>
      </c>
      <c r="C416" s="2">
        <v>41832</v>
      </c>
      <c r="D416" s="2">
        <v>41893</v>
      </c>
      <c r="E416" s="1">
        <v>29</v>
      </c>
      <c r="F416" s="1">
        <v>23</v>
      </c>
      <c r="G416" s="1">
        <v>22</v>
      </c>
      <c r="H416" s="1">
        <v>13</v>
      </c>
      <c r="I416" s="1">
        <v>1</v>
      </c>
      <c r="J416" s="1">
        <v>1</v>
      </c>
      <c r="K416" s="1" t="s">
        <v>461</v>
      </c>
      <c r="L416" s="1">
        <v>0</v>
      </c>
      <c r="M416" s="1">
        <v>0</v>
      </c>
      <c r="N416" s="1">
        <v>5</v>
      </c>
      <c r="O416" s="1">
        <v>85561.9</v>
      </c>
      <c r="P416" s="1">
        <v>1406</v>
      </c>
      <c r="Q416" s="1">
        <v>654.79999999999995</v>
      </c>
      <c r="R416" s="1">
        <v>53733</v>
      </c>
      <c r="S416" s="1">
        <v>7.4</v>
      </c>
      <c r="T416" s="1">
        <v>651111</v>
      </c>
      <c r="U416" s="1">
        <v>4.3</v>
      </c>
      <c r="V416" s="1">
        <v>642414</v>
      </c>
      <c r="W416" s="1">
        <v>2</v>
      </c>
      <c r="X416" s="1">
        <v>6518179</v>
      </c>
      <c r="Y416" s="1" t="s">
        <v>45</v>
      </c>
    </row>
    <row r="417" spans="1:25">
      <c r="A417" s="1">
        <v>2014082</v>
      </c>
      <c r="B417" s="1" t="s">
        <v>46</v>
      </c>
      <c r="C417" s="2">
        <v>41829</v>
      </c>
      <c r="D417" s="2">
        <v>41890</v>
      </c>
      <c r="E417" s="1">
        <v>8</v>
      </c>
      <c r="F417" s="1">
        <v>6</v>
      </c>
      <c r="G417" s="1">
        <v>36</v>
      </c>
      <c r="H417" s="1">
        <v>4</v>
      </c>
      <c r="I417" s="1">
        <v>34</v>
      </c>
      <c r="J417" s="1">
        <v>5</v>
      </c>
      <c r="K417" s="1" t="s">
        <v>462</v>
      </c>
      <c r="L417" s="1">
        <v>1</v>
      </c>
      <c r="M417" s="1">
        <v>3000000</v>
      </c>
      <c r="N417" s="1">
        <v>1</v>
      </c>
      <c r="O417" s="1">
        <v>215295.7</v>
      </c>
      <c r="P417" s="1">
        <v>353</v>
      </c>
      <c r="Q417" s="1">
        <v>1312.6</v>
      </c>
      <c r="R417" s="1">
        <v>18153</v>
      </c>
      <c r="S417" s="1">
        <v>11</v>
      </c>
      <c r="T417" s="1">
        <v>273683</v>
      </c>
      <c r="U417" s="1">
        <v>5.2</v>
      </c>
      <c r="V417" s="1">
        <v>474417</v>
      </c>
      <c r="W417" s="1">
        <v>2</v>
      </c>
      <c r="X417" s="1">
        <v>6137888</v>
      </c>
      <c r="Y417" s="1" t="s">
        <v>45</v>
      </c>
    </row>
    <row r="418" spans="1:25">
      <c r="A418" s="1">
        <v>2014081</v>
      </c>
      <c r="B418" s="1" t="s">
        <v>48</v>
      </c>
      <c r="C418" s="2">
        <v>41827</v>
      </c>
      <c r="D418" s="2">
        <v>41888</v>
      </c>
      <c r="E418" s="1">
        <v>31</v>
      </c>
      <c r="F418" s="1">
        <v>41</v>
      </c>
      <c r="G418" s="1">
        <v>32</v>
      </c>
      <c r="H418" s="1">
        <v>14</v>
      </c>
      <c r="I418" s="1">
        <v>13</v>
      </c>
      <c r="J418" s="1">
        <v>10</v>
      </c>
      <c r="K418" s="1" t="s">
        <v>463</v>
      </c>
      <c r="L418" s="1">
        <v>0</v>
      </c>
      <c r="M418" s="1">
        <v>0</v>
      </c>
      <c r="N418" s="1">
        <v>0</v>
      </c>
      <c r="O418" s="1">
        <v>0</v>
      </c>
      <c r="P418" s="1">
        <v>195</v>
      </c>
      <c r="Q418" s="1">
        <v>2598.6</v>
      </c>
      <c r="R418" s="1">
        <v>10497</v>
      </c>
      <c r="S418" s="1">
        <v>14.2</v>
      </c>
      <c r="T418" s="1">
        <v>184077</v>
      </c>
      <c r="U418" s="1">
        <v>5.8</v>
      </c>
      <c r="V418" s="1">
        <v>214080</v>
      </c>
      <c r="W418" s="1">
        <v>2</v>
      </c>
      <c r="X418" s="1">
        <v>4787766</v>
      </c>
      <c r="Y418" s="1" t="s">
        <v>45</v>
      </c>
    </row>
    <row r="419" spans="1:25">
      <c r="A419" s="1">
        <v>2014080</v>
      </c>
      <c r="B419" s="1" t="s">
        <v>43</v>
      </c>
      <c r="C419" s="2">
        <v>41825</v>
      </c>
      <c r="D419" s="2">
        <v>41886</v>
      </c>
      <c r="E419" s="1">
        <v>25</v>
      </c>
      <c r="F419" s="1">
        <v>11</v>
      </c>
      <c r="G419" s="1">
        <v>7</v>
      </c>
      <c r="H419" s="1">
        <v>33</v>
      </c>
      <c r="I419" s="1">
        <v>3</v>
      </c>
      <c r="J419" s="1">
        <v>6</v>
      </c>
      <c r="K419" s="1" t="s">
        <v>464</v>
      </c>
      <c r="L419" s="1">
        <v>1</v>
      </c>
      <c r="M419" s="1">
        <v>2000000</v>
      </c>
      <c r="N419" s="1">
        <v>6</v>
      </c>
      <c r="O419" s="1">
        <v>48864.7</v>
      </c>
      <c r="P419" s="1">
        <v>1326</v>
      </c>
      <c r="Q419" s="1">
        <v>475.8</v>
      </c>
      <c r="R419" s="1">
        <v>45010</v>
      </c>
      <c r="S419" s="1">
        <v>6</v>
      </c>
      <c r="T419" s="1">
        <v>496298</v>
      </c>
      <c r="U419" s="1">
        <v>3.9</v>
      </c>
      <c r="V419" s="1">
        <v>562685</v>
      </c>
      <c r="W419" s="1">
        <v>2</v>
      </c>
      <c r="X419" s="1">
        <v>5654834</v>
      </c>
      <c r="Y419" s="1" t="s">
        <v>45</v>
      </c>
    </row>
    <row r="420" spans="1:25">
      <c r="A420" s="1">
        <v>2014079</v>
      </c>
      <c r="B420" s="1" t="s">
        <v>46</v>
      </c>
      <c r="C420" s="2">
        <v>41822</v>
      </c>
      <c r="D420" s="2">
        <v>41883</v>
      </c>
      <c r="E420" s="1">
        <v>36</v>
      </c>
      <c r="F420" s="1">
        <v>27</v>
      </c>
      <c r="G420" s="1">
        <v>8</v>
      </c>
      <c r="H420" s="1">
        <v>39</v>
      </c>
      <c r="I420" s="1">
        <v>47</v>
      </c>
      <c r="J420" s="1">
        <v>3</v>
      </c>
      <c r="K420" s="1" t="s">
        <v>465</v>
      </c>
      <c r="L420" s="1">
        <v>1</v>
      </c>
      <c r="M420" s="1">
        <v>6000000</v>
      </c>
      <c r="N420" s="1">
        <v>1</v>
      </c>
      <c r="O420" s="1">
        <v>227774.4</v>
      </c>
      <c r="P420" s="1">
        <v>357</v>
      </c>
      <c r="Q420" s="1">
        <v>1373.1</v>
      </c>
      <c r="R420" s="1">
        <v>16008</v>
      </c>
      <c r="S420" s="1">
        <v>13.2</v>
      </c>
      <c r="T420" s="1">
        <v>251995</v>
      </c>
      <c r="U420" s="1">
        <v>6</v>
      </c>
      <c r="V420" s="1">
        <v>423054</v>
      </c>
      <c r="W420" s="1">
        <v>2</v>
      </c>
      <c r="X420" s="1">
        <v>1455071</v>
      </c>
      <c r="Y420" s="1" t="s">
        <v>45</v>
      </c>
    </row>
    <row r="421" spans="1:25">
      <c r="A421" s="1">
        <v>2014078</v>
      </c>
      <c r="B421" s="1" t="s">
        <v>48</v>
      </c>
      <c r="C421" s="2">
        <v>41820</v>
      </c>
      <c r="D421" s="2">
        <v>41881</v>
      </c>
      <c r="E421" s="1">
        <v>47</v>
      </c>
      <c r="F421" s="1">
        <v>27</v>
      </c>
      <c r="G421" s="1">
        <v>5</v>
      </c>
      <c r="H421" s="1">
        <v>24</v>
      </c>
      <c r="I421" s="1">
        <v>46</v>
      </c>
      <c r="J421" s="1">
        <v>2</v>
      </c>
      <c r="K421" s="1" t="s">
        <v>466</v>
      </c>
      <c r="L421" s="1">
        <v>0</v>
      </c>
      <c r="M421" s="1">
        <v>0</v>
      </c>
      <c r="N421" s="1">
        <v>0</v>
      </c>
      <c r="O421" s="1">
        <v>0</v>
      </c>
      <c r="P421" s="1">
        <v>277</v>
      </c>
      <c r="Q421" s="1">
        <v>1897.5</v>
      </c>
      <c r="R421" s="1">
        <v>14368</v>
      </c>
      <c r="S421" s="1">
        <v>10.8</v>
      </c>
      <c r="T421" s="1">
        <v>214003</v>
      </c>
      <c r="U421" s="1">
        <v>5.0999999999999996</v>
      </c>
      <c r="V421" s="1">
        <v>252907</v>
      </c>
      <c r="W421" s="1">
        <v>2</v>
      </c>
      <c r="X421" s="1">
        <v>788577</v>
      </c>
      <c r="Y421" s="1" t="s">
        <v>45</v>
      </c>
    </row>
    <row r="422" spans="1:25">
      <c r="A422" s="1">
        <v>2014077</v>
      </c>
      <c r="B422" s="1" t="s">
        <v>43</v>
      </c>
      <c r="C422" s="2">
        <v>41818</v>
      </c>
      <c r="D422" s="2">
        <v>41879</v>
      </c>
      <c r="E422" s="1">
        <v>40</v>
      </c>
      <c r="F422" s="1">
        <v>24</v>
      </c>
      <c r="G422" s="1">
        <v>22</v>
      </c>
      <c r="H422" s="1">
        <v>13</v>
      </c>
      <c r="I422" s="1">
        <v>43</v>
      </c>
      <c r="J422" s="1">
        <v>3</v>
      </c>
      <c r="K422" s="1" t="s">
        <v>467</v>
      </c>
      <c r="L422" s="1">
        <v>0</v>
      </c>
      <c r="M422" s="1">
        <v>0</v>
      </c>
      <c r="N422" s="1">
        <v>1</v>
      </c>
      <c r="O422" s="1">
        <v>300210.2</v>
      </c>
      <c r="P422" s="1">
        <v>497</v>
      </c>
      <c r="Q422" s="1">
        <v>1300</v>
      </c>
      <c r="R422" s="1">
        <v>26591</v>
      </c>
      <c r="S422" s="1">
        <v>10.5</v>
      </c>
      <c r="T422" s="1">
        <v>393218</v>
      </c>
      <c r="U422" s="1">
        <v>5</v>
      </c>
      <c r="V422" s="1">
        <v>553593</v>
      </c>
      <c r="W422" s="1">
        <v>2</v>
      </c>
      <c r="X422" s="1">
        <v>9958101</v>
      </c>
      <c r="Y422" s="1" t="s">
        <v>45</v>
      </c>
    </row>
    <row r="423" spans="1:25">
      <c r="A423" s="1">
        <v>2014076</v>
      </c>
      <c r="B423" s="1" t="s">
        <v>46</v>
      </c>
      <c r="C423" s="2">
        <v>41815</v>
      </c>
      <c r="D423" s="2">
        <v>41876</v>
      </c>
      <c r="E423" s="1">
        <v>5</v>
      </c>
      <c r="F423" s="1">
        <v>4</v>
      </c>
      <c r="G423" s="1">
        <v>23</v>
      </c>
      <c r="H423" s="1">
        <v>30</v>
      </c>
      <c r="I423" s="1">
        <v>41</v>
      </c>
      <c r="J423" s="1">
        <v>4</v>
      </c>
      <c r="K423" s="1" t="s">
        <v>468</v>
      </c>
      <c r="L423" s="1">
        <v>0</v>
      </c>
      <c r="M423" s="1">
        <v>0</v>
      </c>
      <c r="N423" s="1">
        <v>1</v>
      </c>
      <c r="O423" s="1">
        <v>216663.5</v>
      </c>
      <c r="P423" s="1">
        <v>360</v>
      </c>
      <c r="Q423" s="1">
        <v>1295.2</v>
      </c>
      <c r="R423" s="1">
        <v>19652</v>
      </c>
      <c r="S423" s="1">
        <v>10.199999999999999</v>
      </c>
      <c r="T423" s="1">
        <v>291040</v>
      </c>
      <c r="U423" s="1">
        <v>4.9000000000000004</v>
      </c>
      <c r="V423" s="1">
        <v>381265</v>
      </c>
      <c r="W423" s="1">
        <v>2</v>
      </c>
      <c r="X423" s="1">
        <v>4479721</v>
      </c>
      <c r="Y423" s="1" t="s">
        <v>45</v>
      </c>
    </row>
    <row r="424" spans="1:25">
      <c r="A424" s="1">
        <v>2014075</v>
      </c>
      <c r="B424" s="1" t="s">
        <v>48</v>
      </c>
      <c r="C424" s="2">
        <v>41813</v>
      </c>
      <c r="D424" s="2">
        <v>41874</v>
      </c>
      <c r="E424" s="1">
        <v>40</v>
      </c>
      <c r="F424" s="1">
        <v>38</v>
      </c>
      <c r="G424" s="1">
        <v>32</v>
      </c>
      <c r="H424" s="1">
        <v>4</v>
      </c>
      <c r="I424" s="1">
        <v>31</v>
      </c>
      <c r="J424" s="1">
        <v>4</v>
      </c>
      <c r="K424" s="1" t="s">
        <v>469</v>
      </c>
      <c r="L424" s="1">
        <v>0</v>
      </c>
      <c r="M424" s="1">
        <v>0</v>
      </c>
      <c r="N424" s="1">
        <v>2</v>
      </c>
      <c r="O424" s="1">
        <v>80693.899999999994</v>
      </c>
      <c r="P424" s="1">
        <v>177</v>
      </c>
      <c r="Q424" s="1">
        <v>1962.3</v>
      </c>
      <c r="R424" s="1">
        <v>9725</v>
      </c>
      <c r="S424" s="1">
        <v>15.4</v>
      </c>
      <c r="T424" s="1">
        <v>162824</v>
      </c>
      <c r="U424" s="1">
        <v>6.6</v>
      </c>
      <c r="V424" s="1">
        <v>288367</v>
      </c>
      <c r="W424" s="1">
        <v>2</v>
      </c>
      <c r="X424" s="1">
        <v>9621462</v>
      </c>
      <c r="Y424" s="1" t="s">
        <v>45</v>
      </c>
    </row>
    <row r="425" spans="1:25">
      <c r="A425" s="1">
        <v>2014074</v>
      </c>
      <c r="B425" s="1" t="s">
        <v>43</v>
      </c>
      <c r="C425" s="2">
        <v>41811</v>
      </c>
      <c r="D425" s="2">
        <v>41872</v>
      </c>
      <c r="E425" s="1">
        <v>11</v>
      </c>
      <c r="F425" s="1">
        <v>3</v>
      </c>
      <c r="G425" s="1">
        <v>30</v>
      </c>
      <c r="H425" s="1">
        <v>29</v>
      </c>
      <c r="I425" s="1">
        <v>32</v>
      </c>
      <c r="J425" s="1">
        <v>1</v>
      </c>
      <c r="K425" s="1" t="s">
        <v>470</v>
      </c>
      <c r="L425" s="1">
        <v>1</v>
      </c>
      <c r="M425" s="1">
        <v>17000000</v>
      </c>
      <c r="N425" s="1">
        <v>2</v>
      </c>
      <c r="O425" s="1">
        <v>170388.3</v>
      </c>
      <c r="P425" s="1">
        <v>635</v>
      </c>
      <c r="Q425" s="1">
        <v>1154.9000000000001</v>
      </c>
      <c r="R425" s="1">
        <v>31119</v>
      </c>
      <c r="S425" s="1">
        <v>10.199999999999999</v>
      </c>
      <c r="T425" s="1">
        <v>452153</v>
      </c>
      <c r="U425" s="1">
        <v>5</v>
      </c>
      <c r="V425" s="1">
        <v>497358</v>
      </c>
      <c r="W425" s="1">
        <v>2</v>
      </c>
      <c r="X425" s="1">
        <v>481597</v>
      </c>
      <c r="Y425" s="1" t="s">
        <v>45</v>
      </c>
    </row>
    <row r="426" spans="1:25">
      <c r="A426" s="1">
        <v>2014073</v>
      </c>
      <c r="B426" s="1" t="s">
        <v>46</v>
      </c>
      <c r="C426" s="2">
        <v>41808</v>
      </c>
      <c r="D426" s="2">
        <v>41869</v>
      </c>
      <c r="E426" s="1">
        <v>47</v>
      </c>
      <c r="F426" s="1">
        <v>13</v>
      </c>
      <c r="G426" s="1">
        <v>30</v>
      </c>
      <c r="H426" s="1">
        <v>9</v>
      </c>
      <c r="I426" s="1">
        <v>18</v>
      </c>
      <c r="J426" s="1">
        <v>3</v>
      </c>
      <c r="K426" s="1" t="s">
        <v>471</v>
      </c>
      <c r="L426" s="1">
        <v>0</v>
      </c>
      <c r="M426" s="1">
        <v>0</v>
      </c>
      <c r="N426" s="1">
        <v>4</v>
      </c>
      <c r="O426" s="1">
        <v>64136.5</v>
      </c>
      <c r="P426" s="1">
        <v>732</v>
      </c>
      <c r="Q426" s="1">
        <v>754.2</v>
      </c>
      <c r="R426" s="1">
        <v>28199</v>
      </c>
      <c r="S426" s="1">
        <v>8.4</v>
      </c>
      <c r="T426" s="1">
        <v>372501</v>
      </c>
      <c r="U426" s="1">
        <v>4.5</v>
      </c>
      <c r="V426" s="1">
        <v>477115</v>
      </c>
      <c r="W426" s="1">
        <v>2</v>
      </c>
      <c r="X426" s="1">
        <v>5174494</v>
      </c>
      <c r="Y426" s="1" t="s">
        <v>45</v>
      </c>
    </row>
    <row r="427" spans="1:25">
      <c r="A427" s="1">
        <v>2014072</v>
      </c>
      <c r="B427" s="1" t="s">
        <v>48</v>
      </c>
      <c r="C427" s="2">
        <v>41806</v>
      </c>
      <c r="D427" s="2">
        <v>41867</v>
      </c>
      <c r="E427" s="1">
        <v>5</v>
      </c>
      <c r="F427" s="1">
        <v>37</v>
      </c>
      <c r="G427" s="1">
        <v>16</v>
      </c>
      <c r="H427" s="1">
        <v>42</v>
      </c>
      <c r="I427" s="1">
        <v>3</v>
      </c>
      <c r="J427" s="1">
        <v>1</v>
      </c>
      <c r="K427" s="1" t="s">
        <v>472</v>
      </c>
      <c r="L427" s="1">
        <v>0</v>
      </c>
      <c r="M427" s="1">
        <v>0</v>
      </c>
      <c r="N427" s="1">
        <v>3</v>
      </c>
      <c r="O427" s="1">
        <v>67460.800000000003</v>
      </c>
      <c r="P427" s="1">
        <v>382</v>
      </c>
      <c r="Q427" s="1">
        <v>1140.2</v>
      </c>
      <c r="R427" s="1">
        <v>16424</v>
      </c>
      <c r="S427" s="1">
        <v>11.4</v>
      </c>
      <c r="T427" s="1">
        <v>254373</v>
      </c>
      <c r="U427" s="1">
        <v>5.3</v>
      </c>
      <c r="V427" s="1">
        <v>300895</v>
      </c>
      <c r="W427" s="1">
        <v>2</v>
      </c>
      <c r="X427" s="1">
        <v>292709</v>
      </c>
      <c r="Y427" s="1" t="s">
        <v>45</v>
      </c>
    </row>
    <row r="428" spans="1:25">
      <c r="A428" s="1">
        <v>2014071</v>
      </c>
      <c r="B428" s="1" t="s">
        <v>43</v>
      </c>
      <c r="C428" s="2">
        <v>41804</v>
      </c>
      <c r="D428" s="2">
        <v>41865</v>
      </c>
      <c r="E428" s="1">
        <v>7</v>
      </c>
      <c r="F428" s="1">
        <v>24</v>
      </c>
      <c r="G428" s="1">
        <v>18</v>
      </c>
      <c r="H428" s="1">
        <v>34</v>
      </c>
      <c r="I428" s="1">
        <v>5</v>
      </c>
      <c r="J428" s="1">
        <v>5</v>
      </c>
      <c r="K428" s="1" t="s">
        <v>473</v>
      </c>
      <c r="L428" s="1">
        <v>0</v>
      </c>
      <c r="M428" s="1">
        <v>0</v>
      </c>
      <c r="N428" s="1">
        <v>3</v>
      </c>
      <c r="O428" s="1">
        <v>106601.9</v>
      </c>
      <c r="P428" s="1">
        <v>842</v>
      </c>
      <c r="Q428" s="1">
        <v>817.4</v>
      </c>
      <c r="R428" s="1">
        <v>35989</v>
      </c>
      <c r="S428" s="1">
        <v>8.1999999999999993</v>
      </c>
      <c r="T428" s="1">
        <v>486365</v>
      </c>
      <c r="U428" s="1">
        <v>4.3</v>
      </c>
      <c r="V428" s="1">
        <v>690729</v>
      </c>
      <c r="W428" s="1">
        <v>2</v>
      </c>
      <c r="X428" s="1">
        <v>2820974</v>
      </c>
      <c r="Y428" s="1" t="s">
        <v>45</v>
      </c>
    </row>
    <row r="429" spans="1:25">
      <c r="A429" s="1">
        <v>2014070</v>
      </c>
      <c r="B429" s="1" t="s">
        <v>46</v>
      </c>
      <c r="C429" s="2">
        <v>41801</v>
      </c>
      <c r="D429" s="2">
        <v>41862</v>
      </c>
      <c r="E429" s="1">
        <v>22</v>
      </c>
      <c r="F429" s="1">
        <v>9</v>
      </c>
      <c r="G429" s="1">
        <v>42</v>
      </c>
      <c r="H429" s="1">
        <v>15</v>
      </c>
      <c r="I429" s="1">
        <v>32</v>
      </c>
      <c r="J429" s="1">
        <v>6</v>
      </c>
      <c r="K429" s="1" t="s">
        <v>474</v>
      </c>
      <c r="L429" s="1">
        <v>1</v>
      </c>
      <c r="M429" s="1">
        <v>8000000</v>
      </c>
      <c r="N429" s="1">
        <v>2</v>
      </c>
      <c r="O429" s="1">
        <v>114904.1</v>
      </c>
      <c r="P429" s="1">
        <v>497</v>
      </c>
      <c r="Q429" s="1">
        <v>995.1</v>
      </c>
      <c r="R429" s="1">
        <v>20781</v>
      </c>
      <c r="S429" s="1">
        <v>10.3</v>
      </c>
      <c r="T429" s="1">
        <v>291649</v>
      </c>
      <c r="U429" s="1">
        <v>5.2</v>
      </c>
      <c r="V429" s="1">
        <v>458471</v>
      </c>
      <c r="W429" s="1">
        <v>2</v>
      </c>
      <c r="X429" s="1">
        <v>9400537</v>
      </c>
      <c r="Y429" s="1" t="s">
        <v>45</v>
      </c>
    </row>
    <row r="430" spans="1:25">
      <c r="A430" s="1">
        <v>2014069</v>
      </c>
      <c r="B430" s="1" t="s">
        <v>48</v>
      </c>
      <c r="C430" s="2">
        <v>41799</v>
      </c>
      <c r="D430" s="2">
        <v>41860</v>
      </c>
      <c r="E430" s="1">
        <v>47</v>
      </c>
      <c r="F430" s="1">
        <v>34</v>
      </c>
      <c r="G430" s="1">
        <v>45</v>
      </c>
      <c r="H430" s="1">
        <v>35</v>
      </c>
      <c r="I430" s="1">
        <v>10</v>
      </c>
      <c r="J430" s="1">
        <v>9</v>
      </c>
      <c r="K430" s="1" t="s">
        <v>475</v>
      </c>
      <c r="L430" s="1">
        <v>0</v>
      </c>
      <c r="M430" s="1">
        <v>0</v>
      </c>
      <c r="N430" s="1">
        <v>1</v>
      </c>
      <c r="O430" s="1">
        <v>151697.5</v>
      </c>
      <c r="P430" s="1">
        <v>163</v>
      </c>
      <c r="Q430" s="1">
        <v>2002.9</v>
      </c>
      <c r="R430" s="1">
        <v>8854</v>
      </c>
      <c r="S430" s="1">
        <v>15.9</v>
      </c>
      <c r="T430" s="1">
        <v>149758</v>
      </c>
      <c r="U430" s="1">
        <v>6.7</v>
      </c>
      <c r="V430" s="1">
        <v>272032</v>
      </c>
      <c r="W430" s="1">
        <v>2</v>
      </c>
      <c r="X430" s="1">
        <v>9537080</v>
      </c>
      <c r="Y430" s="1" t="s">
        <v>45</v>
      </c>
    </row>
    <row r="431" spans="1:25">
      <c r="A431" s="1">
        <v>2014068</v>
      </c>
      <c r="B431" s="1" t="s">
        <v>43</v>
      </c>
      <c r="C431" s="2">
        <v>41797</v>
      </c>
      <c r="D431" s="2">
        <v>41858</v>
      </c>
      <c r="E431" s="1">
        <v>5</v>
      </c>
      <c r="F431" s="1">
        <v>37</v>
      </c>
      <c r="G431" s="1">
        <v>45</v>
      </c>
      <c r="H431" s="1">
        <v>38</v>
      </c>
      <c r="I431" s="1">
        <v>21</v>
      </c>
      <c r="J431" s="1">
        <v>2</v>
      </c>
      <c r="K431" s="1" t="s">
        <v>476</v>
      </c>
      <c r="L431" s="1">
        <v>0</v>
      </c>
      <c r="M431" s="1">
        <v>0</v>
      </c>
      <c r="N431" s="1">
        <v>1</v>
      </c>
      <c r="O431" s="1">
        <v>318967.2</v>
      </c>
      <c r="P431" s="1">
        <v>517</v>
      </c>
      <c r="Q431" s="1">
        <v>1327.8</v>
      </c>
      <c r="R431" s="1">
        <v>23416</v>
      </c>
      <c r="S431" s="1">
        <v>12.7</v>
      </c>
      <c r="T431" s="1">
        <v>363055</v>
      </c>
      <c r="U431" s="1">
        <v>5.8</v>
      </c>
      <c r="V431" s="1">
        <v>500070</v>
      </c>
      <c r="W431" s="1">
        <v>2</v>
      </c>
      <c r="X431" s="1">
        <v>8823169</v>
      </c>
      <c r="Y431" s="1" t="s">
        <v>45</v>
      </c>
    </row>
    <row r="432" spans="1:25">
      <c r="A432" s="1">
        <v>2014067</v>
      </c>
      <c r="B432" s="1" t="s">
        <v>46</v>
      </c>
      <c r="C432" s="2">
        <v>41794</v>
      </c>
      <c r="D432" s="2">
        <v>41855</v>
      </c>
      <c r="E432" s="1">
        <v>43</v>
      </c>
      <c r="F432" s="1">
        <v>36</v>
      </c>
      <c r="G432" s="1">
        <v>8</v>
      </c>
      <c r="H432" s="1">
        <v>22</v>
      </c>
      <c r="I432" s="1">
        <v>3</v>
      </c>
      <c r="J432" s="1">
        <v>3</v>
      </c>
      <c r="K432" s="1" t="s">
        <v>477</v>
      </c>
      <c r="L432" s="1">
        <v>0</v>
      </c>
      <c r="M432" s="1">
        <v>0</v>
      </c>
      <c r="N432" s="1">
        <v>1</v>
      </c>
      <c r="O432" s="1">
        <v>232060.7</v>
      </c>
      <c r="P432" s="1">
        <v>477</v>
      </c>
      <c r="Q432" s="1">
        <v>1047</v>
      </c>
      <c r="R432" s="1">
        <v>19667</v>
      </c>
      <c r="S432" s="1">
        <v>11</v>
      </c>
      <c r="T432" s="1">
        <v>289651</v>
      </c>
      <c r="U432" s="1">
        <v>5.3</v>
      </c>
      <c r="V432" s="1">
        <v>427647</v>
      </c>
      <c r="W432" s="1">
        <v>2</v>
      </c>
      <c r="X432" s="1">
        <v>3819890</v>
      </c>
      <c r="Y432" s="1" t="s">
        <v>45</v>
      </c>
    </row>
    <row r="433" spans="1:25">
      <c r="A433" s="1">
        <v>2014066</v>
      </c>
      <c r="B433" s="1" t="s">
        <v>48</v>
      </c>
      <c r="C433" s="2">
        <v>41792</v>
      </c>
      <c r="D433" s="2">
        <v>41853</v>
      </c>
      <c r="E433" s="1">
        <v>41</v>
      </c>
      <c r="F433" s="1">
        <v>35</v>
      </c>
      <c r="G433" s="1">
        <v>47</v>
      </c>
      <c r="H433" s="1">
        <v>26</v>
      </c>
      <c r="I433" s="1">
        <v>22</v>
      </c>
      <c r="J433" s="1">
        <v>5</v>
      </c>
      <c r="K433" s="1" t="s">
        <v>478</v>
      </c>
      <c r="L433" s="1">
        <v>0</v>
      </c>
      <c r="M433" s="1">
        <v>0</v>
      </c>
      <c r="N433" s="1">
        <v>1</v>
      </c>
      <c r="O433" s="1">
        <v>172604.9</v>
      </c>
      <c r="P433" s="1">
        <v>266</v>
      </c>
      <c r="Q433" s="1">
        <v>1396.5</v>
      </c>
      <c r="R433" s="1">
        <v>11708</v>
      </c>
      <c r="S433" s="1">
        <v>13.7</v>
      </c>
      <c r="T433" s="1">
        <v>184031</v>
      </c>
      <c r="U433" s="1">
        <v>6.2</v>
      </c>
      <c r="V433" s="1">
        <v>379031</v>
      </c>
      <c r="W433" s="1">
        <v>2</v>
      </c>
      <c r="X433" s="1">
        <v>5299952</v>
      </c>
      <c r="Y433" s="1" t="s">
        <v>45</v>
      </c>
    </row>
    <row r="434" spans="1:25">
      <c r="A434" s="1">
        <v>2014065</v>
      </c>
      <c r="B434" s="1" t="s">
        <v>43</v>
      </c>
      <c r="C434" s="2">
        <v>41790</v>
      </c>
      <c r="D434" s="2">
        <v>41851</v>
      </c>
      <c r="E434" s="1">
        <v>16</v>
      </c>
      <c r="F434" s="1">
        <v>2</v>
      </c>
      <c r="G434" s="1">
        <v>28</v>
      </c>
      <c r="H434" s="1">
        <v>40</v>
      </c>
      <c r="I434" s="1">
        <v>14</v>
      </c>
      <c r="J434" s="1">
        <v>1</v>
      </c>
      <c r="K434" s="1" t="s">
        <v>479</v>
      </c>
      <c r="L434" s="1">
        <v>0</v>
      </c>
      <c r="M434" s="1">
        <v>0</v>
      </c>
      <c r="N434" s="1">
        <v>2</v>
      </c>
      <c r="O434" s="1">
        <v>151442.4</v>
      </c>
      <c r="P434" s="1">
        <v>591</v>
      </c>
      <c r="Q434" s="1">
        <v>1102.9000000000001</v>
      </c>
      <c r="R434" s="1">
        <v>27659</v>
      </c>
      <c r="S434" s="1">
        <v>10.199999999999999</v>
      </c>
      <c r="T434" s="1">
        <v>384477</v>
      </c>
      <c r="U434" s="1">
        <v>5.2</v>
      </c>
      <c r="V434" s="1">
        <v>437401</v>
      </c>
      <c r="W434" s="1">
        <v>2</v>
      </c>
      <c r="X434" s="1">
        <v>8056366</v>
      </c>
      <c r="Y434" s="1" t="s">
        <v>45</v>
      </c>
    </row>
    <row r="435" spans="1:25">
      <c r="A435" s="1">
        <v>2014064</v>
      </c>
      <c r="B435" s="1" t="s">
        <v>46</v>
      </c>
      <c r="C435" s="2">
        <v>41787</v>
      </c>
      <c r="D435" s="2">
        <v>41848</v>
      </c>
      <c r="E435" s="1">
        <v>9</v>
      </c>
      <c r="F435" s="1">
        <v>26</v>
      </c>
      <c r="G435" s="1">
        <v>8</v>
      </c>
      <c r="H435" s="1">
        <v>48</v>
      </c>
      <c r="I435" s="1">
        <v>46</v>
      </c>
      <c r="J435" s="1">
        <v>7</v>
      </c>
      <c r="K435" s="1" t="s">
        <v>480</v>
      </c>
      <c r="L435" s="1">
        <v>0</v>
      </c>
      <c r="M435" s="1">
        <v>0</v>
      </c>
      <c r="N435" s="1">
        <v>2</v>
      </c>
      <c r="O435" s="1">
        <v>111898.3</v>
      </c>
      <c r="P435" s="1">
        <v>351</v>
      </c>
      <c r="Q435" s="1">
        <v>1372.2</v>
      </c>
      <c r="R435" s="1">
        <v>17735</v>
      </c>
      <c r="S435" s="1">
        <v>11.7</v>
      </c>
      <c r="T435" s="1">
        <v>281422</v>
      </c>
      <c r="U435" s="1">
        <v>5.2</v>
      </c>
      <c r="V435" s="1">
        <v>667237</v>
      </c>
      <c r="W435" s="1">
        <v>2</v>
      </c>
      <c r="X435" s="1">
        <v>3678076</v>
      </c>
      <c r="Y435" s="1" t="s">
        <v>45</v>
      </c>
    </row>
    <row r="436" spans="1:25">
      <c r="A436" s="1">
        <v>2014063</v>
      </c>
      <c r="B436" s="1" t="s">
        <v>48</v>
      </c>
      <c r="C436" s="2">
        <v>41785</v>
      </c>
      <c r="D436" s="2">
        <v>41846</v>
      </c>
      <c r="E436" s="1">
        <v>3</v>
      </c>
      <c r="F436" s="1">
        <v>8</v>
      </c>
      <c r="G436" s="1">
        <v>40</v>
      </c>
      <c r="H436" s="1">
        <v>39</v>
      </c>
      <c r="I436" s="1">
        <v>32</v>
      </c>
      <c r="J436" s="1">
        <v>1</v>
      </c>
      <c r="K436" s="1" t="s">
        <v>481</v>
      </c>
      <c r="L436" s="1">
        <v>1</v>
      </c>
      <c r="M436" s="1">
        <v>11000000</v>
      </c>
      <c r="N436" s="1">
        <v>1</v>
      </c>
      <c r="O436" s="1">
        <v>194639.2</v>
      </c>
      <c r="P436" s="1">
        <v>284</v>
      </c>
      <c r="Q436" s="1">
        <v>1474.9</v>
      </c>
      <c r="R436" s="1">
        <v>12772</v>
      </c>
      <c r="S436" s="1">
        <v>14.2</v>
      </c>
      <c r="T436" s="1">
        <v>210450</v>
      </c>
      <c r="U436" s="1">
        <v>6.1</v>
      </c>
      <c r="V436" s="1">
        <v>279843</v>
      </c>
      <c r="W436" s="1">
        <v>2</v>
      </c>
      <c r="X436" s="1">
        <v>4687033</v>
      </c>
      <c r="Y436" s="1" t="s">
        <v>45</v>
      </c>
    </row>
    <row r="437" spans="1:25">
      <c r="A437" s="1">
        <v>2014062</v>
      </c>
      <c r="B437" s="1" t="s">
        <v>43</v>
      </c>
      <c r="C437" s="2">
        <v>41783</v>
      </c>
      <c r="D437" s="2">
        <v>41844</v>
      </c>
      <c r="E437" s="1">
        <v>40</v>
      </c>
      <c r="F437" s="1">
        <v>18</v>
      </c>
      <c r="G437" s="1">
        <v>39</v>
      </c>
      <c r="H437" s="1">
        <v>24</v>
      </c>
      <c r="I437" s="1">
        <v>17</v>
      </c>
      <c r="J437" s="1">
        <v>1</v>
      </c>
      <c r="K437" s="1" t="s">
        <v>482</v>
      </c>
      <c r="L437" s="1">
        <v>0</v>
      </c>
      <c r="M437" s="1">
        <v>0</v>
      </c>
      <c r="N437" s="1">
        <v>4</v>
      </c>
      <c r="O437" s="1">
        <v>103501.4</v>
      </c>
      <c r="P437" s="1">
        <v>597</v>
      </c>
      <c r="Q437" s="1">
        <v>1492.4</v>
      </c>
      <c r="R437" s="1">
        <v>31427</v>
      </c>
      <c r="S437" s="1">
        <v>12.2</v>
      </c>
      <c r="T437" s="1">
        <v>499735</v>
      </c>
      <c r="U437" s="1">
        <v>5.5</v>
      </c>
      <c r="V437" s="1">
        <v>598255</v>
      </c>
      <c r="W437" s="1">
        <v>2</v>
      </c>
      <c r="X437" s="1">
        <v>2220763</v>
      </c>
      <c r="Y437" s="1" t="s">
        <v>45</v>
      </c>
    </row>
    <row r="438" spans="1:25">
      <c r="A438" s="1">
        <v>2014061</v>
      </c>
      <c r="B438" s="1" t="s">
        <v>46</v>
      </c>
      <c r="C438" s="2">
        <v>41780</v>
      </c>
      <c r="D438" s="2">
        <v>41841</v>
      </c>
      <c r="E438" s="1">
        <v>49</v>
      </c>
      <c r="F438" s="1">
        <v>9</v>
      </c>
      <c r="G438" s="1">
        <v>35</v>
      </c>
      <c r="H438" s="1">
        <v>23</v>
      </c>
      <c r="I438" s="1">
        <v>1</v>
      </c>
      <c r="J438" s="1">
        <v>1</v>
      </c>
      <c r="K438" s="1" t="s">
        <v>483</v>
      </c>
      <c r="L438" s="1">
        <v>0</v>
      </c>
      <c r="M438" s="1">
        <v>0</v>
      </c>
      <c r="N438" s="1">
        <v>5</v>
      </c>
      <c r="O438" s="1">
        <v>43601.599999999999</v>
      </c>
      <c r="P438" s="1">
        <v>592</v>
      </c>
      <c r="Q438" s="1">
        <v>792.5</v>
      </c>
      <c r="R438" s="1">
        <v>22775</v>
      </c>
      <c r="S438" s="1">
        <v>8.9</v>
      </c>
      <c r="T438" s="1">
        <v>294450</v>
      </c>
      <c r="U438" s="1">
        <v>4.9000000000000004</v>
      </c>
      <c r="V438" s="1">
        <v>308140</v>
      </c>
      <c r="W438" s="1">
        <v>2</v>
      </c>
      <c r="X438" s="1">
        <v>8923683</v>
      </c>
      <c r="Y438" s="1" t="s">
        <v>45</v>
      </c>
    </row>
    <row r="439" spans="1:25">
      <c r="A439" s="1">
        <v>2014060</v>
      </c>
      <c r="B439" s="1" t="s">
        <v>48</v>
      </c>
      <c r="C439" s="2">
        <v>41778</v>
      </c>
      <c r="D439" s="2">
        <v>41839</v>
      </c>
      <c r="E439" s="1">
        <v>49</v>
      </c>
      <c r="F439" s="1">
        <v>41</v>
      </c>
      <c r="G439" s="1">
        <v>8</v>
      </c>
      <c r="H439" s="1">
        <v>9</v>
      </c>
      <c r="I439" s="1">
        <v>40</v>
      </c>
      <c r="J439" s="1">
        <v>3</v>
      </c>
      <c r="K439" s="1" t="s">
        <v>484</v>
      </c>
      <c r="L439" s="1">
        <v>1</v>
      </c>
      <c r="M439" s="1">
        <v>23000000</v>
      </c>
      <c r="N439" s="1">
        <v>6</v>
      </c>
      <c r="O439" s="1">
        <v>37409.599999999999</v>
      </c>
      <c r="P439" s="1">
        <v>333</v>
      </c>
      <c r="Q439" s="1">
        <v>1450.6</v>
      </c>
      <c r="R439" s="1">
        <v>15942</v>
      </c>
      <c r="S439" s="1">
        <v>13.1</v>
      </c>
      <c r="T439" s="1">
        <v>264780</v>
      </c>
      <c r="U439" s="1">
        <v>5.6</v>
      </c>
      <c r="V439" s="1">
        <v>420440</v>
      </c>
      <c r="W439" s="1">
        <v>2</v>
      </c>
      <c r="X439" s="1">
        <v>9654563</v>
      </c>
      <c r="Y439" s="1" t="s">
        <v>45</v>
      </c>
    </row>
    <row r="440" spans="1:25">
      <c r="A440" s="1">
        <v>2014059</v>
      </c>
      <c r="B440" s="1" t="s">
        <v>43</v>
      </c>
      <c r="C440" s="2">
        <v>41776</v>
      </c>
      <c r="D440" s="2">
        <v>41837</v>
      </c>
      <c r="E440" s="1">
        <v>48</v>
      </c>
      <c r="F440" s="1">
        <v>41</v>
      </c>
      <c r="G440" s="1">
        <v>37</v>
      </c>
      <c r="H440" s="1">
        <v>32</v>
      </c>
      <c r="I440" s="1">
        <v>43</v>
      </c>
      <c r="J440" s="1">
        <v>7</v>
      </c>
      <c r="K440" s="1" t="s">
        <v>485</v>
      </c>
      <c r="L440" s="1">
        <v>0</v>
      </c>
      <c r="M440" s="1">
        <v>0</v>
      </c>
      <c r="N440" s="1">
        <v>5</v>
      </c>
      <c r="O440" s="1">
        <v>73550.8</v>
      </c>
      <c r="P440" s="1">
        <v>508</v>
      </c>
      <c r="Q440" s="1">
        <v>1558</v>
      </c>
      <c r="R440" s="1">
        <v>22915</v>
      </c>
      <c r="S440" s="1">
        <v>14.9</v>
      </c>
      <c r="T440" s="1">
        <v>345777</v>
      </c>
      <c r="U440" s="1">
        <v>7</v>
      </c>
      <c r="V440" s="1">
        <v>1044138</v>
      </c>
      <c r="W440" s="1">
        <v>2</v>
      </c>
      <c r="X440" s="1">
        <v>7751770</v>
      </c>
      <c r="Y440" s="1" t="s">
        <v>45</v>
      </c>
    </row>
    <row r="441" spans="1:25">
      <c r="A441" s="1">
        <v>2014058</v>
      </c>
      <c r="B441" s="1" t="s">
        <v>46</v>
      </c>
      <c r="C441" s="2">
        <v>41773</v>
      </c>
      <c r="D441" s="2">
        <v>41834</v>
      </c>
      <c r="E441" s="1">
        <v>6</v>
      </c>
      <c r="F441" s="1">
        <v>25</v>
      </c>
      <c r="G441" s="1">
        <v>21</v>
      </c>
      <c r="H441" s="1">
        <v>5</v>
      </c>
      <c r="I441" s="1">
        <v>33</v>
      </c>
      <c r="J441" s="1">
        <v>1</v>
      </c>
      <c r="K441" s="1" t="s">
        <v>486</v>
      </c>
      <c r="L441" s="1">
        <v>0</v>
      </c>
      <c r="M441" s="1">
        <v>0</v>
      </c>
      <c r="N441" s="1">
        <v>2</v>
      </c>
      <c r="O441" s="1">
        <v>142945.60000000001</v>
      </c>
      <c r="P441" s="1">
        <v>599</v>
      </c>
      <c r="Q441" s="1">
        <v>1027.0999999999999</v>
      </c>
      <c r="R441" s="1">
        <v>28364</v>
      </c>
      <c r="S441" s="1">
        <v>9.4</v>
      </c>
      <c r="T441" s="1">
        <v>412060</v>
      </c>
      <c r="U441" s="1">
        <v>4.5999999999999996</v>
      </c>
      <c r="V441" s="1">
        <v>412154</v>
      </c>
      <c r="W441" s="1">
        <v>2</v>
      </c>
      <c r="X441" s="1">
        <v>2068372</v>
      </c>
      <c r="Y441" s="1" t="s">
        <v>45</v>
      </c>
    </row>
    <row r="442" spans="1:25">
      <c r="A442" s="1">
        <v>2014057</v>
      </c>
      <c r="B442" s="1" t="s">
        <v>48</v>
      </c>
      <c r="C442" s="2">
        <v>41771</v>
      </c>
      <c r="D442" s="2">
        <v>41832</v>
      </c>
      <c r="E442" s="1">
        <v>43</v>
      </c>
      <c r="F442" s="1">
        <v>33</v>
      </c>
      <c r="G442" s="1">
        <v>36</v>
      </c>
      <c r="H442" s="1">
        <v>12</v>
      </c>
      <c r="I442" s="1">
        <v>2</v>
      </c>
      <c r="J442" s="1">
        <v>5</v>
      </c>
      <c r="K442" s="1" t="s">
        <v>487</v>
      </c>
      <c r="L442" s="1">
        <v>0</v>
      </c>
      <c r="M442" s="1">
        <v>0</v>
      </c>
      <c r="N442" s="1">
        <v>2</v>
      </c>
      <c r="O442" s="1">
        <v>112622.39999999999</v>
      </c>
      <c r="P442" s="1">
        <v>356</v>
      </c>
      <c r="Q442" s="1">
        <v>1361.7</v>
      </c>
      <c r="R442" s="1">
        <v>17170</v>
      </c>
      <c r="S442" s="1">
        <v>12.2</v>
      </c>
      <c r="T442" s="1">
        <v>265841</v>
      </c>
      <c r="U442" s="1">
        <v>5.6</v>
      </c>
      <c r="V442" s="1">
        <v>481993</v>
      </c>
      <c r="W442" s="1">
        <v>2</v>
      </c>
      <c r="X442" s="1">
        <v>6682000</v>
      </c>
      <c r="Y442" s="1" t="s">
        <v>45</v>
      </c>
    </row>
    <row r="443" spans="1:25">
      <c r="A443" s="1">
        <v>2014056</v>
      </c>
      <c r="B443" s="1" t="s">
        <v>43</v>
      </c>
      <c r="C443" s="2">
        <v>41769</v>
      </c>
      <c r="D443" s="2">
        <v>41830</v>
      </c>
      <c r="E443" s="1">
        <v>37</v>
      </c>
      <c r="F443" s="1">
        <v>6</v>
      </c>
      <c r="G443" s="1">
        <v>15</v>
      </c>
      <c r="H443" s="1">
        <v>21</v>
      </c>
      <c r="I443" s="1">
        <v>17</v>
      </c>
      <c r="J443" s="1">
        <v>4</v>
      </c>
      <c r="K443" s="1" t="s">
        <v>488</v>
      </c>
      <c r="L443" s="1">
        <v>0</v>
      </c>
      <c r="M443" s="1">
        <v>0</v>
      </c>
      <c r="N443" s="1">
        <v>2</v>
      </c>
      <c r="O443" s="1">
        <v>179236.3</v>
      </c>
      <c r="P443" s="1">
        <v>746</v>
      </c>
      <c r="Q443" s="1">
        <v>1034.0999999999999</v>
      </c>
      <c r="R443" s="1">
        <v>34493</v>
      </c>
      <c r="S443" s="1">
        <v>9.6</v>
      </c>
      <c r="T443" s="1">
        <v>484635</v>
      </c>
      <c r="U443" s="1">
        <v>4.9000000000000004</v>
      </c>
      <c r="V443" s="1">
        <v>638652</v>
      </c>
      <c r="W443" s="1">
        <v>2</v>
      </c>
      <c r="X443" s="1">
        <v>5028701</v>
      </c>
      <c r="Y443" s="1" t="s">
        <v>45</v>
      </c>
    </row>
    <row r="444" spans="1:25">
      <c r="A444" s="1">
        <v>2014055</v>
      </c>
      <c r="B444" s="1" t="s">
        <v>46</v>
      </c>
      <c r="C444" s="2">
        <v>41766</v>
      </c>
      <c r="D444" s="2">
        <v>41827</v>
      </c>
      <c r="E444" s="1">
        <v>6</v>
      </c>
      <c r="F444" s="1">
        <v>46</v>
      </c>
      <c r="G444" s="1">
        <v>47</v>
      </c>
      <c r="H444" s="1">
        <v>11</v>
      </c>
      <c r="I444" s="1">
        <v>1</v>
      </c>
      <c r="J444" s="1">
        <v>5</v>
      </c>
      <c r="K444" s="1" t="s">
        <v>489</v>
      </c>
      <c r="L444" s="1">
        <v>0</v>
      </c>
      <c r="M444" s="1">
        <v>0</v>
      </c>
      <c r="N444" s="1">
        <v>5</v>
      </c>
      <c r="O444" s="1">
        <v>55886.6</v>
      </c>
      <c r="P444" s="1">
        <v>615</v>
      </c>
      <c r="Q444" s="1">
        <v>977.8</v>
      </c>
      <c r="R444" s="1">
        <v>27269</v>
      </c>
      <c r="S444" s="1">
        <v>9.5</v>
      </c>
      <c r="T444" s="1">
        <v>383366</v>
      </c>
      <c r="U444" s="1">
        <v>4.8</v>
      </c>
      <c r="V444" s="1">
        <v>599645</v>
      </c>
      <c r="W444" s="1">
        <v>2</v>
      </c>
      <c r="X444" s="1">
        <v>6059373</v>
      </c>
      <c r="Y444" s="1" t="s">
        <v>45</v>
      </c>
    </row>
    <row r="445" spans="1:25">
      <c r="A445" s="1">
        <v>2014054</v>
      </c>
      <c r="B445" s="1" t="s">
        <v>48</v>
      </c>
      <c r="C445" s="2">
        <v>41764</v>
      </c>
      <c r="D445" s="2">
        <v>41825</v>
      </c>
      <c r="E445" s="1">
        <v>28</v>
      </c>
      <c r="F445" s="1">
        <v>16</v>
      </c>
      <c r="G445" s="1">
        <v>37</v>
      </c>
      <c r="H445" s="1">
        <v>19</v>
      </c>
      <c r="I445" s="1">
        <v>2</v>
      </c>
      <c r="J445" s="1">
        <v>10</v>
      </c>
      <c r="K445" s="1" t="s">
        <v>490</v>
      </c>
      <c r="L445" s="1">
        <v>0</v>
      </c>
      <c r="M445" s="1">
        <v>0</v>
      </c>
      <c r="N445" s="1">
        <v>3</v>
      </c>
      <c r="O445" s="1">
        <v>70000.100000000006</v>
      </c>
      <c r="P445" s="1">
        <v>462</v>
      </c>
      <c r="Q445" s="1">
        <v>978.2</v>
      </c>
      <c r="R445" s="1">
        <v>19682</v>
      </c>
      <c r="S445" s="1">
        <v>9.9</v>
      </c>
      <c r="T445" s="1">
        <v>273846</v>
      </c>
      <c r="U445" s="1">
        <v>5.0999999999999996</v>
      </c>
      <c r="V445" s="1">
        <v>283627</v>
      </c>
      <c r="W445" s="1">
        <v>2</v>
      </c>
      <c r="X445" s="1">
        <v>1247231</v>
      </c>
      <c r="Y445" s="1" t="s">
        <v>45</v>
      </c>
    </row>
    <row r="446" spans="1:25">
      <c r="A446" s="1">
        <v>2014053</v>
      </c>
      <c r="B446" s="1" t="s">
        <v>43</v>
      </c>
      <c r="C446" s="2">
        <v>41762</v>
      </c>
      <c r="D446" s="2">
        <v>41823</v>
      </c>
      <c r="E446" s="1">
        <v>16</v>
      </c>
      <c r="F446" s="1">
        <v>5</v>
      </c>
      <c r="G446" s="1">
        <v>41</v>
      </c>
      <c r="H446" s="1">
        <v>11</v>
      </c>
      <c r="I446" s="1">
        <v>36</v>
      </c>
      <c r="J446" s="1">
        <v>5</v>
      </c>
      <c r="K446" s="1" t="s">
        <v>491</v>
      </c>
      <c r="L446" s="1">
        <v>0</v>
      </c>
      <c r="M446" s="1">
        <v>0</v>
      </c>
      <c r="N446" s="1">
        <v>2</v>
      </c>
      <c r="O446" s="1">
        <v>173275.8</v>
      </c>
      <c r="P446" s="1">
        <v>681</v>
      </c>
      <c r="Q446" s="1">
        <v>1095.2</v>
      </c>
      <c r="R446" s="1">
        <v>31162</v>
      </c>
      <c r="S446" s="1">
        <v>10.3</v>
      </c>
      <c r="T446" s="1">
        <v>456257</v>
      </c>
      <c r="U446" s="1">
        <v>5</v>
      </c>
      <c r="V446" s="1">
        <v>750817</v>
      </c>
      <c r="W446" s="1">
        <v>2</v>
      </c>
      <c r="X446" s="1">
        <v>1369223</v>
      </c>
      <c r="Y446" s="1" t="s">
        <v>45</v>
      </c>
    </row>
    <row r="447" spans="1:25">
      <c r="A447" s="1">
        <v>2014052</v>
      </c>
      <c r="B447" s="1" t="s">
        <v>46</v>
      </c>
      <c r="C447" s="2">
        <v>41759</v>
      </c>
      <c r="D447" s="2">
        <v>41820</v>
      </c>
      <c r="E447" s="1">
        <v>32</v>
      </c>
      <c r="F447" s="1">
        <v>35</v>
      </c>
      <c r="G447" s="1">
        <v>19</v>
      </c>
      <c r="H447" s="1">
        <v>23</v>
      </c>
      <c r="I447" s="1">
        <v>43</v>
      </c>
      <c r="J447" s="1">
        <v>10</v>
      </c>
      <c r="K447" s="1" t="s">
        <v>492</v>
      </c>
      <c r="L447" s="1">
        <v>0</v>
      </c>
      <c r="M447" s="1">
        <v>0</v>
      </c>
      <c r="N447" s="1">
        <v>3</v>
      </c>
      <c r="O447" s="1">
        <v>87812.2</v>
      </c>
      <c r="P447" s="1">
        <v>493</v>
      </c>
      <c r="Q447" s="1">
        <v>1150</v>
      </c>
      <c r="R447" s="1">
        <v>20077</v>
      </c>
      <c r="S447" s="1">
        <v>12.2</v>
      </c>
      <c r="T447" s="1">
        <v>290759</v>
      </c>
      <c r="U447" s="1">
        <v>6</v>
      </c>
      <c r="V447" s="1">
        <v>357021</v>
      </c>
      <c r="W447" s="1">
        <v>2</v>
      </c>
      <c r="X447" s="1">
        <v>4105929</v>
      </c>
      <c r="Y447" s="1" t="s">
        <v>45</v>
      </c>
    </row>
    <row r="448" spans="1:25">
      <c r="A448" s="1">
        <v>2014051</v>
      </c>
      <c r="B448" s="1" t="s">
        <v>48</v>
      </c>
      <c r="C448" s="2">
        <v>41757</v>
      </c>
      <c r="D448" s="2">
        <v>41818</v>
      </c>
      <c r="E448" s="1">
        <v>45</v>
      </c>
      <c r="F448" s="1">
        <v>32</v>
      </c>
      <c r="G448" s="1">
        <v>19</v>
      </c>
      <c r="H448" s="1">
        <v>49</v>
      </c>
      <c r="I448" s="1">
        <v>36</v>
      </c>
      <c r="J448" s="1">
        <v>7</v>
      </c>
      <c r="K448" s="1" t="s">
        <v>493</v>
      </c>
      <c r="L448" s="1">
        <v>0</v>
      </c>
      <c r="M448" s="1">
        <v>0</v>
      </c>
      <c r="N448" s="1">
        <v>1</v>
      </c>
      <c r="O448" s="1">
        <v>194274.6</v>
      </c>
      <c r="P448" s="1">
        <v>268</v>
      </c>
      <c r="Q448" s="1">
        <v>1560.1</v>
      </c>
      <c r="R448" s="1">
        <v>13602</v>
      </c>
      <c r="S448" s="1">
        <v>13.3</v>
      </c>
      <c r="T448" s="1">
        <v>213158</v>
      </c>
      <c r="U448" s="1">
        <v>6</v>
      </c>
      <c r="V448" s="1">
        <v>573792</v>
      </c>
      <c r="W448" s="1">
        <v>2</v>
      </c>
      <c r="X448" s="1">
        <v>4952463</v>
      </c>
      <c r="Y448" s="1" t="s">
        <v>45</v>
      </c>
    </row>
    <row r="449" spans="1:25">
      <c r="A449" s="1">
        <v>2014050</v>
      </c>
      <c r="B449" s="1" t="s">
        <v>43</v>
      </c>
      <c r="C449" s="2">
        <v>41755</v>
      </c>
      <c r="D449" s="2">
        <v>41816</v>
      </c>
      <c r="E449" s="1">
        <v>2</v>
      </c>
      <c r="F449" s="1">
        <v>38</v>
      </c>
      <c r="G449" s="1">
        <v>43</v>
      </c>
      <c r="H449" s="1">
        <v>14</v>
      </c>
      <c r="I449" s="1">
        <v>3</v>
      </c>
      <c r="J449" s="1">
        <v>4</v>
      </c>
      <c r="K449" s="1" t="s">
        <v>494</v>
      </c>
      <c r="L449" s="1">
        <v>0</v>
      </c>
      <c r="M449" s="1">
        <v>0</v>
      </c>
      <c r="N449" s="1">
        <v>0</v>
      </c>
      <c r="O449" s="1">
        <v>0</v>
      </c>
      <c r="P449" s="1">
        <v>464</v>
      </c>
      <c r="Q449" s="1">
        <v>2249</v>
      </c>
      <c r="R449" s="1">
        <v>23272</v>
      </c>
      <c r="S449" s="1">
        <v>13.2</v>
      </c>
      <c r="T449" s="1">
        <v>386424</v>
      </c>
      <c r="U449" s="1">
        <v>5.7</v>
      </c>
      <c r="V449" s="1">
        <v>592168</v>
      </c>
      <c r="W449" s="1">
        <v>2</v>
      </c>
      <c r="X449" s="1">
        <v>8555517</v>
      </c>
      <c r="Y449" s="1" t="s">
        <v>45</v>
      </c>
    </row>
    <row r="450" spans="1:25">
      <c r="A450" s="1">
        <v>2014049</v>
      </c>
      <c r="B450" s="1" t="s">
        <v>46</v>
      </c>
      <c r="C450" s="2">
        <v>41752</v>
      </c>
      <c r="D450" s="2">
        <v>41813</v>
      </c>
      <c r="E450" s="1">
        <v>3</v>
      </c>
      <c r="F450" s="1">
        <v>30</v>
      </c>
      <c r="G450" s="1">
        <v>10</v>
      </c>
      <c r="H450" s="1">
        <v>29</v>
      </c>
      <c r="I450" s="1">
        <v>39</v>
      </c>
      <c r="J450" s="1">
        <v>10</v>
      </c>
      <c r="K450" s="1" t="s">
        <v>495</v>
      </c>
      <c r="L450" s="1">
        <v>0</v>
      </c>
      <c r="M450" s="1">
        <v>0</v>
      </c>
      <c r="N450" s="1">
        <v>0</v>
      </c>
      <c r="O450" s="1">
        <v>0</v>
      </c>
      <c r="P450" s="1">
        <v>521</v>
      </c>
      <c r="Q450" s="1">
        <v>1464</v>
      </c>
      <c r="R450" s="1">
        <v>22476</v>
      </c>
      <c r="S450" s="1">
        <v>10</v>
      </c>
      <c r="T450" s="1">
        <v>320150</v>
      </c>
      <c r="U450" s="1">
        <v>5</v>
      </c>
      <c r="V450" s="1">
        <v>319324</v>
      </c>
      <c r="W450" s="1">
        <v>2</v>
      </c>
      <c r="X450" s="1">
        <v>5574707</v>
      </c>
      <c r="Y450" s="1" t="s">
        <v>45</v>
      </c>
    </row>
    <row r="451" spans="1:25">
      <c r="A451" s="1">
        <v>2014048</v>
      </c>
      <c r="B451" s="1" t="s">
        <v>48</v>
      </c>
      <c r="C451" s="2">
        <v>41750</v>
      </c>
      <c r="D451" s="2">
        <v>41811</v>
      </c>
      <c r="E451" s="1">
        <v>27</v>
      </c>
      <c r="F451" s="1">
        <v>9</v>
      </c>
      <c r="G451" s="1">
        <v>38</v>
      </c>
      <c r="H451" s="1">
        <v>18</v>
      </c>
      <c r="I451" s="1">
        <v>20</v>
      </c>
      <c r="J451" s="1">
        <v>1</v>
      </c>
      <c r="K451" s="1" t="s">
        <v>496</v>
      </c>
      <c r="L451" s="1">
        <v>0</v>
      </c>
      <c r="M451" s="1">
        <v>0</v>
      </c>
      <c r="N451" s="1">
        <v>1</v>
      </c>
      <c r="O451" s="1">
        <v>162109.20000000001</v>
      </c>
      <c r="P451" s="1">
        <v>389</v>
      </c>
      <c r="Q451" s="1">
        <v>896.8</v>
      </c>
      <c r="R451" s="1">
        <v>16993</v>
      </c>
      <c r="S451" s="1">
        <v>8.8000000000000007</v>
      </c>
      <c r="T451" s="1">
        <v>224716</v>
      </c>
      <c r="U451" s="1">
        <v>4.8</v>
      </c>
      <c r="V451" s="1">
        <v>229157</v>
      </c>
      <c r="W451" s="1">
        <v>2</v>
      </c>
      <c r="X451" s="1">
        <v>577460</v>
      </c>
      <c r="Y451" s="1" t="s">
        <v>45</v>
      </c>
    </row>
    <row r="452" spans="1:25">
      <c r="A452" s="1">
        <v>2014047</v>
      </c>
      <c r="B452" s="1" t="s">
        <v>43</v>
      </c>
      <c r="C452" s="2">
        <v>41748</v>
      </c>
      <c r="D452" s="2">
        <v>41809</v>
      </c>
      <c r="E452" s="1">
        <v>22</v>
      </c>
      <c r="F452" s="1">
        <v>40</v>
      </c>
      <c r="G452" s="1">
        <v>21</v>
      </c>
      <c r="H452" s="1">
        <v>12</v>
      </c>
      <c r="I452" s="1">
        <v>45</v>
      </c>
      <c r="J452" s="1">
        <v>8</v>
      </c>
      <c r="K452" s="1" t="s">
        <v>497</v>
      </c>
      <c r="L452" s="1">
        <v>0</v>
      </c>
      <c r="M452" s="1">
        <v>0</v>
      </c>
      <c r="N452" s="1">
        <v>2</v>
      </c>
      <c r="O452" s="1">
        <v>212229.9</v>
      </c>
      <c r="P452" s="1">
        <v>809</v>
      </c>
      <c r="Q452" s="1">
        <v>1129.0999999999999</v>
      </c>
      <c r="R452" s="1">
        <v>37291</v>
      </c>
      <c r="S452" s="1">
        <v>10.6</v>
      </c>
      <c r="T452" s="1">
        <v>554364</v>
      </c>
      <c r="U452" s="1">
        <v>5.0999999999999996</v>
      </c>
      <c r="V452" s="1">
        <v>804510</v>
      </c>
      <c r="W452" s="1">
        <v>2</v>
      </c>
      <c r="X452" s="1">
        <v>9055672</v>
      </c>
      <c r="Y452" s="1" t="s">
        <v>45</v>
      </c>
    </row>
    <row r="453" spans="1:25">
      <c r="A453" s="1">
        <v>2014046</v>
      </c>
      <c r="B453" s="1" t="s">
        <v>46</v>
      </c>
      <c r="C453" s="2">
        <v>41745</v>
      </c>
      <c r="D453" s="2">
        <v>41806</v>
      </c>
      <c r="E453" s="1">
        <v>26</v>
      </c>
      <c r="F453" s="1">
        <v>25</v>
      </c>
      <c r="G453" s="1">
        <v>12</v>
      </c>
      <c r="H453" s="1">
        <v>49</v>
      </c>
      <c r="I453" s="1">
        <v>8</v>
      </c>
      <c r="J453" s="1">
        <v>1</v>
      </c>
      <c r="K453" s="1" t="s">
        <v>498</v>
      </c>
      <c r="L453" s="1">
        <v>1</v>
      </c>
      <c r="M453" s="1">
        <v>6000000</v>
      </c>
      <c r="N453" s="1">
        <v>1</v>
      </c>
      <c r="O453" s="1">
        <v>222541.2</v>
      </c>
      <c r="P453" s="1">
        <v>714</v>
      </c>
      <c r="Q453" s="1">
        <v>670.7</v>
      </c>
      <c r="R453" s="1">
        <v>27026</v>
      </c>
      <c r="S453" s="1">
        <v>7.6</v>
      </c>
      <c r="T453" s="1">
        <v>342939</v>
      </c>
      <c r="U453" s="1">
        <v>4.3</v>
      </c>
      <c r="V453" s="1">
        <v>317617</v>
      </c>
      <c r="W453" s="1">
        <v>2</v>
      </c>
      <c r="X453" s="1">
        <v>1559639</v>
      </c>
      <c r="Y453" s="1" t="s">
        <v>45</v>
      </c>
    </row>
    <row r="454" spans="1:25">
      <c r="A454" s="1">
        <v>2014045</v>
      </c>
      <c r="B454" s="1" t="s">
        <v>48</v>
      </c>
      <c r="C454" s="2">
        <v>41743</v>
      </c>
      <c r="D454" s="2">
        <v>41804</v>
      </c>
      <c r="E454" s="1">
        <v>11</v>
      </c>
      <c r="F454" s="1">
        <v>7</v>
      </c>
      <c r="G454" s="1">
        <v>43</v>
      </c>
      <c r="H454" s="1">
        <v>45</v>
      </c>
      <c r="I454" s="1">
        <v>14</v>
      </c>
      <c r="J454" s="1">
        <v>3</v>
      </c>
      <c r="K454" s="1" t="s">
        <v>499</v>
      </c>
      <c r="L454" s="1">
        <v>0</v>
      </c>
      <c r="M454" s="1">
        <v>0</v>
      </c>
      <c r="N454" s="1">
        <v>0</v>
      </c>
      <c r="O454" s="1">
        <v>0</v>
      </c>
      <c r="P454" s="1">
        <v>390</v>
      </c>
      <c r="Q454" s="1">
        <v>1368.2</v>
      </c>
      <c r="R454" s="1">
        <v>18412</v>
      </c>
      <c r="S454" s="1">
        <v>8.5</v>
      </c>
      <c r="T454" s="1">
        <v>251434</v>
      </c>
      <c r="U454" s="1">
        <v>4.4000000000000004</v>
      </c>
      <c r="V454" s="1">
        <v>334686</v>
      </c>
      <c r="W454" s="1">
        <v>2</v>
      </c>
      <c r="X454" s="1">
        <v>4509708</v>
      </c>
      <c r="Y454" s="1" t="s">
        <v>45</v>
      </c>
    </row>
    <row r="455" spans="1:25">
      <c r="A455" s="1">
        <v>2014044</v>
      </c>
      <c r="B455" s="1" t="s">
        <v>43</v>
      </c>
      <c r="C455" s="2">
        <v>41741</v>
      </c>
      <c r="D455" s="2">
        <v>41802</v>
      </c>
      <c r="E455" s="1">
        <v>5</v>
      </c>
      <c r="F455" s="1">
        <v>34</v>
      </c>
      <c r="G455" s="1">
        <v>42</v>
      </c>
      <c r="H455" s="1">
        <v>16</v>
      </c>
      <c r="I455" s="1">
        <v>10</v>
      </c>
      <c r="J455" s="1">
        <v>10</v>
      </c>
      <c r="K455" s="1" t="s">
        <v>500</v>
      </c>
      <c r="L455" s="1">
        <v>0</v>
      </c>
      <c r="M455" s="1">
        <v>0</v>
      </c>
      <c r="N455" s="1">
        <v>0</v>
      </c>
      <c r="O455" s="1">
        <v>0</v>
      </c>
      <c r="P455" s="1">
        <v>537</v>
      </c>
      <c r="Q455" s="1">
        <v>1763.9</v>
      </c>
      <c r="R455" s="1">
        <v>25787</v>
      </c>
      <c r="S455" s="1">
        <v>10.8</v>
      </c>
      <c r="T455" s="1">
        <v>387787</v>
      </c>
      <c r="U455" s="1">
        <v>5.0999999999999996</v>
      </c>
      <c r="V455" s="1">
        <v>401312</v>
      </c>
      <c r="W455" s="1">
        <v>2</v>
      </c>
      <c r="X455" s="1">
        <v>9652637</v>
      </c>
      <c r="Y455" s="1" t="s">
        <v>45</v>
      </c>
    </row>
    <row r="456" spans="1:25">
      <c r="A456" s="1">
        <v>2014043</v>
      </c>
      <c r="B456" s="1" t="s">
        <v>46</v>
      </c>
      <c r="C456" s="2">
        <v>41738</v>
      </c>
      <c r="D456" s="2">
        <v>41799</v>
      </c>
      <c r="E456" s="1">
        <v>28</v>
      </c>
      <c r="F456" s="1">
        <v>14</v>
      </c>
      <c r="G456" s="1">
        <v>39</v>
      </c>
      <c r="H456" s="1">
        <v>12</v>
      </c>
      <c r="I456" s="1">
        <v>38</v>
      </c>
      <c r="J456" s="1">
        <v>10</v>
      </c>
      <c r="K456" s="1" t="s">
        <v>501</v>
      </c>
      <c r="L456" s="1">
        <v>0</v>
      </c>
      <c r="M456" s="1">
        <v>0</v>
      </c>
      <c r="N456" s="1">
        <v>1</v>
      </c>
      <c r="O456" s="1">
        <v>217965.3</v>
      </c>
      <c r="P456" s="1">
        <v>318</v>
      </c>
      <c r="Q456" s="1">
        <v>1475.1</v>
      </c>
      <c r="R456" s="1">
        <v>17011</v>
      </c>
      <c r="S456" s="1">
        <v>11.9</v>
      </c>
      <c r="T456" s="1">
        <v>271625</v>
      </c>
      <c r="U456" s="1">
        <v>5.3</v>
      </c>
      <c r="V456" s="1">
        <v>281116</v>
      </c>
      <c r="W456" s="1">
        <v>2</v>
      </c>
      <c r="X456" s="1">
        <v>7076857</v>
      </c>
      <c r="Y456" s="1" t="s">
        <v>45</v>
      </c>
    </row>
    <row r="457" spans="1:25">
      <c r="A457" s="1">
        <v>2014042</v>
      </c>
      <c r="B457" s="1" t="s">
        <v>48</v>
      </c>
      <c r="C457" s="2">
        <v>41736</v>
      </c>
      <c r="D457" s="2">
        <v>41797</v>
      </c>
      <c r="E457" s="1">
        <v>23</v>
      </c>
      <c r="F457" s="1">
        <v>42</v>
      </c>
      <c r="G457" s="1">
        <v>11</v>
      </c>
      <c r="H457" s="1">
        <v>31</v>
      </c>
      <c r="I457" s="1">
        <v>13</v>
      </c>
      <c r="J457" s="1">
        <v>4</v>
      </c>
      <c r="K457" s="1" t="s">
        <v>502</v>
      </c>
      <c r="L457" s="1">
        <v>0</v>
      </c>
      <c r="M457" s="1">
        <v>0</v>
      </c>
      <c r="N457" s="1">
        <v>3</v>
      </c>
      <c r="O457" s="1">
        <v>53865.2</v>
      </c>
      <c r="P457" s="1">
        <v>477</v>
      </c>
      <c r="Q457" s="1">
        <v>729.1</v>
      </c>
      <c r="R457" s="1">
        <v>19395</v>
      </c>
      <c r="S457" s="1">
        <v>7.7</v>
      </c>
      <c r="T457" s="1">
        <v>244165</v>
      </c>
      <c r="U457" s="1">
        <v>4.4000000000000004</v>
      </c>
      <c r="V457" s="1">
        <v>285204</v>
      </c>
      <c r="W457" s="1">
        <v>2</v>
      </c>
      <c r="X457" s="1">
        <v>7422613</v>
      </c>
      <c r="Y457" s="1" t="s">
        <v>45</v>
      </c>
    </row>
    <row r="458" spans="1:25">
      <c r="A458" s="1">
        <v>2014041</v>
      </c>
      <c r="B458" s="1" t="s">
        <v>43</v>
      </c>
      <c r="C458" s="2">
        <v>41734</v>
      </c>
      <c r="D458" s="2">
        <v>41795</v>
      </c>
      <c r="E458" s="1">
        <v>40</v>
      </c>
      <c r="F458" s="1">
        <v>9</v>
      </c>
      <c r="G458" s="1">
        <v>22</v>
      </c>
      <c r="H458" s="1">
        <v>13</v>
      </c>
      <c r="I458" s="1">
        <v>45</v>
      </c>
      <c r="J458" s="1">
        <v>5</v>
      </c>
      <c r="K458" s="1" t="s">
        <v>503</v>
      </c>
      <c r="L458" s="1">
        <v>2</v>
      </c>
      <c r="M458" s="1">
        <v>1000000</v>
      </c>
      <c r="N458" s="1">
        <v>6</v>
      </c>
      <c r="O458" s="1">
        <v>49913.8</v>
      </c>
      <c r="P458" s="1">
        <v>856</v>
      </c>
      <c r="Q458" s="1">
        <v>752.9</v>
      </c>
      <c r="R458" s="1">
        <v>32431</v>
      </c>
      <c r="S458" s="1">
        <v>8.6</v>
      </c>
      <c r="T458" s="1">
        <v>431351</v>
      </c>
      <c r="U458" s="1">
        <v>4.5999999999999996</v>
      </c>
      <c r="V458" s="1">
        <v>652218</v>
      </c>
      <c r="W458" s="1">
        <v>2</v>
      </c>
      <c r="X458" s="1">
        <v>2082184</v>
      </c>
      <c r="Y458" s="1" t="s">
        <v>45</v>
      </c>
    </row>
    <row r="459" spans="1:25">
      <c r="A459" s="1">
        <v>2014040</v>
      </c>
      <c r="B459" s="1" t="s">
        <v>46</v>
      </c>
      <c r="C459" s="2">
        <v>41731</v>
      </c>
      <c r="D459" s="2">
        <v>41792</v>
      </c>
      <c r="E459" s="1">
        <v>6</v>
      </c>
      <c r="F459" s="1">
        <v>41</v>
      </c>
      <c r="G459" s="1">
        <v>28</v>
      </c>
      <c r="H459" s="1">
        <v>16</v>
      </c>
      <c r="I459" s="1">
        <v>34</v>
      </c>
      <c r="J459" s="1">
        <v>4</v>
      </c>
      <c r="K459" s="1" t="s">
        <v>504</v>
      </c>
      <c r="L459" s="1">
        <v>1</v>
      </c>
      <c r="M459" s="1">
        <v>5000000</v>
      </c>
      <c r="N459" s="1">
        <v>2</v>
      </c>
      <c r="O459" s="1">
        <v>113804.8</v>
      </c>
      <c r="P459" s="1">
        <v>492</v>
      </c>
      <c r="Q459" s="1">
        <v>995.6</v>
      </c>
      <c r="R459" s="1">
        <v>17568</v>
      </c>
      <c r="S459" s="1">
        <v>12</v>
      </c>
      <c r="T459" s="1">
        <v>263856</v>
      </c>
      <c r="U459" s="1">
        <v>5.7</v>
      </c>
      <c r="V459" s="1">
        <v>396292</v>
      </c>
      <c r="W459" s="1">
        <v>2</v>
      </c>
      <c r="X459" s="1">
        <v>1012309</v>
      </c>
      <c r="Y459" s="1" t="s">
        <v>45</v>
      </c>
    </row>
    <row r="460" spans="1:25">
      <c r="A460" s="1">
        <v>2014039</v>
      </c>
      <c r="B460" s="1" t="s">
        <v>48</v>
      </c>
      <c r="C460" s="2">
        <v>41729</v>
      </c>
      <c r="D460" s="2">
        <v>41790</v>
      </c>
      <c r="E460" s="1">
        <v>28</v>
      </c>
      <c r="F460" s="1">
        <v>6</v>
      </c>
      <c r="G460" s="1">
        <v>7</v>
      </c>
      <c r="H460" s="1">
        <v>32</v>
      </c>
      <c r="I460" s="1">
        <v>2</v>
      </c>
      <c r="J460" s="1">
        <v>4</v>
      </c>
      <c r="K460" s="1" t="s">
        <v>505</v>
      </c>
      <c r="L460" s="1">
        <v>0</v>
      </c>
      <c r="M460" s="1">
        <v>0</v>
      </c>
      <c r="N460" s="1">
        <v>0</v>
      </c>
      <c r="O460" s="1">
        <v>0</v>
      </c>
      <c r="P460" s="1">
        <v>335</v>
      </c>
      <c r="Q460" s="1">
        <v>1567.2</v>
      </c>
      <c r="R460" s="1">
        <v>17087</v>
      </c>
      <c r="S460" s="1">
        <v>9</v>
      </c>
      <c r="T460" s="1">
        <v>240838</v>
      </c>
      <c r="U460" s="1">
        <v>4.5999999999999996</v>
      </c>
      <c r="V460" s="1">
        <v>290722</v>
      </c>
      <c r="W460" s="1">
        <v>2</v>
      </c>
      <c r="X460" s="1">
        <v>325703</v>
      </c>
      <c r="Y460" s="1" t="s">
        <v>45</v>
      </c>
    </row>
    <row r="461" spans="1:25">
      <c r="A461" s="1">
        <v>2014038</v>
      </c>
      <c r="B461" s="1" t="s">
        <v>43</v>
      </c>
      <c r="C461" s="2">
        <v>41727</v>
      </c>
      <c r="D461" s="2">
        <v>41788</v>
      </c>
      <c r="E461" s="1">
        <v>19</v>
      </c>
      <c r="F461" s="1">
        <v>12</v>
      </c>
      <c r="G461" s="1">
        <v>28</v>
      </c>
      <c r="H461" s="1">
        <v>29</v>
      </c>
      <c r="I461" s="1">
        <v>45</v>
      </c>
      <c r="J461" s="1">
        <v>4</v>
      </c>
      <c r="K461" s="1" t="s">
        <v>506</v>
      </c>
      <c r="L461" s="1">
        <v>0</v>
      </c>
      <c r="M461" s="1">
        <v>0</v>
      </c>
      <c r="N461" s="1">
        <v>2</v>
      </c>
      <c r="O461" s="1">
        <v>150824.5</v>
      </c>
      <c r="P461" s="1">
        <v>724</v>
      </c>
      <c r="Q461" s="1">
        <v>896.6</v>
      </c>
      <c r="R461" s="1">
        <v>31490</v>
      </c>
      <c r="S461" s="1">
        <v>8.9</v>
      </c>
      <c r="T461" s="1">
        <v>436512</v>
      </c>
      <c r="U461" s="1">
        <v>4.5999999999999996</v>
      </c>
      <c r="V461" s="1">
        <v>530459</v>
      </c>
      <c r="W461" s="1">
        <v>2</v>
      </c>
      <c r="X461" s="1">
        <v>1080032</v>
      </c>
      <c r="Y461" s="1" t="s">
        <v>45</v>
      </c>
    </row>
    <row r="462" spans="1:25">
      <c r="A462" s="1">
        <v>2014037</v>
      </c>
      <c r="B462" s="1" t="s">
        <v>46</v>
      </c>
      <c r="C462" s="2">
        <v>41724</v>
      </c>
      <c r="D462" s="2">
        <v>41785</v>
      </c>
      <c r="E462" s="1">
        <v>40</v>
      </c>
      <c r="F462" s="1">
        <v>47</v>
      </c>
      <c r="G462" s="1">
        <v>38</v>
      </c>
      <c r="H462" s="1">
        <v>11</v>
      </c>
      <c r="I462" s="1">
        <v>21</v>
      </c>
      <c r="J462" s="1">
        <v>6</v>
      </c>
      <c r="K462" s="1" t="s">
        <v>507</v>
      </c>
      <c r="L462" s="1">
        <v>0</v>
      </c>
      <c r="M462" s="1">
        <v>0</v>
      </c>
      <c r="N462" s="1">
        <v>1</v>
      </c>
      <c r="O462" s="1">
        <v>214774.9</v>
      </c>
      <c r="P462" s="1">
        <v>295</v>
      </c>
      <c r="Q462" s="1">
        <v>1566.8</v>
      </c>
      <c r="R462" s="1">
        <v>15440</v>
      </c>
      <c r="S462" s="1">
        <v>12.9</v>
      </c>
      <c r="T462" s="1">
        <v>245194</v>
      </c>
      <c r="U462" s="1">
        <v>5.8</v>
      </c>
      <c r="V462" s="1">
        <v>407528</v>
      </c>
      <c r="W462" s="1">
        <v>2</v>
      </c>
      <c r="X462" s="1">
        <v>7343955</v>
      </c>
      <c r="Y462" s="1" t="s">
        <v>45</v>
      </c>
    </row>
    <row r="463" spans="1:25">
      <c r="A463" s="1">
        <v>2014036</v>
      </c>
      <c r="B463" s="1" t="s">
        <v>48</v>
      </c>
      <c r="C463" s="2">
        <v>41722</v>
      </c>
      <c r="D463" s="2">
        <v>41783</v>
      </c>
      <c r="E463" s="1">
        <v>18</v>
      </c>
      <c r="F463" s="1">
        <v>41</v>
      </c>
      <c r="G463" s="1">
        <v>39</v>
      </c>
      <c r="H463" s="1">
        <v>21</v>
      </c>
      <c r="I463" s="1">
        <v>37</v>
      </c>
      <c r="J463" s="1">
        <v>9</v>
      </c>
      <c r="K463" s="1" t="s">
        <v>508</v>
      </c>
      <c r="L463" s="1">
        <v>3</v>
      </c>
      <c r="M463" s="1">
        <v>2333334</v>
      </c>
      <c r="N463" s="1">
        <v>5</v>
      </c>
      <c r="O463" s="1">
        <v>35177.5</v>
      </c>
      <c r="P463" s="1">
        <v>293</v>
      </c>
      <c r="Q463" s="1">
        <v>1291.9000000000001</v>
      </c>
      <c r="R463" s="1">
        <v>12305</v>
      </c>
      <c r="S463" s="1">
        <v>13.3</v>
      </c>
      <c r="T463" s="1">
        <v>187068</v>
      </c>
      <c r="U463" s="1">
        <v>6.2</v>
      </c>
      <c r="V463" s="1">
        <v>301663</v>
      </c>
      <c r="W463" s="1">
        <v>2</v>
      </c>
      <c r="X463" s="1">
        <v>3060129</v>
      </c>
      <c r="Y463" s="1" t="s">
        <v>45</v>
      </c>
    </row>
    <row r="464" spans="1:25">
      <c r="A464" s="1">
        <v>2014035</v>
      </c>
      <c r="B464" s="1" t="s">
        <v>43</v>
      </c>
      <c r="C464" s="2">
        <v>41720</v>
      </c>
      <c r="D464" s="2">
        <v>41781</v>
      </c>
      <c r="E464" s="1">
        <v>20</v>
      </c>
      <c r="F464" s="1">
        <v>49</v>
      </c>
      <c r="G464" s="1">
        <v>14</v>
      </c>
      <c r="H464" s="1">
        <v>26</v>
      </c>
      <c r="I464" s="1">
        <v>4</v>
      </c>
      <c r="J464" s="1">
        <v>2</v>
      </c>
      <c r="K464" s="1" t="s">
        <v>509</v>
      </c>
      <c r="L464" s="1">
        <v>0</v>
      </c>
      <c r="M464" s="1">
        <v>0</v>
      </c>
      <c r="N464" s="1">
        <v>5</v>
      </c>
      <c r="O464" s="1">
        <v>62702.5</v>
      </c>
      <c r="P464" s="1">
        <v>937</v>
      </c>
      <c r="Q464" s="1">
        <v>720.1</v>
      </c>
      <c r="R464" s="1">
        <v>33578</v>
      </c>
      <c r="S464" s="1">
        <v>8.6999999999999993</v>
      </c>
      <c r="T464" s="1">
        <v>434746</v>
      </c>
      <c r="U464" s="1">
        <v>4.8</v>
      </c>
      <c r="V464" s="1">
        <v>479149</v>
      </c>
      <c r="W464" s="1">
        <v>2</v>
      </c>
      <c r="X464" s="1">
        <v>8317816</v>
      </c>
      <c r="Y464" s="1" t="s">
        <v>45</v>
      </c>
    </row>
    <row r="465" spans="1:25">
      <c r="A465" s="1">
        <v>2014034</v>
      </c>
      <c r="B465" s="1" t="s">
        <v>46</v>
      </c>
      <c r="C465" s="2">
        <v>41717</v>
      </c>
      <c r="D465" s="2">
        <v>41778</v>
      </c>
      <c r="E465" s="1">
        <v>27</v>
      </c>
      <c r="F465" s="1">
        <v>19</v>
      </c>
      <c r="G465" s="1">
        <v>5</v>
      </c>
      <c r="H465" s="1">
        <v>26</v>
      </c>
      <c r="I465" s="1">
        <v>28</v>
      </c>
      <c r="J465" s="1">
        <v>9</v>
      </c>
      <c r="K465" s="1" t="s">
        <v>510</v>
      </c>
      <c r="L465" s="1">
        <v>0</v>
      </c>
      <c r="M465" s="1">
        <v>0</v>
      </c>
      <c r="N465" s="1">
        <v>2</v>
      </c>
      <c r="O465" s="1">
        <v>113204.4</v>
      </c>
      <c r="P465" s="1">
        <v>643</v>
      </c>
      <c r="Q465" s="1">
        <v>757.8</v>
      </c>
      <c r="R465" s="1">
        <v>27515</v>
      </c>
      <c r="S465" s="1">
        <v>7.6</v>
      </c>
      <c r="T465" s="1">
        <v>354124</v>
      </c>
      <c r="U465" s="1">
        <v>4.2</v>
      </c>
      <c r="V465" s="1">
        <v>391676</v>
      </c>
      <c r="W465" s="1">
        <v>2</v>
      </c>
      <c r="X465" s="1">
        <v>4864631</v>
      </c>
      <c r="Y465" s="1" t="s">
        <v>45</v>
      </c>
    </row>
    <row r="466" spans="1:25">
      <c r="A466" s="1">
        <v>2014033</v>
      </c>
      <c r="B466" s="1" t="s">
        <v>48</v>
      </c>
      <c r="C466" s="2">
        <v>41715</v>
      </c>
      <c r="D466" s="2">
        <v>41776</v>
      </c>
      <c r="E466" s="1">
        <v>8</v>
      </c>
      <c r="F466" s="1">
        <v>33</v>
      </c>
      <c r="G466" s="1">
        <v>22</v>
      </c>
      <c r="H466" s="1">
        <v>45</v>
      </c>
      <c r="I466" s="1">
        <v>19</v>
      </c>
      <c r="J466" s="1">
        <v>6</v>
      </c>
      <c r="K466" s="1" t="s">
        <v>511</v>
      </c>
      <c r="L466" s="1">
        <v>0</v>
      </c>
      <c r="M466" s="1">
        <v>0</v>
      </c>
      <c r="N466" s="1">
        <v>1</v>
      </c>
      <c r="O466" s="1">
        <v>170027.1</v>
      </c>
      <c r="P466" s="1">
        <v>474</v>
      </c>
      <c r="Q466" s="1">
        <v>772</v>
      </c>
      <c r="R466" s="1">
        <v>18253</v>
      </c>
      <c r="S466" s="1">
        <v>8.6</v>
      </c>
      <c r="T466" s="1">
        <v>237278</v>
      </c>
      <c r="U466" s="1">
        <v>4.7</v>
      </c>
      <c r="V466" s="1">
        <v>328035</v>
      </c>
      <c r="W466" s="1">
        <v>2</v>
      </c>
      <c r="X466" s="1">
        <v>9901457</v>
      </c>
      <c r="Y466" s="1" t="s">
        <v>45</v>
      </c>
    </row>
    <row r="467" spans="1:25">
      <c r="A467" s="1">
        <v>2014032</v>
      </c>
      <c r="B467" s="1" t="s">
        <v>43</v>
      </c>
      <c r="C467" s="2">
        <v>41713</v>
      </c>
      <c r="D467" s="2">
        <v>41774</v>
      </c>
      <c r="E467" s="1">
        <v>5</v>
      </c>
      <c r="F467" s="1">
        <v>26</v>
      </c>
      <c r="G467" s="1">
        <v>30</v>
      </c>
      <c r="H467" s="1">
        <v>15</v>
      </c>
      <c r="I467" s="1">
        <v>37</v>
      </c>
      <c r="J467" s="1">
        <v>4</v>
      </c>
      <c r="K467" s="1" t="s">
        <v>512</v>
      </c>
      <c r="L467" s="1">
        <v>0</v>
      </c>
      <c r="M467" s="1">
        <v>0</v>
      </c>
      <c r="N467" s="1">
        <v>2</v>
      </c>
      <c r="O467" s="1">
        <v>152439.4</v>
      </c>
      <c r="P467" s="1">
        <v>733</v>
      </c>
      <c r="Q467" s="1">
        <v>895.1</v>
      </c>
      <c r="R467" s="1">
        <v>29113</v>
      </c>
      <c r="S467" s="1">
        <v>9.6999999999999993</v>
      </c>
      <c r="T467" s="1">
        <v>400096</v>
      </c>
      <c r="U467" s="1">
        <v>5</v>
      </c>
      <c r="V467" s="1">
        <v>538140</v>
      </c>
      <c r="W467" s="1">
        <v>2</v>
      </c>
      <c r="X467" s="1">
        <v>6478523</v>
      </c>
      <c r="Y467" s="1" t="s">
        <v>45</v>
      </c>
    </row>
    <row r="468" spans="1:25">
      <c r="A468" s="1">
        <v>2014031</v>
      </c>
      <c r="B468" s="1" t="s">
        <v>46</v>
      </c>
      <c r="C468" s="2">
        <v>41710</v>
      </c>
      <c r="D468" s="2">
        <v>41771</v>
      </c>
      <c r="E468" s="1">
        <v>42</v>
      </c>
      <c r="F468" s="1">
        <v>36</v>
      </c>
      <c r="G468" s="1">
        <v>1</v>
      </c>
      <c r="H468" s="1">
        <v>20</v>
      </c>
      <c r="I468" s="1">
        <v>25</v>
      </c>
      <c r="J468" s="1">
        <v>10</v>
      </c>
      <c r="K468" s="1" t="s">
        <v>513</v>
      </c>
      <c r="L468" s="1">
        <v>0</v>
      </c>
      <c r="M468" s="1">
        <v>0</v>
      </c>
      <c r="N468" s="1">
        <v>2</v>
      </c>
      <c r="O468" s="1">
        <v>110758.8</v>
      </c>
      <c r="P468" s="1">
        <v>328</v>
      </c>
      <c r="Q468" s="1">
        <v>1453.4</v>
      </c>
      <c r="R468" s="1">
        <v>16163</v>
      </c>
      <c r="S468" s="1">
        <v>12.7</v>
      </c>
      <c r="T468" s="1">
        <v>259727</v>
      </c>
      <c r="U468" s="1">
        <v>5.6</v>
      </c>
      <c r="V468" s="1">
        <v>284759</v>
      </c>
      <c r="W468" s="1">
        <v>2</v>
      </c>
      <c r="X468" s="1">
        <v>8411568</v>
      </c>
      <c r="Y468" s="1" t="s">
        <v>45</v>
      </c>
    </row>
    <row r="469" spans="1:25">
      <c r="A469" s="1">
        <v>2014030</v>
      </c>
      <c r="B469" s="1" t="s">
        <v>48</v>
      </c>
      <c r="C469" s="2">
        <v>41708</v>
      </c>
      <c r="D469" s="2">
        <v>41769</v>
      </c>
      <c r="E469" s="1">
        <v>43</v>
      </c>
      <c r="F469" s="1">
        <v>16</v>
      </c>
      <c r="G469" s="1">
        <v>4</v>
      </c>
      <c r="H469" s="1">
        <v>6</v>
      </c>
      <c r="I469" s="1">
        <v>30</v>
      </c>
      <c r="J469" s="1">
        <v>9</v>
      </c>
      <c r="K469" s="1" t="s">
        <v>514</v>
      </c>
      <c r="L469" s="1">
        <v>1</v>
      </c>
      <c r="M469" s="1">
        <v>9000000</v>
      </c>
      <c r="N469" s="1">
        <v>1</v>
      </c>
      <c r="O469" s="1">
        <v>186660.8</v>
      </c>
      <c r="P469" s="1">
        <v>369</v>
      </c>
      <c r="Q469" s="1">
        <v>1088.5999999999999</v>
      </c>
      <c r="R469" s="1">
        <v>16884</v>
      </c>
      <c r="S469" s="1">
        <v>10.3</v>
      </c>
      <c r="T469" s="1">
        <v>241264</v>
      </c>
      <c r="U469" s="1">
        <v>5.0999999999999996</v>
      </c>
      <c r="V469" s="1">
        <v>326787</v>
      </c>
      <c r="W469" s="1">
        <v>2</v>
      </c>
      <c r="X469" s="1">
        <v>7829875</v>
      </c>
      <c r="Y469" s="1" t="s">
        <v>45</v>
      </c>
    </row>
    <row r="470" spans="1:25">
      <c r="A470" s="1">
        <v>2014029</v>
      </c>
      <c r="B470" s="1" t="s">
        <v>43</v>
      </c>
      <c r="C470" s="2">
        <v>41706</v>
      </c>
      <c r="D470" s="2">
        <v>41767</v>
      </c>
      <c r="E470" s="1">
        <v>35</v>
      </c>
      <c r="F470" s="1">
        <v>40</v>
      </c>
      <c r="G470" s="1">
        <v>6</v>
      </c>
      <c r="H470" s="1">
        <v>46</v>
      </c>
      <c r="I470" s="1">
        <v>15</v>
      </c>
      <c r="J470" s="1">
        <v>7</v>
      </c>
      <c r="K470" s="1" t="s">
        <v>515</v>
      </c>
      <c r="L470" s="1">
        <v>0</v>
      </c>
      <c r="M470" s="1">
        <v>0</v>
      </c>
      <c r="N470" s="1">
        <v>4</v>
      </c>
      <c r="O470" s="1">
        <v>81435.399999999994</v>
      </c>
      <c r="P470" s="1">
        <v>493</v>
      </c>
      <c r="Q470" s="1">
        <v>1422</v>
      </c>
      <c r="R470" s="1">
        <v>21449</v>
      </c>
      <c r="S470" s="1">
        <v>14.1</v>
      </c>
      <c r="T470" s="1">
        <v>342179</v>
      </c>
      <c r="U470" s="1">
        <v>6.3</v>
      </c>
      <c r="V470" s="1">
        <v>955057</v>
      </c>
      <c r="W470" s="1">
        <v>2</v>
      </c>
      <c r="X470" s="1">
        <v>8968593</v>
      </c>
      <c r="Y470" s="1" t="s">
        <v>45</v>
      </c>
    </row>
    <row r="471" spans="1:25">
      <c r="A471" s="1">
        <v>2014028</v>
      </c>
      <c r="B471" s="1" t="s">
        <v>46</v>
      </c>
      <c r="C471" s="2">
        <v>41703</v>
      </c>
      <c r="D471" s="2">
        <v>41764</v>
      </c>
      <c r="E471" s="1">
        <v>12</v>
      </c>
      <c r="F471" s="1">
        <v>1</v>
      </c>
      <c r="G471" s="1">
        <v>32</v>
      </c>
      <c r="H471" s="1">
        <v>42</v>
      </c>
      <c r="I471" s="1">
        <v>31</v>
      </c>
      <c r="J471" s="1">
        <v>1</v>
      </c>
      <c r="K471" s="1" t="s">
        <v>516</v>
      </c>
      <c r="L471" s="1">
        <v>0</v>
      </c>
      <c r="M471" s="1">
        <v>0</v>
      </c>
      <c r="N471" s="1">
        <v>1</v>
      </c>
      <c r="O471" s="1">
        <v>237576.6</v>
      </c>
      <c r="P471" s="1">
        <v>339</v>
      </c>
      <c r="Q471" s="1">
        <v>1508.2</v>
      </c>
      <c r="R471" s="1">
        <v>19400</v>
      </c>
      <c r="S471" s="1">
        <v>11.4</v>
      </c>
      <c r="T471" s="1">
        <v>295277</v>
      </c>
      <c r="U471" s="1">
        <v>5.3</v>
      </c>
      <c r="V471" s="1">
        <v>336924</v>
      </c>
      <c r="W471" s="1">
        <v>2</v>
      </c>
      <c r="X471" s="1">
        <v>5970794</v>
      </c>
      <c r="Y471" s="1" t="s">
        <v>45</v>
      </c>
    </row>
    <row r="472" spans="1:25">
      <c r="A472" s="1">
        <v>2014027</v>
      </c>
      <c r="B472" s="1" t="s">
        <v>48</v>
      </c>
      <c r="C472" s="2">
        <v>41701</v>
      </c>
      <c r="D472" s="2">
        <v>41762</v>
      </c>
      <c r="E472" s="1">
        <v>41</v>
      </c>
      <c r="F472" s="1">
        <v>40</v>
      </c>
      <c r="G472" s="1">
        <v>28</v>
      </c>
      <c r="H472" s="1">
        <v>21</v>
      </c>
      <c r="I472" s="1">
        <v>36</v>
      </c>
      <c r="J472" s="1">
        <v>10</v>
      </c>
      <c r="K472" s="1" t="s">
        <v>517</v>
      </c>
      <c r="L472" s="1">
        <v>0</v>
      </c>
      <c r="M472" s="1">
        <v>0</v>
      </c>
      <c r="N472" s="1">
        <v>0</v>
      </c>
      <c r="O472" s="1">
        <v>0</v>
      </c>
      <c r="P472" s="1">
        <v>258</v>
      </c>
      <c r="Q472" s="1">
        <v>2142.1</v>
      </c>
      <c r="R472" s="1">
        <v>12335</v>
      </c>
      <c r="S472" s="1">
        <v>13.2</v>
      </c>
      <c r="T472" s="1">
        <v>185012</v>
      </c>
      <c r="U472" s="1">
        <v>6.3</v>
      </c>
      <c r="V472" s="1">
        <v>228224</v>
      </c>
      <c r="W472" s="1">
        <v>2</v>
      </c>
      <c r="X472" s="1">
        <v>2137340</v>
      </c>
      <c r="Y472" s="1" t="s">
        <v>45</v>
      </c>
    </row>
    <row r="473" spans="1:25">
      <c r="A473" s="1">
        <v>2014026</v>
      </c>
      <c r="B473" s="1" t="s">
        <v>43</v>
      </c>
      <c r="C473" s="2">
        <v>41699</v>
      </c>
      <c r="D473" s="2">
        <v>41760</v>
      </c>
      <c r="E473" s="1">
        <v>17</v>
      </c>
      <c r="F473" s="1">
        <v>20</v>
      </c>
      <c r="G473" s="1">
        <v>15</v>
      </c>
      <c r="H473" s="1">
        <v>5</v>
      </c>
      <c r="I473" s="1">
        <v>4</v>
      </c>
      <c r="J473" s="1">
        <v>5</v>
      </c>
      <c r="K473" s="1" t="s">
        <v>518</v>
      </c>
      <c r="L473" s="1">
        <v>0</v>
      </c>
      <c r="M473" s="1">
        <v>0</v>
      </c>
      <c r="N473" s="1">
        <v>6</v>
      </c>
      <c r="O473" s="1">
        <v>52924.800000000003</v>
      </c>
      <c r="P473" s="1">
        <v>1069</v>
      </c>
      <c r="Q473" s="1">
        <v>639.29999999999995</v>
      </c>
      <c r="R473" s="1">
        <v>38927</v>
      </c>
      <c r="S473" s="1">
        <v>7.6</v>
      </c>
      <c r="T473" s="1">
        <v>485934</v>
      </c>
      <c r="U473" s="1">
        <v>4.3</v>
      </c>
      <c r="V473" s="1">
        <v>688506</v>
      </c>
      <c r="W473" s="1">
        <v>2</v>
      </c>
      <c r="X473" s="1">
        <v>9065096</v>
      </c>
      <c r="Y473" s="1" t="s">
        <v>45</v>
      </c>
    </row>
    <row r="474" spans="1:25">
      <c r="A474" s="1">
        <v>2014025</v>
      </c>
      <c r="B474" s="1" t="s">
        <v>46</v>
      </c>
      <c r="C474" s="2">
        <v>41696</v>
      </c>
      <c r="D474" s="2">
        <v>41757</v>
      </c>
      <c r="E474" s="1">
        <v>19</v>
      </c>
      <c r="F474" s="1">
        <v>41</v>
      </c>
      <c r="G474" s="1">
        <v>5</v>
      </c>
      <c r="H474" s="1">
        <v>22</v>
      </c>
      <c r="I474" s="1">
        <v>33</v>
      </c>
      <c r="J474" s="1">
        <v>1</v>
      </c>
      <c r="K474" s="1" t="s">
        <v>519</v>
      </c>
      <c r="L474" s="1">
        <v>0</v>
      </c>
      <c r="M474" s="1">
        <v>0</v>
      </c>
      <c r="N474" s="1">
        <v>2</v>
      </c>
      <c r="O474" s="1">
        <v>113462.5</v>
      </c>
      <c r="P474" s="1">
        <v>593</v>
      </c>
      <c r="Q474" s="1">
        <v>823.5</v>
      </c>
      <c r="R474" s="1">
        <v>23335</v>
      </c>
      <c r="S474" s="1">
        <v>9</v>
      </c>
      <c r="T474" s="1">
        <v>313698</v>
      </c>
      <c r="U474" s="1">
        <v>4.8</v>
      </c>
      <c r="V474" s="1">
        <v>318798</v>
      </c>
      <c r="W474" s="1">
        <v>2</v>
      </c>
      <c r="X474" s="1">
        <v>315970</v>
      </c>
      <c r="Y474" s="1" t="s">
        <v>45</v>
      </c>
    </row>
    <row r="475" spans="1:25">
      <c r="A475" s="1">
        <v>2014024</v>
      </c>
      <c r="B475" s="1" t="s">
        <v>48</v>
      </c>
      <c r="C475" s="2">
        <v>41694</v>
      </c>
      <c r="D475" s="2">
        <v>41755</v>
      </c>
      <c r="E475" s="1">
        <v>18</v>
      </c>
      <c r="F475" s="1">
        <v>8</v>
      </c>
      <c r="G475" s="1">
        <v>5</v>
      </c>
      <c r="H475" s="1">
        <v>21</v>
      </c>
      <c r="I475" s="1">
        <v>38</v>
      </c>
      <c r="J475" s="1">
        <v>7</v>
      </c>
      <c r="K475" s="1" t="s">
        <v>520</v>
      </c>
      <c r="L475" s="1">
        <v>0</v>
      </c>
      <c r="M475" s="1">
        <v>0</v>
      </c>
      <c r="N475" s="1">
        <v>0</v>
      </c>
      <c r="O475" s="1">
        <v>0</v>
      </c>
      <c r="P475" s="1">
        <v>355</v>
      </c>
      <c r="Q475" s="1">
        <v>1477.9</v>
      </c>
      <c r="R475" s="1">
        <v>17642</v>
      </c>
      <c r="S475" s="1">
        <v>8.8000000000000007</v>
      </c>
      <c r="T475" s="1">
        <v>232911</v>
      </c>
      <c r="U475" s="1">
        <v>4.7</v>
      </c>
      <c r="V475" s="1">
        <v>488859</v>
      </c>
      <c r="W475" s="1">
        <v>2</v>
      </c>
      <c r="X475" s="1">
        <v>6154284</v>
      </c>
      <c r="Y475" s="1" t="s">
        <v>45</v>
      </c>
    </row>
    <row r="476" spans="1:25">
      <c r="A476" s="1">
        <v>2014023</v>
      </c>
      <c r="B476" s="1" t="s">
        <v>43</v>
      </c>
      <c r="C476" s="2">
        <v>41692</v>
      </c>
      <c r="D476" s="2">
        <v>41753</v>
      </c>
      <c r="E476" s="1">
        <v>30</v>
      </c>
      <c r="F476" s="1">
        <v>26</v>
      </c>
      <c r="G476" s="1">
        <v>48</v>
      </c>
      <c r="H476" s="1">
        <v>32</v>
      </c>
      <c r="I476" s="1">
        <v>1</v>
      </c>
      <c r="J476" s="1">
        <v>10</v>
      </c>
      <c r="K476" s="1" t="s">
        <v>521</v>
      </c>
      <c r="L476" s="1">
        <v>0</v>
      </c>
      <c r="M476" s="1">
        <v>0</v>
      </c>
      <c r="N476" s="1">
        <v>0</v>
      </c>
      <c r="O476" s="1">
        <v>0</v>
      </c>
      <c r="P476" s="1">
        <v>415</v>
      </c>
      <c r="Q476" s="1">
        <v>2344.8000000000002</v>
      </c>
      <c r="R476" s="1">
        <v>21329</v>
      </c>
      <c r="S476" s="1">
        <v>13.5</v>
      </c>
      <c r="T476" s="1">
        <v>346111</v>
      </c>
      <c r="U476" s="1">
        <v>5.9</v>
      </c>
      <c r="V476" s="1">
        <v>437508</v>
      </c>
      <c r="W476" s="1">
        <v>2</v>
      </c>
      <c r="X476" s="1">
        <v>1342214</v>
      </c>
      <c r="Y476" s="1" t="s">
        <v>45</v>
      </c>
    </row>
    <row r="477" spans="1:25">
      <c r="A477" s="1">
        <v>2014022</v>
      </c>
      <c r="B477" s="1" t="s">
        <v>46</v>
      </c>
      <c r="C477" s="2">
        <v>41689</v>
      </c>
      <c r="D477" s="2">
        <v>41750</v>
      </c>
      <c r="E477" s="1">
        <v>44</v>
      </c>
      <c r="F477" s="1">
        <v>32</v>
      </c>
      <c r="G477" s="1">
        <v>25</v>
      </c>
      <c r="H477" s="1">
        <v>47</v>
      </c>
      <c r="I477" s="1">
        <v>27</v>
      </c>
      <c r="J477" s="1">
        <v>7</v>
      </c>
      <c r="K477" s="1" t="s">
        <v>522</v>
      </c>
      <c r="L477" s="1">
        <v>1</v>
      </c>
      <c r="M477" s="1">
        <v>3000000</v>
      </c>
      <c r="N477" s="1">
        <v>3</v>
      </c>
      <c r="O477" s="1">
        <v>76422.8</v>
      </c>
      <c r="P477" s="1">
        <v>331</v>
      </c>
      <c r="Q477" s="1">
        <v>1490.7</v>
      </c>
      <c r="R477" s="1">
        <v>16005</v>
      </c>
      <c r="S477" s="1">
        <v>13.3</v>
      </c>
      <c r="T477" s="1">
        <v>251207</v>
      </c>
      <c r="U477" s="1">
        <v>6</v>
      </c>
      <c r="V477" s="1">
        <v>685614</v>
      </c>
      <c r="W477" s="1">
        <v>2</v>
      </c>
      <c r="X477" s="1">
        <v>8941237</v>
      </c>
      <c r="Y477" s="1" t="s">
        <v>45</v>
      </c>
    </row>
    <row r="478" spans="1:25">
      <c r="A478" s="1">
        <v>2014021</v>
      </c>
      <c r="B478" s="1" t="s">
        <v>48</v>
      </c>
      <c r="C478" s="2">
        <v>41687</v>
      </c>
      <c r="D478" s="2">
        <v>41748</v>
      </c>
      <c r="E478" s="1">
        <v>20</v>
      </c>
      <c r="F478" s="1">
        <v>32</v>
      </c>
      <c r="G478" s="1">
        <v>9</v>
      </c>
      <c r="H478" s="1">
        <v>23</v>
      </c>
      <c r="I478" s="1">
        <v>1</v>
      </c>
      <c r="J478" s="1">
        <v>1</v>
      </c>
      <c r="K478" s="1" t="s">
        <v>523</v>
      </c>
      <c r="L478" s="1">
        <v>0</v>
      </c>
      <c r="M478" s="1">
        <v>0</v>
      </c>
      <c r="N478" s="1">
        <v>2</v>
      </c>
      <c r="O478" s="1">
        <v>85679.8</v>
      </c>
      <c r="P478" s="1">
        <v>452</v>
      </c>
      <c r="Q478" s="1">
        <v>815.9</v>
      </c>
      <c r="R478" s="1">
        <v>18518</v>
      </c>
      <c r="S478" s="1">
        <v>8.6</v>
      </c>
      <c r="T478" s="1">
        <v>246385</v>
      </c>
      <c r="U478" s="1">
        <v>4.5999999999999996</v>
      </c>
      <c r="V478" s="1">
        <v>248913</v>
      </c>
      <c r="W478" s="1">
        <v>2</v>
      </c>
      <c r="X478" s="1">
        <v>9143643</v>
      </c>
      <c r="Y478" s="1" t="s">
        <v>45</v>
      </c>
    </row>
    <row r="479" spans="1:25">
      <c r="A479" s="1">
        <v>2014020</v>
      </c>
      <c r="B479" s="1" t="s">
        <v>43</v>
      </c>
      <c r="C479" s="2">
        <v>41685</v>
      </c>
      <c r="D479" s="2">
        <v>41746</v>
      </c>
      <c r="E479" s="1">
        <v>33</v>
      </c>
      <c r="F479" s="1">
        <v>4</v>
      </c>
      <c r="G479" s="1">
        <v>12</v>
      </c>
      <c r="H479" s="1">
        <v>49</v>
      </c>
      <c r="I479" s="1">
        <v>18</v>
      </c>
      <c r="J479" s="1">
        <v>9</v>
      </c>
      <c r="K479" s="1" t="s">
        <v>524</v>
      </c>
      <c r="L479" s="1">
        <v>2</v>
      </c>
      <c r="M479" s="1">
        <v>7500000</v>
      </c>
      <c r="N479" s="1">
        <v>0</v>
      </c>
      <c r="O479" s="1">
        <v>0</v>
      </c>
      <c r="P479" s="1">
        <v>730</v>
      </c>
      <c r="Q479" s="1">
        <v>1387.6</v>
      </c>
      <c r="R479" s="1">
        <v>33223</v>
      </c>
      <c r="S479" s="1">
        <v>9</v>
      </c>
      <c r="T479" s="1">
        <v>456987</v>
      </c>
      <c r="U479" s="1">
        <v>4.5999999999999996</v>
      </c>
      <c r="V479" s="1">
        <v>567217</v>
      </c>
      <c r="W479" s="1">
        <v>2</v>
      </c>
      <c r="X479" s="1">
        <v>3481714</v>
      </c>
      <c r="Y479" s="1" t="s">
        <v>45</v>
      </c>
    </row>
    <row r="480" spans="1:25">
      <c r="A480" s="1">
        <v>2014019</v>
      </c>
      <c r="B480" s="1" t="s">
        <v>46</v>
      </c>
      <c r="C480" s="2">
        <v>41682</v>
      </c>
      <c r="D480" s="2">
        <v>41743</v>
      </c>
      <c r="E480" s="1">
        <v>7</v>
      </c>
      <c r="F480" s="1">
        <v>16</v>
      </c>
      <c r="G480" s="1">
        <v>48</v>
      </c>
      <c r="H480" s="1">
        <v>15</v>
      </c>
      <c r="I480" s="1">
        <v>10</v>
      </c>
      <c r="J480" s="1">
        <v>7</v>
      </c>
      <c r="K480" s="1" t="s">
        <v>525</v>
      </c>
      <c r="L480" s="1">
        <v>0</v>
      </c>
      <c r="M480" s="1">
        <v>0</v>
      </c>
      <c r="N480" s="1">
        <v>2</v>
      </c>
      <c r="O480" s="1">
        <v>113387.9</v>
      </c>
      <c r="P480" s="1">
        <v>533</v>
      </c>
      <c r="Q480" s="1">
        <v>915.6</v>
      </c>
      <c r="R480" s="1">
        <v>24567</v>
      </c>
      <c r="S480" s="1">
        <v>8.6</v>
      </c>
      <c r="T480" s="1">
        <v>334869</v>
      </c>
      <c r="U480" s="1">
        <v>4.5</v>
      </c>
      <c r="V480" s="1">
        <v>669279</v>
      </c>
      <c r="W480" s="1">
        <v>2</v>
      </c>
      <c r="X480" s="1">
        <v>8088497</v>
      </c>
      <c r="Y480" s="1" t="s">
        <v>45</v>
      </c>
    </row>
    <row r="481" spans="1:25">
      <c r="A481" s="1">
        <v>2014018</v>
      </c>
      <c r="B481" s="1" t="s">
        <v>48</v>
      </c>
      <c r="C481" s="2">
        <v>41680</v>
      </c>
      <c r="D481" s="2">
        <v>41741</v>
      </c>
      <c r="E481" s="1">
        <v>18</v>
      </c>
      <c r="F481" s="1">
        <v>11</v>
      </c>
      <c r="G481" s="1">
        <v>41</v>
      </c>
      <c r="H481" s="1">
        <v>45</v>
      </c>
      <c r="I481" s="1">
        <v>17</v>
      </c>
      <c r="J481" s="1">
        <v>2</v>
      </c>
      <c r="K481" s="1" t="s">
        <v>526</v>
      </c>
      <c r="L481" s="1">
        <v>0</v>
      </c>
      <c r="M481" s="1">
        <v>0</v>
      </c>
      <c r="N481" s="1">
        <v>3</v>
      </c>
      <c r="O481" s="1">
        <v>56565.599999999999</v>
      </c>
      <c r="P481" s="1">
        <v>258</v>
      </c>
      <c r="Q481" s="1">
        <v>1415.5</v>
      </c>
      <c r="R481" s="1">
        <v>14752</v>
      </c>
      <c r="S481" s="1">
        <v>10.7</v>
      </c>
      <c r="T481" s="1">
        <v>222809</v>
      </c>
      <c r="U481" s="1">
        <v>5</v>
      </c>
      <c r="V481" s="1">
        <v>256143</v>
      </c>
      <c r="W481" s="1">
        <v>2</v>
      </c>
      <c r="X481" s="1">
        <v>2032849</v>
      </c>
      <c r="Y481" s="1" t="s">
        <v>45</v>
      </c>
    </row>
    <row r="482" spans="1:25">
      <c r="A482" s="1">
        <v>2014017</v>
      </c>
      <c r="B482" s="1" t="s">
        <v>43</v>
      </c>
      <c r="C482" s="2">
        <v>41678</v>
      </c>
      <c r="D482" s="2">
        <v>41739</v>
      </c>
      <c r="E482" s="1">
        <v>6</v>
      </c>
      <c r="F482" s="1">
        <v>7</v>
      </c>
      <c r="G482" s="1">
        <v>39</v>
      </c>
      <c r="H482" s="1">
        <v>38</v>
      </c>
      <c r="I482" s="1">
        <v>14</v>
      </c>
      <c r="J482" s="1">
        <v>7</v>
      </c>
      <c r="K482" s="1" t="s">
        <v>527</v>
      </c>
      <c r="L482" s="1">
        <v>0</v>
      </c>
      <c r="M482" s="1">
        <v>0</v>
      </c>
      <c r="N482" s="1">
        <v>2</v>
      </c>
      <c r="O482" s="1">
        <v>153461.29999999999</v>
      </c>
      <c r="P482" s="1">
        <v>410</v>
      </c>
      <c r="Q482" s="1">
        <v>1611</v>
      </c>
      <c r="R482" s="1">
        <v>24641</v>
      </c>
      <c r="S482" s="1">
        <v>11.6</v>
      </c>
      <c r="T482" s="1">
        <v>400015</v>
      </c>
      <c r="U482" s="1">
        <v>5.0999999999999996</v>
      </c>
      <c r="V482" s="1">
        <v>891233</v>
      </c>
      <c r="W482" s="1">
        <v>2</v>
      </c>
      <c r="X482" s="1">
        <v>6378280</v>
      </c>
      <c r="Y482" s="1" t="s">
        <v>45</v>
      </c>
    </row>
    <row r="483" spans="1:25">
      <c r="A483" s="1">
        <v>2014016</v>
      </c>
      <c r="B483" s="1" t="s">
        <v>46</v>
      </c>
      <c r="C483" s="2">
        <v>41675</v>
      </c>
      <c r="D483" s="2">
        <v>41736</v>
      </c>
      <c r="E483" s="1">
        <v>2</v>
      </c>
      <c r="F483" s="1">
        <v>48</v>
      </c>
      <c r="G483" s="1">
        <v>16</v>
      </c>
      <c r="H483" s="1">
        <v>7</v>
      </c>
      <c r="I483" s="1">
        <v>41</v>
      </c>
      <c r="J483" s="1">
        <v>8</v>
      </c>
      <c r="K483" s="1" t="s">
        <v>528</v>
      </c>
      <c r="L483" s="1">
        <v>1</v>
      </c>
      <c r="M483" s="1">
        <v>4000000</v>
      </c>
      <c r="N483" s="1">
        <v>1</v>
      </c>
      <c r="O483" s="1">
        <v>229641.5</v>
      </c>
      <c r="P483" s="1">
        <v>348</v>
      </c>
      <c r="Q483" s="1">
        <v>1420.1</v>
      </c>
      <c r="R483" s="1">
        <v>19534</v>
      </c>
      <c r="S483" s="1">
        <v>10.9</v>
      </c>
      <c r="T483" s="1">
        <v>291655</v>
      </c>
      <c r="U483" s="1">
        <v>5.2</v>
      </c>
      <c r="V483" s="1">
        <v>420321</v>
      </c>
      <c r="W483" s="1">
        <v>2</v>
      </c>
      <c r="X483" s="1">
        <v>9548950</v>
      </c>
      <c r="Y483" s="1" t="s">
        <v>45</v>
      </c>
    </row>
    <row r="484" spans="1:25">
      <c r="A484" s="1">
        <v>2014015</v>
      </c>
      <c r="B484" s="1" t="s">
        <v>48</v>
      </c>
      <c r="C484" s="2">
        <v>41673</v>
      </c>
      <c r="D484" s="2">
        <v>41734</v>
      </c>
      <c r="E484" s="1">
        <v>44</v>
      </c>
      <c r="F484" s="1">
        <v>33</v>
      </c>
      <c r="G484" s="1">
        <v>5</v>
      </c>
      <c r="H484" s="1">
        <v>1</v>
      </c>
      <c r="I484" s="1">
        <v>13</v>
      </c>
      <c r="J484" s="1">
        <v>2</v>
      </c>
      <c r="K484" s="1" t="s">
        <v>529</v>
      </c>
      <c r="L484" s="1">
        <v>0</v>
      </c>
      <c r="M484" s="1">
        <v>0</v>
      </c>
      <c r="N484" s="1">
        <v>1</v>
      </c>
      <c r="O484" s="1">
        <v>171509.4</v>
      </c>
      <c r="P484" s="1">
        <v>560</v>
      </c>
      <c r="Q484" s="1">
        <v>659.1</v>
      </c>
      <c r="R484" s="1">
        <v>20461</v>
      </c>
      <c r="S484" s="1">
        <v>7.8</v>
      </c>
      <c r="T484" s="1">
        <v>254803</v>
      </c>
      <c r="U484" s="1">
        <v>4.4000000000000004</v>
      </c>
      <c r="V484" s="1">
        <v>269309</v>
      </c>
      <c r="W484" s="1">
        <v>2</v>
      </c>
      <c r="X484" s="1">
        <v>7533871</v>
      </c>
      <c r="Y484" s="1" t="s">
        <v>45</v>
      </c>
    </row>
    <row r="485" spans="1:25">
      <c r="A485" s="1">
        <v>2014014</v>
      </c>
      <c r="B485" s="1" t="s">
        <v>43</v>
      </c>
      <c r="C485" s="2">
        <v>41671</v>
      </c>
      <c r="D485" s="2">
        <v>41732</v>
      </c>
      <c r="E485" s="1">
        <v>21</v>
      </c>
      <c r="F485" s="1">
        <v>2</v>
      </c>
      <c r="G485" s="1">
        <v>48</v>
      </c>
      <c r="H485" s="1">
        <v>41</v>
      </c>
      <c r="I485" s="1">
        <v>10</v>
      </c>
      <c r="J485" s="1">
        <v>6</v>
      </c>
      <c r="K485" s="1" t="s">
        <v>530</v>
      </c>
      <c r="L485" s="1">
        <v>0</v>
      </c>
      <c r="M485" s="1">
        <v>0</v>
      </c>
      <c r="N485" s="1">
        <v>3</v>
      </c>
      <c r="O485" s="1">
        <v>103156.9</v>
      </c>
      <c r="P485" s="1">
        <v>644</v>
      </c>
      <c r="Q485" s="1">
        <v>1034.2</v>
      </c>
      <c r="R485" s="1">
        <v>26399</v>
      </c>
      <c r="S485" s="1">
        <v>10.9</v>
      </c>
      <c r="T485" s="1">
        <v>383456</v>
      </c>
      <c r="U485" s="1">
        <v>5.3</v>
      </c>
      <c r="V485" s="1">
        <v>597616</v>
      </c>
      <c r="W485" s="1">
        <v>2</v>
      </c>
      <c r="X485" s="1">
        <v>2849969</v>
      </c>
      <c r="Y485" s="1" t="s">
        <v>45</v>
      </c>
    </row>
    <row r="486" spans="1:25">
      <c r="A486" s="1">
        <v>2014013</v>
      </c>
      <c r="B486" s="1" t="s">
        <v>46</v>
      </c>
      <c r="C486" s="2">
        <v>41668</v>
      </c>
      <c r="D486" s="2">
        <v>41729</v>
      </c>
      <c r="E486" s="1">
        <v>35</v>
      </c>
      <c r="F486" s="1">
        <v>8</v>
      </c>
      <c r="G486" s="1">
        <v>6</v>
      </c>
      <c r="H486" s="1">
        <v>25</v>
      </c>
      <c r="I486" s="1">
        <v>2</v>
      </c>
      <c r="J486" s="1">
        <v>8</v>
      </c>
      <c r="K486" s="1" t="s">
        <v>531</v>
      </c>
      <c r="L486" s="1">
        <v>2</v>
      </c>
      <c r="M486" s="1">
        <v>6000000</v>
      </c>
      <c r="N486" s="1">
        <v>1</v>
      </c>
      <c r="O486" s="1">
        <v>254082</v>
      </c>
      <c r="P486" s="1">
        <v>566</v>
      </c>
      <c r="Q486" s="1">
        <v>966.1</v>
      </c>
      <c r="R486" s="1">
        <v>27082</v>
      </c>
      <c r="S486" s="1">
        <v>8.6999999999999993</v>
      </c>
      <c r="T486" s="1">
        <v>351400</v>
      </c>
      <c r="U486" s="1">
        <v>4.8</v>
      </c>
      <c r="V486" s="1">
        <v>465839</v>
      </c>
      <c r="W486" s="1">
        <v>2</v>
      </c>
      <c r="X486" s="1">
        <v>9012627</v>
      </c>
      <c r="Y486" s="1" t="s">
        <v>45</v>
      </c>
    </row>
    <row r="487" spans="1:25">
      <c r="A487" s="1">
        <v>2014012</v>
      </c>
      <c r="B487" s="1" t="s">
        <v>48</v>
      </c>
      <c r="C487" s="2">
        <v>41666</v>
      </c>
      <c r="D487" s="2">
        <v>41727</v>
      </c>
      <c r="E487" s="1">
        <v>46</v>
      </c>
      <c r="F487" s="1">
        <v>19</v>
      </c>
      <c r="G487" s="1">
        <v>33</v>
      </c>
      <c r="H487" s="1">
        <v>1</v>
      </c>
      <c r="I487" s="1">
        <v>48</v>
      </c>
      <c r="J487" s="1">
        <v>4</v>
      </c>
      <c r="K487" s="1" t="s">
        <v>532</v>
      </c>
      <c r="L487" s="1">
        <v>0</v>
      </c>
      <c r="M487" s="1">
        <v>0</v>
      </c>
      <c r="N487" s="1">
        <v>2</v>
      </c>
      <c r="O487" s="1">
        <v>97243.5</v>
      </c>
      <c r="P487" s="1">
        <v>293</v>
      </c>
      <c r="Q487" s="1">
        <v>1428.5</v>
      </c>
      <c r="R487" s="1">
        <v>14097</v>
      </c>
      <c r="S487" s="1">
        <v>12.8</v>
      </c>
      <c r="T487" s="1">
        <v>225161</v>
      </c>
      <c r="U487" s="1">
        <v>5.7</v>
      </c>
      <c r="V487" s="1">
        <v>343220</v>
      </c>
      <c r="W487" s="1">
        <v>2</v>
      </c>
      <c r="X487" s="1">
        <v>3296033</v>
      </c>
      <c r="Y487" s="1" t="s">
        <v>45</v>
      </c>
    </row>
    <row r="488" spans="1:25">
      <c r="A488" s="1">
        <v>2014011</v>
      </c>
      <c r="B488" s="1" t="s">
        <v>43</v>
      </c>
      <c r="C488" s="2">
        <v>41664</v>
      </c>
      <c r="D488" s="2">
        <v>41725</v>
      </c>
      <c r="E488" s="1">
        <v>18</v>
      </c>
      <c r="F488" s="1">
        <v>37</v>
      </c>
      <c r="G488" s="1">
        <v>17</v>
      </c>
      <c r="H488" s="1">
        <v>14</v>
      </c>
      <c r="I488" s="1">
        <v>30</v>
      </c>
      <c r="J488" s="1">
        <v>5</v>
      </c>
      <c r="K488" s="1" t="s">
        <v>533</v>
      </c>
      <c r="L488" s="1">
        <v>0</v>
      </c>
      <c r="M488" s="1">
        <v>0</v>
      </c>
      <c r="N488" s="1">
        <v>0</v>
      </c>
      <c r="O488" s="1">
        <v>0</v>
      </c>
      <c r="P488" s="1">
        <v>570</v>
      </c>
      <c r="Q488" s="1">
        <v>1859.2</v>
      </c>
      <c r="R488" s="1">
        <v>27819</v>
      </c>
      <c r="S488" s="1">
        <v>11.2</v>
      </c>
      <c r="T488" s="1">
        <v>424615</v>
      </c>
      <c r="U488" s="1">
        <v>5.2</v>
      </c>
      <c r="V488" s="1">
        <v>718063</v>
      </c>
      <c r="W488" s="1">
        <v>2</v>
      </c>
      <c r="X488" s="1">
        <v>9642461</v>
      </c>
      <c r="Y488" s="1" t="s">
        <v>45</v>
      </c>
    </row>
    <row r="489" spans="1:25">
      <c r="A489" s="1">
        <v>2014010</v>
      </c>
      <c r="B489" s="1" t="s">
        <v>46</v>
      </c>
      <c r="C489" s="2">
        <v>41661</v>
      </c>
      <c r="D489" s="2">
        <v>41722</v>
      </c>
      <c r="E489" s="1">
        <v>38</v>
      </c>
      <c r="F489" s="1">
        <v>42</v>
      </c>
      <c r="G489" s="1">
        <v>1</v>
      </c>
      <c r="H489" s="1">
        <v>22</v>
      </c>
      <c r="I489" s="1">
        <v>40</v>
      </c>
      <c r="J489" s="1">
        <v>7</v>
      </c>
      <c r="K489" s="1" t="s">
        <v>534</v>
      </c>
      <c r="L489" s="1">
        <v>0</v>
      </c>
      <c r="M489" s="1">
        <v>0</v>
      </c>
      <c r="N489" s="1">
        <v>0</v>
      </c>
      <c r="O489" s="1">
        <v>0</v>
      </c>
      <c r="P489" s="1">
        <v>374</v>
      </c>
      <c r="Q489" s="1">
        <v>2072.6999999999998</v>
      </c>
      <c r="R489" s="1">
        <v>17335</v>
      </c>
      <c r="S489" s="1">
        <v>13.2</v>
      </c>
      <c r="T489" s="1">
        <v>270913</v>
      </c>
      <c r="U489" s="1">
        <v>6</v>
      </c>
      <c r="V489" s="1">
        <v>718982</v>
      </c>
      <c r="W489" s="1">
        <v>2</v>
      </c>
      <c r="X489" s="1">
        <v>669642</v>
      </c>
      <c r="Y489" s="1" t="s">
        <v>45</v>
      </c>
    </row>
    <row r="490" spans="1:25">
      <c r="A490" s="1">
        <v>2014009</v>
      </c>
      <c r="B490" s="1" t="s">
        <v>48</v>
      </c>
      <c r="C490" s="2">
        <v>41659</v>
      </c>
      <c r="D490" s="2">
        <v>41720</v>
      </c>
      <c r="E490" s="1">
        <v>10</v>
      </c>
      <c r="F490" s="1">
        <v>1</v>
      </c>
      <c r="G490" s="1">
        <v>42</v>
      </c>
      <c r="H490" s="1">
        <v>40</v>
      </c>
      <c r="I490" s="1">
        <v>35</v>
      </c>
      <c r="J490" s="1">
        <v>5</v>
      </c>
      <c r="K490" s="1" t="s">
        <v>535</v>
      </c>
      <c r="L490" s="1">
        <v>0</v>
      </c>
      <c r="M490" s="1">
        <v>0</v>
      </c>
      <c r="N490" s="1">
        <v>0</v>
      </c>
      <c r="O490" s="1">
        <v>0</v>
      </c>
      <c r="P490" s="1">
        <v>257</v>
      </c>
      <c r="Q490" s="1">
        <v>2284.1</v>
      </c>
      <c r="R490" s="1">
        <v>13189</v>
      </c>
      <c r="S490" s="1">
        <v>13.1</v>
      </c>
      <c r="T490" s="1">
        <v>208319</v>
      </c>
      <c r="U490" s="1">
        <v>5.9</v>
      </c>
      <c r="V490" s="1">
        <v>409217</v>
      </c>
      <c r="W490" s="1">
        <v>2</v>
      </c>
      <c r="X490" s="1">
        <v>7476691</v>
      </c>
      <c r="Y490" s="1" t="s">
        <v>45</v>
      </c>
    </row>
    <row r="491" spans="1:25">
      <c r="A491" s="1">
        <v>2014008</v>
      </c>
      <c r="B491" s="1" t="s">
        <v>43</v>
      </c>
      <c r="C491" s="2">
        <v>41657</v>
      </c>
      <c r="D491" s="2">
        <v>41718</v>
      </c>
      <c r="E491" s="1">
        <v>43</v>
      </c>
      <c r="F491" s="1">
        <v>1</v>
      </c>
      <c r="G491" s="1">
        <v>37</v>
      </c>
      <c r="H491" s="1">
        <v>47</v>
      </c>
      <c r="I491" s="1">
        <v>2</v>
      </c>
      <c r="J491" s="1">
        <v>8</v>
      </c>
      <c r="K491" s="1" t="s">
        <v>536</v>
      </c>
      <c r="L491" s="1">
        <v>0</v>
      </c>
      <c r="M491" s="1">
        <v>0</v>
      </c>
      <c r="N491" s="1">
        <v>1</v>
      </c>
      <c r="O491" s="1">
        <v>328617.40000000002</v>
      </c>
      <c r="P491" s="1">
        <v>345</v>
      </c>
      <c r="Q491" s="1">
        <v>2049.9</v>
      </c>
      <c r="R491" s="1">
        <v>19425</v>
      </c>
      <c r="S491" s="1">
        <v>15.7</v>
      </c>
      <c r="T491" s="1">
        <v>344632</v>
      </c>
      <c r="U491" s="1">
        <v>6.3</v>
      </c>
      <c r="V491" s="1">
        <v>603121</v>
      </c>
      <c r="W491" s="1">
        <v>2</v>
      </c>
      <c r="X491" s="1">
        <v>2114555</v>
      </c>
      <c r="Y491" s="1" t="s">
        <v>45</v>
      </c>
    </row>
    <row r="492" spans="1:25">
      <c r="A492" s="1">
        <v>2014007</v>
      </c>
      <c r="B492" s="1" t="s">
        <v>46</v>
      </c>
      <c r="C492" s="2">
        <v>41654</v>
      </c>
      <c r="D492" s="2">
        <v>41715</v>
      </c>
      <c r="E492" s="1">
        <v>7</v>
      </c>
      <c r="F492" s="1">
        <v>20</v>
      </c>
      <c r="G492" s="1">
        <v>35</v>
      </c>
      <c r="H492" s="1">
        <v>37</v>
      </c>
      <c r="I492" s="1">
        <v>30</v>
      </c>
      <c r="J492" s="1">
        <v>6</v>
      </c>
      <c r="K492" s="1" t="s">
        <v>537</v>
      </c>
      <c r="L492" s="1">
        <v>0</v>
      </c>
      <c r="M492" s="1">
        <v>0</v>
      </c>
      <c r="N492" s="1">
        <v>4</v>
      </c>
      <c r="O492" s="1">
        <v>59680.4</v>
      </c>
      <c r="P492" s="1">
        <v>340</v>
      </c>
      <c r="Q492" s="1">
        <v>1511</v>
      </c>
      <c r="R492" s="1">
        <v>17815</v>
      </c>
      <c r="S492" s="1">
        <v>12.4</v>
      </c>
      <c r="T492" s="1">
        <v>288828</v>
      </c>
      <c r="U492" s="1">
        <v>5.5</v>
      </c>
      <c r="V492" s="1">
        <v>465353</v>
      </c>
      <c r="W492" s="1">
        <v>2</v>
      </c>
      <c r="X492" s="1">
        <v>4217323</v>
      </c>
      <c r="Y492" s="1" t="s">
        <v>45</v>
      </c>
    </row>
    <row r="493" spans="1:25">
      <c r="A493" s="1">
        <v>2014006</v>
      </c>
      <c r="B493" s="1" t="s">
        <v>48</v>
      </c>
      <c r="C493" s="2">
        <v>41652</v>
      </c>
      <c r="D493" s="2">
        <v>41713</v>
      </c>
      <c r="E493" s="1">
        <v>33</v>
      </c>
      <c r="F493" s="1">
        <v>3</v>
      </c>
      <c r="G493" s="1">
        <v>47</v>
      </c>
      <c r="H493" s="1">
        <v>29</v>
      </c>
      <c r="I493" s="1">
        <v>20</v>
      </c>
      <c r="J493" s="1">
        <v>4</v>
      </c>
      <c r="K493" s="1" t="s">
        <v>538</v>
      </c>
      <c r="L493" s="1">
        <v>0</v>
      </c>
      <c r="M493" s="1">
        <v>0</v>
      </c>
      <c r="N493" s="1">
        <v>1</v>
      </c>
      <c r="O493" s="1">
        <v>184040.5</v>
      </c>
      <c r="P493" s="1">
        <v>313</v>
      </c>
      <c r="Q493" s="1">
        <v>1265.4000000000001</v>
      </c>
      <c r="R493" s="1">
        <v>14522</v>
      </c>
      <c r="S493" s="1">
        <v>11.8</v>
      </c>
      <c r="T493" s="1">
        <v>224530</v>
      </c>
      <c r="U493" s="1">
        <v>5.4</v>
      </c>
      <c r="V493" s="1">
        <v>329537</v>
      </c>
      <c r="W493" s="1">
        <v>2</v>
      </c>
      <c r="X493" s="1">
        <v>8920625</v>
      </c>
      <c r="Y493" s="1" t="s">
        <v>45</v>
      </c>
    </row>
    <row r="494" spans="1:25">
      <c r="A494" s="1">
        <v>2014005</v>
      </c>
      <c r="B494" s="1" t="s">
        <v>43</v>
      </c>
      <c r="C494" s="2">
        <v>41650</v>
      </c>
      <c r="D494" s="2">
        <v>41711</v>
      </c>
      <c r="E494" s="1">
        <v>35</v>
      </c>
      <c r="F494" s="1">
        <v>25</v>
      </c>
      <c r="G494" s="1">
        <v>18</v>
      </c>
      <c r="H494" s="1">
        <v>8</v>
      </c>
      <c r="I494" s="1">
        <v>39</v>
      </c>
      <c r="J494" s="1">
        <v>9</v>
      </c>
      <c r="K494" s="1" t="s">
        <v>539</v>
      </c>
      <c r="L494" s="1">
        <v>0</v>
      </c>
      <c r="M494" s="1">
        <v>0</v>
      </c>
      <c r="N494" s="1">
        <v>1</v>
      </c>
      <c r="O494" s="1">
        <v>324703.8</v>
      </c>
      <c r="P494" s="1">
        <v>546</v>
      </c>
      <c r="Q494" s="1">
        <v>1279.8</v>
      </c>
      <c r="R494" s="1">
        <v>25244</v>
      </c>
      <c r="S494" s="1">
        <v>11.9</v>
      </c>
      <c r="T494" s="1">
        <v>383615</v>
      </c>
      <c r="U494" s="1">
        <v>5.6</v>
      </c>
      <c r="V494" s="1">
        <v>569666</v>
      </c>
      <c r="W494" s="1">
        <v>2</v>
      </c>
      <c r="X494" s="1">
        <v>2310746</v>
      </c>
      <c r="Y494" s="1" t="s">
        <v>45</v>
      </c>
    </row>
    <row r="495" spans="1:25">
      <c r="A495" s="1">
        <v>2014004</v>
      </c>
      <c r="B495" s="1" t="s">
        <v>46</v>
      </c>
      <c r="C495" s="2">
        <v>41647</v>
      </c>
      <c r="D495" s="2">
        <v>41708</v>
      </c>
      <c r="E495" s="1">
        <v>4</v>
      </c>
      <c r="F495" s="1">
        <v>42</v>
      </c>
      <c r="G495" s="1">
        <v>29</v>
      </c>
      <c r="H495" s="1">
        <v>45</v>
      </c>
      <c r="I495" s="1">
        <v>14</v>
      </c>
      <c r="J495" s="1">
        <v>8</v>
      </c>
      <c r="K495" s="1" t="s">
        <v>540</v>
      </c>
      <c r="L495" s="1">
        <v>0</v>
      </c>
      <c r="M495" s="1">
        <v>0</v>
      </c>
      <c r="N495" s="1">
        <v>1</v>
      </c>
      <c r="O495" s="1">
        <v>235722.2</v>
      </c>
      <c r="P495" s="1">
        <v>379</v>
      </c>
      <c r="Q495" s="1">
        <v>1338.5</v>
      </c>
      <c r="R495" s="1">
        <v>18354</v>
      </c>
      <c r="S495" s="1">
        <v>11.9</v>
      </c>
      <c r="T495" s="1">
        <v>282963</v>
      </c>
      <c r="U495" s="1">
        <v>5.5</v>
      </c>
      <c r="V495" s="1">
        <v>431497</v>
      </c>
      <c r="W495" s="1">
        <v>2</v>
      </c>
      <c r="X495" s="1">
        <v>5320331</v>
      </c>
      <c r="Y495" s="1" t="s">
        <v>45</v>
      </c>
    </row>
    <row r="496" spans="1:25">
      <c r="A496" s="1">
        <v>2014003</v>
      </c>
      <c r="B496" s="1" t="s">
        <v>48</v>
      </c>
      <c r="C496" s="2">
        <v>41645</v>
      </c>
      <c r="D496" s="2">
        <v>41706</v>
      </c>
      <c r="E496" s="1">
        <v>30</v>
      </c>
      <c r="F496" s="1">
        <v>29</v>
      </c>
      <c r="G496" s="1">
        <v>17</v>
      </c>
      <c r="H496" s="1">
        <v>13</v>
      </c>
      <c r="I496" s="1">
        <v>19</v>
      </c>
      <c r="J496" s="1">
        <v>9</v>
      </c>
      <c r="K496" s="1" t="s">
        <v>541</v>
      </c>
      <c r="L496" s="1">
        <v>0</v>
      </c>
      <c r="M496" s="1">
        <v>0</v>
      </c>
      <c r="N496" s="1">
        <v>2</v>
      </c>
      <c r="O496" s="1">
        <v>87996.1</v>
      </c>
      <c r="P496" s="1">
        <v>606</v>
      </c>
      <c r="Q496" s="1">
        <v>625</v>
      </c>
      <c r="R496" s="1">
        <v>21783</v>
      </c>
      <c r="S496" s="1">
        <v>7.5</v>
      </c>
      <c r="T496" s="1">
        <v>272075</v>
      </c>
      <c r="U496" s="1">
        <v>4.3</v>
      </c>
      <c r="V496" s="1">
        <v>312551</v>
      </c>
      <c r="W496" s="1">
        <v>2</v>
      </c>
      <c r="X496" s="1">
        <v>1057133</v>
      </c>
      <c r="Y496" s="1" t="s">
        <v>45</v>
      </c>
    </row>
    <row r="497" spans="1:25">
      <c r="A497" s="1">
        <v>2014002</v>
      </c>
      <c r="B497" s="1" t="s">
        <v>43</v>
      </c>
      <c r="C497" s="2">
        <v>41643</v>
      </c>
      <c r="D497" s="2">
        <v>41704</v>
      </c>
      <c r="E497" s="1">
        <v>1</v>
      </c>
      <c r="F497" s="1">
        <v>29</v>
      </c>
      <c r="G497" s="1">
        <v>45</v>
      </c>
      <c r="H497" s="1">
        <v>6</v>
      </c>
      <c r="I497" s="1">
        <v>16</v>
      </c>
      <c r="J497" s="1">
        <v>5</v>
      </c>
      <c r="K497" s="1" t="s">
        <v>542</v>
      </c>
      <c r="L497" s="1">
        <v>1</v>
      </c>
      <c r="M497" s="1">
        <v>12000000</v>
      </c>
      <c r="N497" s="1">
        <v>3</v>
      </c>
      <c r="O497" s="1">
        <v>120195</v>
      </c>
      <c r="P497" s="1">
        <v>852</v>
      </c>
      <c r="Q497" s="1">
        <v>910.8</v>
      </c>
      <c r="R497" s="1">
        <v>36171</v>
      </c>
      <c r="S497" s="1">
        <v>9.1999999999999993</v>
      </c>
      <c r="T497" s="1">
        <v>478624</v>
      </c>
      <c r="U497" s="1">
        <v>5</v>
      </c>
      <c r="V497" s="1">
        <v>768959</v>
      </c>
      <c r="W497" s="1">
        <v>2</v>
      </c>
      <c r="X497" s="1">
        <v>5724867</v>
      </c>
      <c r="Y497" s="1" t="s">
        <v>45</v>
      </c>
    </row>
    <row r="498" spans="1:25">
      <c r="A498" s="1">
        <v>2014001</v>
      </c>
      <c r="B498" s="1" t="s">
        <v>46</v>
      </c>
      <c r="C498" s="2">
        <v>41640</v>
      </c>
      <c r="D498" s="2">
        <v>41701</v>
      </c>
      <c r="E498" s="1">
        <v>39</v>
      </c>
      <c r="F498" s="1">
        <v>37</v>
      </c>
      <c r="G498" s="1">
        <v>34</v>
      </c>
      <c r="H498" s="1">
        <v>26</v>
      </c>
      <c r="I498" s="1">
        <v>6</v>
      </c>
      <c r="J498" s="1">
        <v>7</v>
      </c>
      <c r="K498" s="1" t="s">
        <v>543</v>
      </c>
      <c r="L498" s="1">
        <v>0</v>
      </c>
      <c r="M498" s="1">
        <v>0</v>
      </c>
      <c r="N498" s="1">
        <v>1</v>
      </c>
      <c r="O498" s="1">
        <v>243058.5</v>
      </c>
      <c r="P498" s="1">
        <v>351</v>
      </c>
      <c r="Q498" s="1">
        <v>1490.3</v>
      </c>
      <c r="R498" s="1">
        <v>16499</v>
      </c>
      <c r="S498" s="1">
        <v>13.7</v>
      </c>
      <c r="T498" s="1">
        <v>253154</v>
      </c>
      <c r="U498" s="1">
        <v>6.3</v>
      </c>
      <c r="V498" s="1">
        <v>705780</v>
      </c>
      <c r="W498" s="1">
        <v>2</v>
      </c>
      <c r="X498" s="1">
        <v>4569350</v>
      </c>
      <c r="Y498" s="1" t="s">
        <v>45</v>
      </c>
    </row>
    <row r="499" spans="1:25">
      <c r="A499" s="1">
        <v>2013156</v>
      </c>
      <c r="B499" s="1" t="s">
        <v>48</v>
      </c>
      <c r="C499" s="2">
        <v>41638</v>
      </c>
      <c r="D499" s="2">
        <v>41699</v>
      </c>
      <c r="E499" s="1">
        <v>20</v>
      </c>
      <c r="F499" s="1">
        <v>22</v>
      </c>
      <c r="G499" s="1">
        <v>44</v>
      </c>
      <c r="H499" s="1">
        <v>41</v>
      </c>
      <c r="I499" s="1">
        <v>11</v>
      </c>
      <c r="J499" s="1">
        <v>8</v>
      </c>
      <c r="K499" s="1" t="s">
        <v>544</v>
      </c>
      <c r="L499" s="1">
        <v>0</v>
      </c>
      <c r="M499" s="1">
        <v>0</v>
      </c>
      <c r="N499" s="1">
        <v>1</v>
      </c>
      <c r="O499" s="1">
        <v>340539.2</v>
      </c>
      <c r="P499" s="1">
        <v>782</v>
      </c>
      <c r="Q499" s="1">
        <v>937.2</v>
      </c>
      <c r="R499" s="1">
        <v>34871</v>
      </c>
      <c r="S499" s="1">
        <v>9.1</v>
      </c>
      <c r="T499" s="1">
        <v>459672</v>
      </c>
      <c r="U499" s="1">
        <v>4.9000000000000004</v>
      </c>
      <c r="V499" s="1">
        <v>630652</v>
      </c>
      <c r="W499" s="1">
        <v>2</v>
      </c>
      <c r="X499" s="1">
        <v>9995104</v>
      </c>
      <c r="Y499" s="1" t="s">
        <v>45</v>
      </c>
    </row>
    <row r="500" spans="1:25">
      <c r="A500" s="1">
        <v>2013155</v>
      </c>
      <c r="B500" s="1" t="s">
        <v>43</v>
      </c>
      <c r="C500" s="2">
        <v>41636</v>
      </c>
      <c r="D500" s="2">
        <v>41697</v>
      </c>
      <c r="E500" s="1">
        <v>1</v>
      </c>
      <c r="F500" s="1">
        <v>16</v>
      </c>
      <c r="G500" s="1">
        <v>20</v>
      </c>
      <c r="H500" s="1">
        <v>32</v>
      </c>
      <c r="I500" s="1">
        <v>26</v>
      </c>
      <c r="J500" s="1">
        <v>7</v>
      </c>
      <c r="K500" s="1" t="s">
        <v>545</v>
      </c>
      <c r="L500" s="1">
        <v>0</v>
      </c>
      <c r="M500" s="1">
        <v>0</v>
      </c>
      <c r="N500" s="1">
        <v>4</v>
      </c>
      <c r="O500" s="1">
        <v>77676.899999999994</v>
      </c>
      <c r="P500" s="1">
        <v>552</v>
      </c>
      <c r="Q500" s="1">
        <v>1211.4000000000001</v>
      </c>
      <c r="R500" s="1">
        <v>27812</v>
      </c>
      <c r="S500" s="1">
        <v>10.4</v>
      </c>
      <c r="T500" s="1">
        <v>391661</v>
      </c>
      <c r="U500" s="1">
        <v>5.2</v>
      </c>
      <c r="V500" s="1">
        <v>904088</v>
      </c>
      <c r="W500" s="1">
        <v>2</v>
      </c>
      <c r="X500" s="1">
        <v>2337298</v>
      </c>
      <c r="Y500" s="1" t="s">
        <v>45</v>
      </c>
    </row>
    <row r="501" spans="1:25">
      <c r="A501" s="1">
        <v>2013154</v>
      </c>
      <c r="B501" s="1" t="s">
        <v>46</v>
      </c>
      <c r="C501" s="2">
        <v>41633</v>
      </c>
      <c r="D501" s="2">
        <v>41694</v>
      </c>
      <c r="E501" s="1">
        <v>36</v>
      </c>
      <c r="F501" s="1">
        <v>23</v>
      </c>
      <c r="G501" s="1">
        <v>45</v>
      </c>
      <c r="H501" s="1">
        <v>28</v>
      </c>
      <c r="I501" s="1">
        <v>24</v>
      </c>
      <c r="J501" s="1">
        <v>3</v>
      </c>
      <c r="K501" s="1" t="s">
        <v>546</v>
      </c>
      <c r="L501" s="1">
        <v>0</v>
      </c>
      <c r="M501" s="1">
        <v>0</v>
      </c>
      <c r="N501" s="1">
        <v>0</v>
      </c>
      <c r="O501" s="1">
        <v>0</v>
      </c>
      <c r="P501" s="1">
        <v>326</v>
      </c>
      <c r="Q501" s="1">
        <v>1957.8</v>
      </c>
      <c r="R501" s="1">
        <v>15479</v>
      </c>
      <c r="S501" s="1">
        <v>12.2</v>
      </c>
      <c r="T501" s="1">
        <v>240581</v>
      </c>
      <c r="U501" s="1">
        <v>5.6</v>
      </c>
      <c r="V501" s="1">
        <v>384658</v>
      </c>
      <c r="W501" s="1">
        <v>2</v>
      </c>
      <c r="X501" s="1">
        <v>6184608</v>
      </c>
      <c r="Y501" s="1" t="s">
        <v>45</v>
      </c>
    </row>
    <row r="502" spans="1:25">
      <c r="A502" s="1">
        <v>2013153</v>
      </c>
      <c r="B502" s="1" t="s">
        <v>48</v>
      </c>
      <c r="C502" s="2">
        <v>41631</v>
      </c>
      <c r="D502" s="2">
        <v>41692</v>
      </c>
      <c r="E502" s="1">
        <v>34</v>
      </c>
      <c r="F502" s="1">
        <v>29</v>
      </c>
      <c r="G502" s="1">
        <v>41</v>
      </c>
      <c r="H502" s="1">
        <v>37</v>
      </c>
      <c r="I502" s="1">
        <v>18</v>
      </c>
      <c r="J502" s="1">
        <v>5</v>
      </c>
      <c r="K502" s="1" t="s">
        <v>547</v>
      </c>
      <c r="L502" s="1">
        <v>1</v>
      </c>
      <c r="M502" s="1">
        <v>10000000</v>
      </c>
      <c r="N502" s="1">
        <v>2</v>
      </c>
      <c r="O502" s="1">
        <v>163254</v>
      </c>
      <c r="P502" s="1">
        <v>568</v>
      </c>
      <c r="Q502" s="1">
        <v>1237.0999999999999</v>
      </c>
      <c r="R502" s="1">
        <v>23902</v>
      </c>
      <c r="S502" s="1">
        <v>12.7</v>
      </c>
      <c r="T502" s="1">
        <v>345790</v>
      </c>
      <c r="U502" s="1">
        <v>6.2</v>
      </c>
      <c r="V502" s="1">
        <v>692195</v>
      </c>
      <c r="W502" s="1">
        <v>2</v>
      </c>
      <c r="X502" s="1">
        <v>1082991</v>
      </c>
      <c r="Y502" s="1" t="s">
        <v>45</v>
      </c>
    </row>
    <row r="503" spans="1:25">
      <c r="A503" s="1">
        <v>2013152</v>
      </c>
      <c r="B503" s="1" t="s">
        <v>43</v>
      </c>
      <c r="C503" s="2">
        <v>41629</v>
      </c>
      <c r="D503" s="2">
        <v>41690</v>
      </c>
      <c r="E503" s="1">
        <v>24</v>
      </c>
      <c r="F503" s="1">
        <v>18</v>
      </c>
      <c r="G503" s="1">
        <v>19</v>
      </c>
      <c r="H503" s="1">
        <v>33</v>
      </c>
      <c r="I503" s="1">
        <v>10</v>
      </c>
      <c r="J503" s="1">
        <v>4</v>
      </c>
      <c r="K503" s="1" t="s">
        <v>548</v>
      </c>
      <c r="L503" s="1">
        <v>0</v>
      </c>
      <c r="M503" s="1">
        <v>0</v>
      </c>
      <c r="N503" s="1">
        <v>1</v>
      </c>
      <c r="O503" s="1">
        <v>325394.40000000002</v>
      </c>
      <c r="P503" s="1">
        <v>717</v>
      </c>
      <c r="Q503" s="1">
        <v>976.7</v>
      </c>
      <c r="R503" s="1">
        <v>34416</v>
      </c>
      <c r="S503" s="1">
        <v>8.8000000000000007</v>
      </c>
      <c r="T503" s="1">
        <v>470326</v>
      </c>
      <c r="U503" s="1">
        <v>4.5999999999999996</v>
      </c>
      <c r="V503" s="1">
        <v>582072</v>
      </c>
      <c r="W503" s="1">
        <v>2</v>
      </c>
      <c r="X503" s="1">
        <v>8120375</v>
      </c>
      <c r="Y503" s="1" t="s">
        <v>45</v>
      </c>
    </row>
    <row r="504" spans="1:25">
      <c r="A504" s="1">
        <v>2013151</v>
      </c>
      <c r="B504" s="1" t="s">
        <v>46</v>
      </c>
      <c r="C504" s="2">
        <v>41626</v>
      </c>
      <c r="D504" s="2">
        <v>41687</v>
      </c>
      <c r="E504" s="1">
        <v>36</v>
      </c>
      <c r="F504" s="1">
        <v>46</v>
      </c>
      <c r="G504" s="1">
        <v>38</v>
      </c>
      <c r="H504" s="1">
        <v>8</v>
      </c>
      <c r="I504" s="1">
        <v>30</v>
      </c>
      <c r="J504" s="1">
        <v>1</v>
      </c>
      <c r="K504" s="1" t="s">
        <v>549</v>
      </c>
      <c r="L504" s="1">
        <v>0</v>
      </c>
      <c r="M504" s="1">
        <v>0</v>
      </c>
      <c r="N504" s="1">
        <v>0</v>
      </c>
      <c r="O504" s="1">
        <v>0</v>
      </c>
      <c r="P504" s="1">
        <v>258</v>
      </c>
      <c r="Q504" s="1">
        <v>2789.4</v>
      </c>
      <c r="R504" s="1">
        <v>13945</v>
      </c>
      <c r="S504" s="1">
        <v>15.2</v>
      </c>
      <c r="T504" s="1">
        <v>227204</v>
      </c>
      <c r="U504" s="1">
        <v>6.6</v>
      </c>
      <c r="V504" s="1">
        <v>322391</v>
      </c>
      <c r="W504" s="1">
        <v>2</v>
      </c>
      <c r="X504" s="1">
        <v>1041798</v>
      </c>
      <c r="Y504" s="1" t="s">
        <v>45</v>
      </c>
    </row>
    <row r="505" spans="1:25">
      <c r="A505" s="1">
        <v>2013150</v>
      </c>
      <c r="B505" s="1" t="s">
        <v>48</v>
      </c>
      <c r="C505" s="2">
        <v>41624</v>
      </c>
      <c r="D505" s="2">
        <v>41685</v>
      </c>
      <c r="E505" s="1">
        <v>36</v>
      </c>
      <c r="F505" s="1">
        <v>31</v>
      </c>
      <c r="G505" s="1">
        <v>1</v>
      </c>
      <c r="H505" s="1">
        <v>37</v>
      </c>
      <c r="I505" s="1">
        <v>33</v>
      </c>
      <c r="J505" s="1">
        <v>6</v>
      </c>
      <c r="K505" s="1" t="s">
        <v>550</v>
      </c>
      <c r="L505" s="1">
        <v>0</v>
      </c>
      <c r="M505" s="1">
        <v>0</v>
      </c>
      <c r="N505" s="1">
        <v>0</v>
      </c>
      <c r="O505" s="1">
        <v>0</v>
      </c>
      <c r="P505" s="1">
        <v>223</v>
      </c>
      <c r="Q505" s="1">
        <v>2356.3000000000002</v>
      </c>
      <c r="R505" s="1">
        <v>10378</v>
      </c>
      <c r="S505" s="1">
        <v>14.9</v>
      </c>
      <c r="T505" s="1">
        <v>170258</v>
      </c>
      <c r="U505" s="1">
        <v>6.5</v>
      </c>
      <c r="V505" s="1">
        <v>318770</v>
      </c>
      <c r="W505" s="1">
        <v>2</v>
      </c>
      <c r="X505" s="1">
        <v>1287178</v>
      </c>
      <c r="Y505" s="1" t="s">
        <v>45</v>
      </c>
    </row>
    <row r="506" spans="1:25">
      <c r="A506" s="1">
        <v>2013149</v>
      </c>
      <c r="B506" s="1" t="s">
        <v>43</v>
      </c>
      <c r="C506" s="2">
        <v>41622</v>
      </c>
      <c r="D506" s="2">
        <v>41683</v>
      </c>
      <c r="E506" s="1">
        <v>46</v>
      </c>
      <c r="F506" s="1">
        <v>45</v>
      </c>
      <c r="G506" s="1">
        <v>8</v>
      </c>
      <c r="H506" s="1">
        <v>30</v>
      </c>
      <c r="I506" s="1">
        <v>18</v>
      </c>
      <c r="J506" s="1">
        <v>1</v>
      </c>
      <c r="K506" s="1" t="s">
        <v>551</v>
      </c>
      <c r="L506" s="1">
        <v>0</v>
      </c>
      <c r="M506" s="1">
        <v>0</v>
      </c>
      <c r="N506" s="1">
        <v>0</v>
      </c>
      <c r="O506" s="1">
        <v>0</v>
      </c>
      <c r="P506" s="1">
        <v>437</v>
      </c>
      <c r="Q506" s="1">
        <v>2204</v>
      </c>
      <c r="R506" s="1">
        <v>22442</v>
      </c>
      <c r="S506" s="1">
        <v>12.7</v>
      </c>
      <c r="T506" s="1">
        <v>353049</v>
      </c>
      <c r="U506" s="1">
        <v>5.7</v>
      </c>
      <c r="V506" s="1">
        <v>426020</v>
      </c>
      <c r="W506" s="1">
        <v>2</v>
      </c>
      <c r="X506" s="1">
        <v>4311728</v>
      </c>
      <c r="Y506" s="1" t="s">
        <v>45</v>
      </c>
    </row>
    <row r="507" spans="1:25">
      <c r="A507" s="1">
        <v>2013148</v>
      </c>
      <c r="B507" s="1" t="s">
        <v>46</v>
      </c>
      <c r="C507" s="2">
        <v>41619</v>
      </c>
      <c r="D507" s="2">
        <v>41680</v>
      </c>
      <c r="E507" s="1">
        <v>43</v>
      </c>
      <c r="F507" s="1">
        <v>4</v>
      </c>
      <c r="G507" s="1">
        <v>39</v>
      </c>
      <c r="H507" s="1">
        <v>40</v>
      </c>
      <c r="I507" s="1">
        <v>27</v>
      </c>
      <c r="J507" s="1">
        <v>8</v>
      </c>
      <c r="K507" s="1" t="s">
        <v>552</v>
      </c>
      <c r="L507" s="1">
        <v>0</v>
      </c>
      <c r="M507" s="1">
        <v>0</v>
      </c>
      <c r="N507" s="1">
        <v>1</v>
      </c>
      <c r="O507" s="1">
        <v>256642.8</v>
      </c>
      <c r="P507" s="1">
        <v>343</v>
      </c>
      <c r="Q507" s="1">
        <v>1610.3</v>
      </c>
      <c r="R507" s="1">
        <v>17284</v>
      </c>
      <c r="S507" s="1">
        <v>13.8</v>
      </c>
      <c r="T507" s="1">
        <v>274978</v>
      </c>
      <c r="U507" s="1">
        <v>6.2</v>
      </c>
      <c r="V507" s="1">
        <v>483688</v>
      </c>
      <c r="W507" s="1">
        <v>2</v>
      </c>
      <c r="X507" s="1">
        <v>6325292</v>
      </c>
      <c r="Y507" s="1" t="s">
        <v>45</v>
      </c>
    </row>
    <row r="508" spans="1:25">
      <c r="A508" s="1">
        <v>2013147</v>
      </c>
      <c r="B508" s="1" t="s">
        <v>48</v>
      </c>
      <c r="C508" s="2">
        <v>41617</v>
      </c>
      <c r="D508" s="2">
        <v>41678</v>
      </c>
      <c r="E508" s="1">
        <v>45</v>
      </c>
      <c r="F508" s="1">
        <v>33</v>
      </c>
      <c r="G508" s="1">
        <v>20</v>
      </c>
      <c r="H508" s="1">
        <v>24</v>
      </c>
      <c r="I508" s="1">
        <v>6</v>
      </c>
      <c r="J508" s="1">
        <v>6</v>
      </c>
      <c r="K508" s="1" t="s">
        <v>553</v>
      </c>
      <c r="L508" s="1">
        <v>0</v>
      </c>
      <c r="M508" s="1">
        <v>0</v>
      </c>
      <c r="N508" s="1">
        <v>0</v>
      </c>
      <c r="O508" s="1">
        <v>0</v>
      </c>
      <c r="P508" s="1">
        <v>408</v>
      </c>
      <c r="Q508" s="1">
        <v>1512</v>
      </c>
      <c r="R508" s="1">
        <v>16992</v>
      </c>
      <c r="S508" s="1">
        <v>10.7</v>
      </c>
      <c r="T508" s="1">
        <v>244875</v>
      </c>
      <c r="U508" s="1">
        <v>5.3</v>
      </c>
      <c r="V508" s="1">
        <v>387698</v>
      </c>
      <c r="W508" s="1">
        <v>2</v>
      </c>
      <c r="X508" s="1">
        <v>3924193</v>
      </c>
      <c r="Y508" s="1" t="s">
        <v>45</v>
      </c>
    </row>
    <row r="509" spans="1:25">
      <c r="A509" s="1">
        <v>2013146</v>
      </c>
      <c r="B509" s="1" t="s">
        <v>43</v>
      </c>
      <c r="C509" s="2">
        <v>41615</v>
      </c>
      <c r="D509" s="2">
        <v>41676</v>
      </c>
      <c r="E509" s="1">
        <v>17</v>
      </c>
      <c r="F509" s="1">
        <v>14</v>
      </c>
      <c r="G509" s="1">
        <v>2</v>
      </c>
      <c r="H509" s="1">
        <v>8</v>
      </c>
      <c r="I509" s="1">
        <v>34</v>
      </c>
      <c r="J509" s="1">
        <v>7</v>
      </c>
      <c r="K509" s="1" t="s">
        <v>554</v>
      </c>
      <c r="L509" s="1">
        <v>0</v>
      </c>
      <c r="M509" s="1">
        <v>0</v>
      </c>
      <c r="N509" s="1">
        <v>4</v>
      </c>
      <c r="O509" s="1">
        <v>85565.4</v>
      </c>
      <c r="P509" s="1">
        <v>785</v>
      </c>
      <c r="Q509" s="1">
        <v>938.3</v>
      </c>
      <c r="R509" s="1">
        <v>33964</v>
      </c>
      <c r="S509" s="1">
        <v>9.4</v>
      </c>
      <c r="T509" s="1">
        <v>464310</v>
      </c>
      <c r="U509" s="1">
        <v>4.9000000000000004</v>
      </c>
      <c r="V509" s="1">
        <v>1009663</v>
      </c>
      <c r="W509" s="1">
        <v>2</v>
      </c>
      <c r="X509" s="1">
        <v>1601084</v>
      </c>
      <c r="Y509" s="1" t="s">
        <v>45</v>
      </c>
    </row>
    <row r="510" spans="1:25">
      <c r="A510" s="1">
        <v>2013145</v>
      </c>
      <c r="B510" s="1" t="s">
        <v>46</v>
      </c>
      <c r="C510" s="2">
        <v>41612</v>
      </c>
      <c r="D510" s="2">
        <v>41673</v>
      </c>
      <c r="E510" s="1">
        <v>21</v>
      </c>
      <c r="F510" s="1">
        <v>34</v>
      </c>
      <c r="G510" s="1">
        <v>27</v>
      </c>
      <c r="H510" s="1">
        <v>25</v>
      </c>
      <c r="I510" s="1">
        <v>29</v>
      </c>
      <c r="J510" s="1">
        <v>3</v>
      </c>
      <c r="K510" s="1" t="s">
        <v>555</v>
      </c>
      <c r="L510" s="1">
        <v>0</v>
      </c>
      <c r="M510" s="1">
        <v>0</v>
      </c>
      <c r="N510" s="1">
        <v>2</v>
      </c>
      <c r="O510" s="1">
        <v>124868.1</v>
      </c>
      <c r="P510" s="1">
        <v>548</v>
      </c>
      <c r="Q510" s="1">
        <v>980.7</v>
      </c>
      <c r="R510" s="1">
        <v>20526</v>
      </c>
      <c r="S510" s="1">
        <v>11.3</v>
      </c>
      <c r="T510" s="1">
        <v>308357</v>
      </c>
      <c r="U510" s="1">
        <v>5.3</v>
      </c>
      <c r="V510" s="1">
        <v>478621</v>
      </c>
      <c r="W510" s="1">
        <v>2</v>
      </c>
      <c r="X510" s="1">
        <v>9131957</v>
      </c>
      <c r="Y510" s="1" t="s">
        <v>45</v>
      </c>
    </row>
    <row r="511" spans="1:25">
      <c r="A511" s="1">
        <v>2013144</v>
      </c>
      <c r="B511" s="1" t="s">
        <v>48</v>
      </c>
      <c r="C511" s="2">
        <v>41610</v>
      </c>
      <c r="D511" s="2">
        <v>41671</v>
      </c>
      <c r="E511" s="1">
        <v>33</v>
      </c>
      <c r="F511" s="1">
        <v>34</v>
      </c>
      <c r="G511" s="1">
        <v>19</v>
      </c>
      <c r="H511" s="1">
        <v>40</v>
      </c>
      <c r="I511" s="1">
        <v>36</v>
      </c>
      <c r="J511" s="1">
        <v>5</v>
      </c>
      <c r="K511" s="1" t="s">
        <v>556</v>
      </c>
      <c r="L511" s="1">
        <v>0</v>
      </c>
      <c r="M511" s="1">
        <v>0</v>
      </c>
      <c r="N511" s="1">
        <v>2</v>
      </c>
      <c r="O511" s="1">
        <v>93666.5</v>
      </c>
      <c r="P511" s="1">
        <v>252</v>
      </c>
      <c r="Q511" s="1">
        <v>1599.8</v>
      </c>
      <c r="R511" s="1">
        <v>12719</v>
      </c>
      <c r="S511" s="1">
        <v>13.7</v>
      </c>
      <c r="T511" s="1">
        <v>189321</v>
      </c>
      <c r="U511" s="1">
        <v>6.5</v>
      </c>
      <c r="V511" s="1">
        <v>434247</v>
      </c>
      <c r="W511" s="1">
        <v>2</v>
      </c>
      <c r="X511" s="1">
        <v>3483948</v>
      </c>
      <c r="Y511" s="1" t="s">
        <v>45</v>
      </c>
    </row>
    <row r="512" spans="1:25">
      <c r="A512" s="1">
        <v>2013143</v>
      </c>
      <c r="B512" s="1" t="s">
        <v>43</v>
      </c>
      <c r="C512" s="2">
        <v>41608</v>
      </c>
      <c r="D512" s="2">
        <v>41669</v>
      </c>
      <c r="E512" s="1">
        <v>19</v>
      </c>
      <c r="F512" s="1">
        <v>36</v>
      </c>
      <c r="G512" s="1">
        <v>20</v>
      </c>
      <c r="H512" s="1">
        <v>40</v>
      </c>
      <c r="I512" s="1">
        <v>2</v>
      </c>
      <c r="J512" s="1">
        <v>2</v>
      </c>
      <c r="K512" s="1" t="s">
        <v>557</v>
      </c>
      <c r="L512" s="1">
        <v>0</v>
      </c>
      <c r="M512" s="1">
        <v>0</v>
      </c>
      <c r="N512" s="1">
        <v>3</v>
      </c>
      <c r="O512" s="1">
        <v>108758.7</v>
      </c>
      <c r="P512" s="1">
        <v>547</v>
      </c>
      <c r="Q512" s="1">
        <v>1283.7</v>
      </c>
      <c r="R512" s="1">
        <v>24709</v>
      </c>
      <c r="S512" s="1">
        <v>12.3</v>
      </c>
      <c r="T512" s="1">
        <v>384640</v>
      </c>
      <c r="U512" s="1">
        <v>5.6</v>
      </c>
      <c r="V512" s="1">
        <v>513682</v>
      </c>
      <c r="W512" s="1">
        <v>2</v>
      </c>
      <c r="X512" s="1">
        <v>4207689</v>
      </c>
      <c r="Y512" s="1" t="s">
        <v>45</v>
      </c>
    </row>
    <row r="513" spans="1:25">
      <c r="A513" s="1">
        <v>2013142</v>
      </c>
      <c r="B513" s="1" t="s">
        <v>46</v>
      </c>
      <c r="C513" s="2">
        <v>41605</v>
      </c>
      <c r="D513" s="2">
        <v>41666</v>
      </c>
      <c r="E513" s="1">
        <v>16</v>
      </c>
      <c r="F513" s="1">
        <v>12</v>
      </c>
      <c r="G513" s="1">
        <v>45</v>
      </c>
      <c r="H513" s="1">
        <v>34</v>
      </c>
      <c r="I513" s="1">
        <v>11</v>
      </c>
      <c r="J513" s="1">
        <v>9</v>
      </c>
      <c r="K513" s="1" t="s">
        <v>558</v>
      </c>
      <c r="L513" s="1">
        <v>0</v>
      </c>
      <c r="M513" s="1">
        <v>0</v>
      </c>
      <c r="N513" s="1">
        <v>1</v>
      </c>
      <c r="O513" s="1">
        <v>231732.4</v>
      </c>
      <c r="P513" s="1">
        <v>395</v>
      </c>
      <c r="Q513" s="1">
        <v>1262.5999999999999</v>
      </c>
      <c r="R513" s="1">
        <v>21008</v>
      </c>
      <c r="S513" s="1">
        <v>10.199999999999999</v>
      </c>
      <c r="T513" s="1">
        <v>316980</v>
      </c>
      <c r="U513" s="1">
        <v>4.8</v>
      </c>
      <c r="V513" s="1">
        <v>403337</v>
      </c>
      <c r="W513" s="1">
        <v>2</v>
      </c>
      <c r="X513" s="1">
        <v>6805270</v>
      </c>
      <c r="Y513" s="1" t="s">
        <v>45</v>
      </c>
    </row>
    <row r="514" spans="1:25">
      <c r="A514" s="1">
        <v>2013141</v>
      </c>
      <c r="B514" s="1" t="s">
        <v>48</v>
      </c>
      <c r="C514" s="2">
        <v>41603</v>
      </c>
      <c r="D514" s="2">
        <v>41664</v>
      </c>
      <c r="E514" s="1">
        <v>27</v>
      </c>
      <c r="F514" s="1">
        <v>15</v>
      </c>
      <c r="G514" s="1">
        <v>16</v>
      </c>
      <c r="H514" s="1">
        <v>4</v>
      </c>
      <c r="I514" s="1">
        <v>42</v>
      </c>
      <c r="J514" s="1">
        <v>4</v>
      </c>
      <c r="K514" s="1" t="s">
        <v>559</v>
      </c>
      <c r="L514" s="1">
        <v>0</v>
      </c>
      <c r="M514" s="1">
        <v>0</v>
      </c>
      <c r="N514" s="1">
        <v>2</v>
      </c>
      <c r="O514" s="1">
        <v>85451.4</v>
      </c>
      <c r="P514" s="1">
        <v>399</v>
      </c>
      <c r="Q514" s="1">
        <v>921.8</v>
      </c>
      <c r="R514" s="1">
        <v>16185</v>
      </c>
      <c r="S514" s="1">
        <v>9.8000000000000007</v>
      </c>
      <c r="T514" s="1">
        <v>227014</v>
      </c>
      <c r="U514" s="1">
        <v>5</v>
      </c>
      <c r="V514" s="1">
        <v>302823</v>
      </c>
      <c r="W514" s="1">
        <v>2</v>
      </c>
      <c r="X514" s="1">
        <v>294671</v>
      </c>
      <c r="Y514" s="1" t="s">
        <v>45</v>
      </c>
    </row>
    <row r="515" spans="1:25">
      <c r="A515" s="1">
        <v>2013140</v>
      </c>
      <c r="B515" s="1" t="s">
        <v>43</v>
      </c>
      <c r="C515" s="2">
        <v>41601</v>
      </c>
      <c r="D515" s="2">
        <v>41662</v>
      </c>
      <c r="E515" s="1">
        <v>4</v>
      </c>
      <c r="F515" s="1">
        <v>2</v>
      </c>
      <c r="G515" s="1">
        <v>48</v>
      </c>
      <c r="H515" s="1">
        <v>12</v>
      </c>
      <c r="I515" s="1">
        <v>33</v>
      </c>
      <c r="J515" s="1">
        <v>9</v>
      </c>
      <c r="K515" s="1" t="s">
        <v>560</v>
      </c>
      <c r="L515" s="1">
        <v>0</v>
      </c>
      <c r="M515" s="1">
        <v>0</v>
      </c>
      <c r="N515" s="1">
        <v>1</v>
      </c>
      <c r="O515" s="1">
        <v>309457.3</v>
      </c>
      <c r="P515" s="1">
        <v>644</v>
      </c>
      <c r="Q515" s="1">
        <v>1034.0999999999999</v>
      </c>
      <c r="R515" s="1">
        <v>29821</v>
      </c>
      <c r="S515" s="1">
        <v>9.6</v>
      </c>
      <c r="T515" s="1">
        <v>419472</v>
      </c>
      <c r="U515" s="1">
        <v>4.9000000000000004</v>
      </c>
      <c r="V515" s="1">
        <v>547399</v>
      </c>
      <c r="W515" s="1">
        <v>2</v>
      </c>
      <c r="X515" s="1">
        <v>7767209</v>
      </c>
      <c r="Y515" s="1" t="s">
        <v>45</v>
      </c>
    </row>
    <row r="516" spans="1:25">
      <c r="A516" s="1">
        <v>2013139</v>
      </c>
      <c r="B516" s="1" t="s">
        <v>46</v>
      </c>
      <c r="C516" s="2">
        <v>41598</v>
      </c>
      <c r="D516" s="2">
        <v>41659</v>
      </c>
      <c r="E516" s="1">
        <v>35</v>
      </c>
      <c r="F516" s="1">
        <v>28</v>
      </c>
      <c r="G516" s="1">
        <v>46</v>
      </c>
      <c r="H516" s="1">
        <v>14</v>
      </c>
      <c r="I516" s="1">
        <v>18</v>
      </c>
      <c r="J516" s="1">
        <v>1</v>
      </c>
      <c r="K516" s="1" t="s">
        <v>561</v>
      </c>
      <c r="L516" s="1">
        <v>0</v>
      </c>
      <c r="M516" s="1">
        <v>0</v>
      </c>
      <c r="N516" s="1">
        <v>3</v>
      </c>
      <c r="O516" s="1">
        <v>74068.600000000006</v>
      </c>
      <c r="P516" s="1">
        <v>338</v>
      </c>
      <c r="Q516" s="1">
        <v>1414.8</v>
      </c>
      <c r="R516" s="1">
        <v>17333</v>
      </c>
      <c r="S516" s="1">
        <v>11.9</v>
      </c>
      <c r="T516" s="1">
        <v>249232</v>
      </c>
      <c r="U516" s="1">
        <v>5.9</v>
      </c>
      <c r="V516" s="1">
        <v>316400</v>
      </c>
      <c r="W516" s="1">
        <v>2</v>
      </c>
      <c r="X516" s="1">
        <v>3888123</v>
      </c>
      <c r="Y516" s="1" t="s">
        <v>45</v>
      </c>
    </row>
    <row r="517" spans="1:25">
      <c r="A517" s="1">
        <v>2013138</v>
      </c>
      <c r="B517" s="1" t="s">
        <v>48</v>
      </c>
      <c r="C517" s="2">
        <v>41596</v>
      </c>
      <c r="D517" s="2">
        <v>41657</v>
      </c>
      <c r="E517" s="1">
        <v>36</v>
      </c>
      <c r="F517" s="1">
        <v>46</v>
      </c>
      <c r="G517" s="1">
        <v>29</v>
      </c>
      <c r="H517" s="1">
        <v>3</v>
      </c>
      <c r="I517" s="1">
        <v>28</v>
      </c>
      <c r="J517" s="1">
        <v>10</v>
      </c>
      <c r="K517" s="1" t="s">
        <v>562</v>
      </c>
      <c r="L517" s="1">
        <v>0</v>
      </c>
      <c r="M517" s="1">
        <v>0</v>
      </c>
      <c r="N517" s="1">
        <v>0</v>
      </c>
      <c r="O517" s="1">
        <v>0</v>
      </c>
      <c r="P517" s="1">
        <v>185</v>
      </c>
      <c r="Q517" s="1">
        <v>2836.6</v>
      </c>
      <c r="R517" s="1">
        <v>10447</v>
      </c>
      <c r="S517" s="1">
        <v>14.8</v>
      </c>
      <c r="T517" s="1">
        <v>181761</v>
      </c>
      <c r="U517" s="1">
        <v>6.1</v>
      </c>
      <c r="V517" s="1">
        <v>232480</v>
      </c>
      <c r="W517" s="1">
        <v>2</v>
      </c>
      <c r="X517" s="1">
        <v>9579927</v>
      </c>
      <c r="Y517" s="1" t="s">
        <v>45</v>
      </c>
    </row>
    <row r="518" spans="1:25">
      <c r="A518" s="1">
        <v>2013137</v>
      </c>
      <c r="B518" s="1" t="s">
        <v>43</v>
      </c>
      <c r="C518" s="2">
        <v>41594</v>
      </c>
      <c r="D518" s="2">
        <v>41655</v>
      </c>
      <c r="E518" s="1">
        <v>38</v>
      </c>
      <c r="F518" s="1">
        <v>44</v>
      </c>
      <c r="G518" s="1">
        <v>20</v>
      </c>
      <c r="H518" s="1">
        <v>29</v>
      </c>
      <c r="I518" s="1">
        <v>33</v>
      </c>
      <c r="J518" s="1">
        <v>8</v>
      </c>
      <c r="K518" s="1" t="s">
        <v>563</v>
      </c>
      <c r="L518" s="1">
        <v>0</v>
      </c>
      <c r="M518" s="1">
        <v>0</v>
      </c>
      <c r="N518" s="1">
        <v>2</v>
      </c>
      <c r="O518" s="1">
        <v>153665.60000000001</v>
      </c>
      <c r="P518" s="1">
        <v>533</v>
      </c>
      <c r="Q518" s="1">
        <v>1240.9000000000001</v>
      </c>
      <c r="R518" s="1">
        <v>21910</v>
      </c>
      <c r="S518" s="1">
        <v>13</v>
      </c>
      <c r="T518" s="1">
        <v>328050</v>
      </c>
      <c r="U518" s="1">
        <v>6.2</v>
      </c>
      <c r="V518" s="1">
        <v>562916</v>
      </c>
      <c r="W518" s="1">
        <v>2</v>
      </c>
      <c r="X518" s="1">
        <v>2326326</v>
      </c>
      <c r="Y518" s="1" t="s">
        <v>45</v>
      </c>
    </row>
    <row r="519" spans="1:25">
      <c r="A519" s="1">
        <v>2013136</v>
      </c>
      <c r="B519" s="1" t="s">
        <v>46</v>
      </c>
      <c r="C519" s="2">
        <v>41591</v>
      </c>
      <c r="D519" s="2">
        <v>41652</v>
      </c>
      <c r="E519" s="1">
        <v>7</v>
      </c>
      <c r="F519" s="1">
        <v>38</v>
      </c>
      <c r="G519" s="1">
        <v>16</v>
      </c>
      <c r="H519" s="1">
        <v>36</v>
      </c>
      <c r="I519" s="1">
        <v>47</v>
      </c>
      <c r="J519" s="1">
        <v>6</v>
      </c>
      <c r="K519" s="1" t="s">
        <v>564</v>
      </c>
      <c r="L519" s="1">
        <v>0</v>
      </c>
      <c r="M519" s="1">
        <v>0</v>
      </c>
      <c r="N519" s="1">
        <v>0</v>
      </c>
      <c r="O519" s="1">
        <v>0</v>
      </c>
      <c r="P519" s="1">
        <v>394</v>
      </c>
      <c r="Q519" s="1">
        <v>1776.1</v>
      </c>
      <c r="R519" s="1">
        <v>16195</v>
      </c>
      <c r="S519" s="1">
        <v>12.7</v>
      </c>
      <c r="T519" s="1">
        <v>251252</v>
      </c>
      <c r="U519" s="1">
        <v>5.8</v>
      </c>
      <c r="V519" s="1">
        <v>424952</v>
      </c>
      <c r="W519" s="1">
        <v>2</v>
      </c>
      <c r="X519" s="1">
        <v>8558918</v>
      </c>
      <c r="Y519" s="1" t="s">
        <v>45</v>
      </c>
    </row>
    <row r="520" spans="1:25">
      <c r="A520" s="1">
        <v>2013135</v>
      </c>
      <c r="B520" s="1" t="s">
        <v>48</v>
      </c>
      <c r="C520" s="2">
        <v>41589</v>
      </c>
      <c r="D520" s="2">
        <v>41650</v>
      </c>
      <c r="E520" s="1">
        <v>42</v>
      </c>
      <c r="F520" s="1">
        <v>48</v>
      </c>
      <c r="G520" s="1">
        <v>32</v>
      </c>
      <c r="H520" s="1">
        <v>12</v>
      </c>
      <c r="I520" s="1">
        <v>16</v>
      </c>
      <c r="J520" s="1">
        <v>9</v>
      </c>
      <c r="K520" s="1" t="s">
        <v>565</v>
      </c>
      <c r="L520" s="1">
        <v>0</v>
      </c>
      <c r="M520" s="1">
        <v>0</v>
      </c>
      <c r="N520" s="1">
        <v>0</v>
      </c>
      <c r="O520" s="1">
        <v>0</v>
      </c>
      <c r="P520" s="1">
        <v>221</v>
      </c>
      <c r="Q520" s="1">
        <v>1954</v>
      </c>
      <c r="R520" s="1">
        <v>10309</v>
      </c>
      <c r="S520" s="1">
        <v>12.3</v>
      </c>
      <c r="T520" s="1">
        <v>152988</v>
      </c>
      <c r="U520" s="1">
        <v>5.9</v>
      </c>
      <c r="V520" s="1">
        <v>237031</v>
      </c>
      <c r="W520" s="1">
        <v>2</v>
      </c>
      <c r="X520" s="1">
        <v>7962909</v>
      </c>
      <c r="Y520" s="1" t="s">
        <v>45</v>
      </c>
    </row>
    <row r="521" spans="1:25">
      <c r="A521" s="1">
        <v>2013134</v>
      </c>
      <c r="B521" s="1" t="s">
        <v>43</v>
      </c>
      <c r="C521" s="2">
        <v>41587</v>
      </c>
      <c r="D521" s="2">
        <v>41648</v>
      </c>
      <c r="E521" s="1">
        <v>39</v>
      </c>
      <c r="F521" s="1">
        <v>33</v>
      </c>
      <c r="G521" s="1">
        <v>12</v>
      </c>
      <c r="H521" s="1">
        <v>30</v>
      </c>
      <c r="I521" s="1">
        <v>9</v>
      </c>
      <c r="J521" s="1">
        <v>4</v>
      </c>
      <c r="K521" s="1" t="s">
        <v>566</v>
      </c>
      <c r="L521" s="1">
        <v>2</v>
      </c>
      <c r="M521" s="1">
        <v>2000000</v>
      </c>
      <c r="N521" s="1">
        <v>1</v>
      </c>
      <c r="O521" s="1">
        <v>309804.79999999999</v>
      </c>
      <c r="P521" s="1">
        <v>575</v>
      </c>
      <c r="Q521" s="1">
        <v>1159.5</v>
      </c>
      <c r="R521" s="1">
        <v>27769</v>
      </c>
      <c r="S521" s="1">
        <v>10.4</v>
      </c>
      <c r="T521" s="1">
        <v>416551</v>
      </c>
      <c r="U521" s="1">
        <v>4.9000000000000004</v>
      </c>
      <c r="V521" s="1">
        <v>549998</v>
      </c>
      <c r="W521" s="1">
        <v>2</v>
      </c>
      <c r="X521" s="1">
        <v>3491437</v>
      </c>
      <c r="Y521" s="1" t="s">
        <v>45</v>
      </c>
    </row>
    <row r="522" spans="1:25">
      <c r="A522" s="1">
        <v>2013133</v>
      </c>
      <c r="B522" s="1" t="s">
        <v>46</v>
      </c>
      <c r="C522" s="2">
        <v>41584</v>
      </c>
      <c r="D522" s="2">
        <v>41645</v>
      </c>
      <c r="E522" s="1">
        <v>20</v>
      </c>
      <c r="F522" s="1">
        <v>40</v>
      </c>
      <c r="G522" s="1">
        <v>30</v>
      </c>
      <c r="H522" s="1">
        <v>16</v>
      </c>
      <c r="I522" s="1">
        <v>6</v>
      </c>
      <c r="J522" s="1">
        <v>3</v>
      </c>
      <c r="K522" s="1" t="s">
        <v>567</v>
      </c>
      <c r="L522" s="1">
        <v>0</v>
      </c>
      <c r="M522" s="1">
        <v>0</v>
      </c>
      <c r="N522" s="1">
        <v>6</v>
      </c>
      <c r="O522" s="1">
        <v>36882.400000000001</v>
      </c>
      <c r="P522" s="1">
        <v>642</v>
      </c>
      <c r="Q522" s="1">
        <v>741.8</v>
      </c>
      <c r="R522" s="1">
        <v>23641</v>
      </c>
      <c r="S522" s="1">
        <v>8.6999999999999993</v>
      </c>
      <c r="T522" s="1">
        <v>283454</v>
      </c>
      <c r="U522" s="1">
        <v>5.2</v>
      </c>
      <c r="V522" s="1">
        <v>419492</v>
      </c>
      <c r="W522" s="1">
        <v>2</v>
      </c>
      <c r="X522" s="1">
        <v>3353482</v>
      </c>
      <c r="Y522" s="1" t="s">
        <v>45</v>
      </c>
    </row>
    <row r="523" spans="1:25">
      <c r="A523" s="1">
        <v>2013132</v>
      </c>
      <c r="B523" s="1" t="s">
        <v>48</v>
      </c>
      <c r="C523" s="2">
        <v>41582</v>
      </c>
      <c r="D523" s="2">
        <v>41643</v>
      </c>
      <c r="E523" s="1">
        <v>13</v>
      </c>
      <c r="F523" s="1">
        <v>18</v>
      </c>
      <c r="G523" s="1">
        <v>8</v>
      </c>
      <c r="H523" s="1">
        <v>24</v>
      </c>
      <c r="I523" s="1">
        <v>15</v>
      </c>
      <c r="J523" s="1">
        <v>6</v>
      </c>
      <c r="K523" s="1" t="s">
        <v>568</v>
      </c>
      <c r="L523" s="1">
        <v>0</v>
      </c>
      <c r="M523" s="1">
        <v>0</v>
      </c>
      <c r="N523" s="1">
        <v>5</v>
      </c>
      <c r="O523" s="1">
        <v>31157.4</v>
      </c>
      <c r="P523" s="1">
        <v>643</v>
      </c>
      <c r="Q523" s="1">
        <v>521.4</v>
      </c>
      <c r="R523" s="1">
        <v>22043</v>
      </c>
      <c r="S523" s="1">
        <v>6.5</v>
      </c>
      <c r="T523" s="1">
        <v>253991</v>
      </c>
      <c r="U523" s="1">
        <v>4</v>
      </c>
      <c r="V523" s="1">
        <v>310350</v>
      </c>
      <c r="W523" s="1">
        <v>2</v>
      </c>
      <c r="X523" s="1">
        <v>8044832</v>
      </c>
      <c r="Y523" s="1" t="s">
        <v>45</v>
      </c>
    </row>
    <row r="524" spans="1:25">
      <c r="A524" s="1">
        <v>2013131</v>
      </c>
      <c r="B524" s="1" t="s">
        <v>43</v>
      </c>
      <c r="C524" s="2">
        <v>41580</v>
      </c>
      <c r="D524" s="2">
        <v>41641</v>
      </c>
      <c r="E524" s="1">
        <v>7</v>
      </c>
      <c r="F524" s="1">
        <v>12</v>
      </c>
      <c r="G524" s="1">
        <v>4</v>
      </c>
      <c r="H524" s="1">
        <v>13</v>
      </c>
      <c r="I524" s="1">
        <v>18</v>
      </c>
      <c r="J524" s="1">
        <v>9</v>
      </c>
      <c r="K524" s="1" t="s">
        <v>569</v>
      </c>
      <c r="L524" s="1">
        <v>3</v>
      </c>
      <c r="M524" s="1">
        <v>1666667</v>
      </c>
      <c r="N524" s="1">
        <v>3</v>
      </c>
      <c r="O524" s="1">
        <v>99657.9</v>
      </c>
      <c r="P524" s="1">
        <v>1684</v>
      </c>
      <c r="Q524" s="1">
        <v>382</v>
      </c>
      <c r="R524" s="1">
        <v>54296</v>
      </c>
      <c r="S524" s="1">
        <v>5.0999999999999996</v>
      </c>
      <c r="T524" s="1">
        <v>571320</v>
      </c>
      <c r="U524" s="1">
        <v>3.4</v>
      </c>
      <c r="V524" s="1">
        <v>529101</v>
      </c>
      <c r="W524" s="1">
        <v>2</v>
      </c>
      <c r="X524" s="1">
        <v>5904320</v>
      </c>
      <c r="Y524" s="1" t="s">
        <v>45</v>
      </c>
    </row>
    <row r="525" spans="1:25">
      <c r="A525" s="1">
        <v>2013130</v>
      </c>
      <c r="B525" s="1" t="s">
        <v>46</v>
      </c>
      <c r="C525" s="2">
        <v>41577</v>
      </c>
      <c r="D525" s="2">
        <v>41638</v>
      </c>
      <c r="E525" s="1">
        <v>46</v>
      </c>
      <c r="F525" s="1">
        <v>48</v>
      </c>
      <c r="G525" s="1">
        <v>14</v>
      </c>
      <c r="H525" s="1">
        <v>21</v>
      </c>
      <c r="I525" s="1">
        <v>35</v>
      </c>
      <c r="J525" s="1">
        <v>1</v>
      </c>
      <c r="K525" s="1" t="s">
        <v>570</v>
      </c>
      <c r="L525" s="1">
        <v>0</v>
      </c>
      <c r="M525" s="1">
        <v>0</v>
      </c>
      <c r="N525" s="1">
        <v>2</v>
      </c>
      <c r="O525" s="1">
        <v>110381.5</v>
      </c>
      <c r="P525" s="1">
        <v>317</v>
      </c>
      <c r="Q525" s="1">
        <v>1498.8</v>
      </c>
      <c r="R525" s="1">
        <v>15198</v>
      </c>
      <c r="S525" s="1">
        <v>13.5</v>
      </c>
      <c r="T525" s="1">
        <v>223608</v>
      </c>
      <c r="U525" s="1">
        <v>6.5</v>
      </c>
      <c r="V525" s="1">
        <v>307454</v>
      </c>
      <c r="W525" s="1">
        <v>2</v>
      </c>
      <c r="X525" s="1">
        <v>9559745</v>
      </c>
      <c r="Y525" s="1" t="s">
        <v>45</v>
      </c>
    </row>
    <row r="526" spans="1:25">
      <c r="A526" s="1">
        <v>2013129</v>
      </c>
      <c r="B526" s="1" t="s">
        <v>48</v>
      </c>
      <c r="C526" s="2">
        <v>41575</v>
      </c>
      <c r="D526" s="2">
        <v>41636</v>
      </c>
      <c r="E526" s="1">
        <v>44</v>
      </c>
      <c r="F526" s="1">
        <v>32</v>
      </c>
      <c r="G526" s="1">
        <v>8</v>
      </c>
      <c r="H526" s="1">
        <v>14</v>
      </c>
      <c r="I526" s="1">
        <v>23</v>
      </c>
      <c r="J526" s="1">
        <v>8</v>
      </c>
      <c r="K526" s="1" t="s">
        <v>571</v>
      </c>
      <c r="L526" s="1">
        <v>0</v>
      </c>
      <c r="M526" s="1">
        <v>0</v>
      </c>
      <c r="N526" s="1">
        <v>4</v>
      </c>
      <c r="O526" s="1">
        <v>40029.1</v>
      </c>
      <c r="P526" s="1">
        <v>381</v>
      </c>
      <c r="Q526" s="1">
        <v>904.4</v>
      </c>
      <c r="R526" s="1">
        <v>14381</v>
      </c>
      <c r="S526" s="1">
        <v>10.3</v>
      </c>
      <c r="T526" s="1">
        <v>197038</v>
      </c>
      <c r="U526" s="1">
        <v>5.4</v>
      </c>
      <c r="V526" s="1">
        <v>287165</v>
      </c>
      <c r="W526" s="1">
        <v>2</v>
      </c>
      <c r="X526" s="1">
        <v>3544597</v>
      </c>
      <c r="Y526" s="1" t="s">
        <v>45</v>
      </c>
    </row>
    <row r="527" spans="1:25">
      <c r="A527" s="1">
        <v>2013128</v>
      </c>
      <c r="B527" s="1" t="s">
        <v>43</v>
      </c>
      <c r="C527" s="2">
        <v>41573</v>
      </c>
      <c r="D527" s="2">
        <v>41634</v>
      </c>
      <c r="E527" s="1">
        <v>40</v>
      </c>
      <c r="F527" s="1">
        <v>3</v>
      </c>
      <c r="G527" s="1">
        <v>35</v>
      </c>
      <c r="H527" s="1">
        <v>42</v>
      </c>
      <c r="I527" s="1">
        <v>47</v>
      </c>
      <c r="J527" s="1">
        <v>7</v>
      </c>
      <c r="K527" s="1" t="s">
        <v>572</v>
      </c>
      <c r="L527" s="1">
        <v>0</v>
      </c>
      <c r="M527" s="1">
        <v>0</v>
      </c>
      <c r="N527" s="1">
        <v>0</v>
      </c>
      <c r="O527" s="1">
        <v>0</v>
      </c>
      <c r="P527" s="1">
        <v>343</v>
      </c>
      <c r="Q527" s="1">
        <v>2710.9</v>
      </c>
      <c r="R527" s="1">
        <v>18996</v>
      </c>
      <c r="S527" s="1">
        <v>14.4</v>
      </c>
      <c r="T527" s="1">
        <v>292446</v>
      </c>
      <c r="U527" s="1">
        <v>6.7</v>
      </c>
      <c r="V527" s="1">
        <v>862259</v>
      </c>
      <c r="W527" s="1">
        <v>2</v>
      </c>
      <c r="X527" s="1">
        <v>6611136</v>
      </c>
      <c r="Y527" s="1" t="s">
        <v>45</v>
      </c>
    </row>
    <row r="528" spans="1:25">
      <c r="A528" s="1">
        <v>2013127</v>
      </c>
      <c r="B528" s="1" t="s">
        <v>46</v>
      </c>
      <c r="C528" s="2">
        <v>41570</v>
      </c>
      <c r="D528" s="2">
        <v>41631</v>
      </c>
      <c r="E528" s="1">
        <v>5</v>
      </c>
      <c r="F528" s="1">
        <v>11</v>
      </c>
      <c r="G528" s="1">
        <v>20</v>
      </c>
      <c r="H528" s="1">
        <v>22</v>
      </c>
      <c r="I528" s="1">
        <v>10</v>
      </c>
      <c r="J528" s="1">
        <v>3</v>
      </c>
      <c r="K528" s="1" t="s">
        <v>573</v>
      </c>
      <c r="L528" s="1">
        <v>3</v>
      </c>
      <c r="M528" s="1">
        <v>5000000</v>
      </c>
      <c r="N528" s="1">
        <v>4</v>
      </c>
      <c r="O528" s="1">
        <v>63835.9</v>
      </c>
      <c r="P528" s="1">
        <v>1349</v>
      </c>
      <c r="Q528" s="1">
        <v>407.3</v>
      </c>
      <c r="R528" s="1">
        <v>44456</v>
      </c>
      <c r="S528" s="1">
        <v>5.3</v>
      </c>
      <c r="T528" s="1">
        <v>461092</v>
      </c>
      <c r="U528" s="1">
        <v>3.6</v>
      </c>
      <c r="V528" s="1">
        <v>489617</v>
      </c>
      <c r="W528" s="1">
        <v>2</v>
      </c>
      <c r="X528" s="1">
        <v>1929530</v>
      </c>
      <c r="Y528" s="1" t="s">
        <v>45</v>
      </c>
    </row>
    <row r="529" spans="1:25">
      <c r="A529" s="1">
        <v>2013126</v>
      </c>
      <c r="B529" s="1" t="s">
        <v>48</v>
      </c>
      <c r="C529" s="2">
        <v>41568</v>
      </c>
      <c r="D529" s="2">
        <v>41629</v>
      </c>
      <c r="E529" s="1">
        <v>25</v>
      </c>
      <c r="F529" s="1">
        <v>32</v>
      </c>
      <c r="G529" s="1">
        <v>35</v>
      </c>
      <c r="H529" s="1">
        <v>17</v>
      </c>
      <c r="I529" s="1">
        <v>36</v>
      </c>
      <c r="J529" s="1">
        <v>7</v>
      </c>
      <c r="K529" s="1" t="s">
        <v>574</v>
      </c>
      <c r="L529" s="1">
        <v>0</v>
      </c>
      <c r="M529" s="1">
        <v>0</v>
      </c>
      <c r="N529" s="1">
        <v>2</v>
      </c>
      <c r="O529" s="1">
        <v>96210.2</v>
      </c>
      <c r="P529" s="1">
        <v>275</v>
      </c>
      <c r="Q529" s="1">
        <v>1505.9</v>
      </c>
      <c r="R529" s="1">
        <v>13879</v>
      </c>
      <c r="S529" s="1">
        <v>12.9</v>
      </c>
      <c r="T529" s="1">
        <v>205273</v>
      </c>
      <c r="U529" s="1">
        <v>6.2</v>
      </c>
      <c r="V529" s="1">
        <v>549752</v>
      </c>
      <c r="W529" s="1">
        <v>2</v>
      </c>
      <c r="X529" s="1">
        <v>2315388</v>
      </c>
      <c r="Y529" s="1" t="s">
        <v>45</v>
      </c>
    </row>
    <row r="530" spans="1:25">
      <c r="A530" s="1">
        <v>2013125</v>
      </c>
      <c r="B530" s="1" t="s">
        <v>43</v>
      </c>
      <c r="C530" s="2">
        <v>41566</v>
      </c>
      <c r="D530" s="2">
        <v>41627</v>
      </c>
      <c r="E530" s="1">
        <v>33</v>
      </c>
      <c r="F530" s="1">
        <v>49</v>
      </c>
      <c r="G530" s="1">
        <v>44</v>
      </c>
      <c r="H530" s="1">
        <v>8</v>
      </c>
      <c r="I530" s="1">
        <v>25</v>
      </c>
      <c r="J530" s="1">
        <v>1</v>
      </c>
      <c r="K530" s="1" t="s">
        <v>575</v>
      </c>
      <c r="L530" s="1">
        <v>0</v>
      </c>
      <c r="M530" s="1">
        <v>0</v>
      </c>
      <c r="N530" s="1">
        <v>2</v>
      </c>
      <c r="O530" s="1">
        <v>172022.6</v>
      </c>
      <c r="P530" s="1">
        <v>716</v>
      </c>
      <c r="Q530" s="1">
        <v>1034.0999999999999</v>
      </c>
      <c r="R530" s="1">
        <v>29526</v>
      </c>
      <c r="S530" s="1">
        <v>10.8</v>
      </c>
      <c r="T530" s="1">
        <v>423998</v>
      </c>
      <c r="U530" s="1">
        <v>5.4</v>
      </c>
      <c r="V530" s="1">
        <v>488951</v>
      </c>
      <c r="W530" s="1">
        <v>2</v>
      </c>
      <c r="X530" s="1">
        <v>2744262</v>
      </c>
      <c r="Y530" s="1" t="s">
        <v>45</v>
      </c>
    </row>
    <row r="531" spans="1:25">
      <c r="A531" s="1">
        <v>2013124</v>
      </c>
      <c r="B531" s="1" t="s">
        <v>46</v>
      </c>
      <c r="C531" s="2">
        <v>41563</v>
      </c>
      <c r="D531" s="2">
        <v>41624</v>
      </c>
      <c r="E531" s="1">
        <v>9</v>
      </c>
      <c r="F531" s="1">
        <v>12</v>
      </c>
      <c r="G531" s="1">
        <v>40</v>
      </c>
      <c r="H531" s="1">
        <v>23</v>
      </c>
      <c r="I531" s="1">
        <v>14</v>
      </c>
      <c r="J531" s="1">
        <v>8</v>
      </c>
      <c r="K531" s="1" t="s">
        <v>576</v>
      </c>
      <c r="L531" s="1">
        <v>0</v>
      </c>
      <c r="M531" s="1">
        <v>0</v>
      </c>
      <c r="N531" s="1">
        <v>2</v>
      </c>
      <c r="O531" s="1">
        <v>125602.1</v>
      </c>
      <c r="P531" s="1">
        <v>597</v>
      </c>
      <c r="Q531" s="1">
        <v>905.5</v>
      </c>
      <c r="R531" s="1">
        <v>28477</v>
      </c>
      <c r="S531" s="1">
        <v>8.1999999999999993</v>
      </c>
      <c r="T531" s="1">
        <v>380502</v>
      </c>
      <c r="U531" s="1">
        <v>4.3</v>
      </c>
      <c r="V531" s="1">
        <v>449948</v>
      </c>
      <c r="W531" s="1">
        <v>2</v>
      </c>
      <c r="X531" s="1">
        <v>2865806</v>
      </c>
      <c r="Y531" s="1" t="s">
        <v>45</v>
      </c>
    </row>
    <row r="532" spans="1:25">
      <c r="A532" s="1">
        <v>2013123</v>
      </c>
      <c r="B532" s="1" t="s">
        <v>48</v>
      </c>
      <c r="C532" s="2">
        <v>41561</v>
      </c>
      <c r="D532" s="2">
        <v>41622</v>
      </c>
      <c r="E532" s="1">
        <v>21</v>
      </c>
      <c r="F532" s="1">
        <v>35</v>
      </c>
      <c r="G532" s="1">
        <v>19</v>
      </c>
      <c r="H532" s="1">
        <v>15</v>
      </c>
      <c r="I532" s="1">
        <v>33</v>
      </c>
      <c r="J532" s="1">
        <v>4</v>
      </c>
      <c r="K532" s="1" t="s">
        <v>577</v>
      </c>
      <c r="L532" s="1">
        <v>0</v>
      </c>
      <c r="M532" s="1">
        <v>0</v>
      </c>
      <c r="N532" s="1">
        <v>1</v>
      </c>
      <c r="O532" s="1">
        <v>192587.6</v>
      </c>
      <c r="P532" s="1">
        <v>332</v>
      </c>
      <c r="Q532" s="1">
        <v>1248.4000000000001</v>
      </c>
      <c r="R532" s="1">
        <v>15419</v>
      </c>
      <c r="S532" s="1">
        <v>11.6</v>
      </c>
      <c r="T532" s="1">
        <v>239410</v>
      </c>
      <c r="U532" s="1">
        <v>5.3</v>
      </c>
      <c r="V532" s="1">
        <v>364891</v>
      </c>
      <c r="W532" s="1">
        <v>2</v>
      </c>
      <c r="X532" s="1">
        <v>693787</v>
      </c>
      <c r="Y532" s="1" t="s">
        <v>45</v>
      </c>
    </row>
    <row r="533" spans="1:25">
      <c r="A533" s="1">
        <v>2013122</v>
      </c>
      <c r="B533" s="1" t="s">
        <v>43</v>
      </c>
      <c r="C533" s="2">
        <v>41559</v>
      </c>
      <c r="D533" s="2">
        <v>41620</v>
      </c>
      <c r="E533" s="1">
        <v>24</v>
      </c>
      <c r="F533" s="1">
        <v>32</v>
      </c>
      <c r="G533" s="1">
        <v>22</v>
      </c>
      <c r="H533" s="1">
        <v>4</v>
      </c>
      <c r="I533" s="1">
        <v>17</v>
      </c>
      <c r="J533" s="1">
        <v>8</v>
      </c>
      <c r="K533" s="1" t="s">
        <v>578</v>
      </c>
      <c r="L533" s="1">
        <v>0</v>
      </c>
      <c r="M533" s="1">
        <v>0</v>
      </c>
      <c r="N533" s="1">
        <v>3</v>
      </c>
      <c r="O533" s="1">
        <v>133401.70000000001</v>
      </c>
      <c r="P533" s="1">
        <v>893</v>
      </c>
      <c r="Q533" s="1">
        <v>964.5</v>
      </c>
      <c r="R533" s="1">
        <v>39937</v>
      </c>
      <c r="S533" s="1">
        <v>9.3000000000000007</v>
      </c>
      <c r="T533" s="1">
        <v>553950</v>
      </c>
      <c r="U533" s="1">
        <v>4.8</v>
      </c>
      <c r="V533" s="1">
        <v>739667</v>
      </c>
      <c r="W533" s="1">
        <v>2</v>
      </c>
      <c r="X533" s="1">
        <v>8520376</v>
      </c>
      <c r="Y533" s="1" t="s">
        <v>45</v>
      </c>
    </row>
    <row r="534" spans="1:25">
      <c r="A534" s="1">
        <v>2013121</v>
      </c>
      <c r="B534" s="1" t="s">
        <v>46</v>
      </c>
      <c r="C534" s="2">
        <v>41556</v>
      </c>
      <c r="D534" s="2">
        <v>41617</v>
      </c>
      <c r="E534" s="1">
        <v>1</v>
      </c>
      <c r="F534" s="1">
        <v>26</v>
      </c>
      <c r="G534" s="1">
        <v>18</v>
      </c>
      <c r="H534" s="1">
        <v>20</v>
      </c>
      <c r="I534" s="1">
        <v>12</v>
      </c>
      <c r="J534" s="1">
        <v>2</v>
      </c>
      <c r="K534" s="1" t="s">
        <v>579</v>
      </c>
      <c r="L534" s="1">
        <v>0</v>
      </c>
      <c r="M534" s="1">
        <v>0</v>
      </c>
      <c r="N534" s="1">
        <v>3</v>
      </c>
      <c r="O534" s="1">
        <v>73706.600000000006</v>
      </c>
      <c r="P534" s="1">
        <v>867</v>
      </c>
      <c r="Q534" s="1">
        <v>548.79999999999995</v>
      </c>
      <c r="R534" s="1">
        <v>29177</v>
      </c>
      <c r="S534" s="1">
        <v>7</v>
      </c>
      <c r="T534" s="1">
        <v>345335</v>
      </c>
      <c r="U534" s="1">
        <v>4.2</v>
      </c>
      <c r="V534" s="1">
        <v>329547</v>
      </c>
      <c r="W534" s="1">
        <v>2</v>
      </c>
      <c r="X534" s="1">
        <v>9094524</v>
      </c>
      <c r="Y534" s="1" t="s">
        <v>45</v>
      </c>
    </row>
    <row r="535" spans="1:25">
      <c r="A535" s="1">
        <v>2013120</v>
      </c>
      <c r="B535" s="1" t="s">
        <v>48</v>
      </c>
      <c r="C535" s="2">
        <v>41554</v>
      </c>
      <c r="D535" s="2">
        <v>41615</v>
      </c>
      <c r="E535" s="1">
        <v>16</v>
      </c>
      <c r="F535" s="1">
        <v>31</v>
      </c>
      <c r="G535" s="1">
        <v>6</v>
      </c>
      <c r="H535" s="1">
        <v>46</v>
      </c>
      <c r="I535" s="1">
        <v>15</v>
      </c>
      <c r="J535" s="1">
        <v>5</v>
      </c>
      <c r="K535" s="1" t="s">
        <v>580</v>
      </c>
      <c r="L535" s="1">
        <v>0</v>
      </c>
      <c r="M535" s="1">
        <v>0</v>
      </c>
      <c r="N535" s="1">
        <v>2</v>
      </c>
      <c r="O535" s="1">
        <v>79632</v>
      </c>
      <c r="P535" s="1">
        <v>268</v>
      </c>
      <c r="Q535" s="1">
        <v>1278.9000000000001</v>
      </c>
      <c r="R535" s="1">
        <v>13154</v>
      </c>
      <c r="S535" s="1">
        <v>11.2</v>
      </c>
      <c r="T535" s="1">
        <v>192544</v>
      </c>
      <c r="U535" s="1">
        <v>5.5</v>
      </c>
      <c r="V535" s="1">
        <v>351568</v>
      </c>
      <c r="W535" s="1">
        <v>2</v>
      </c>
      <c r="X535" s="1">
        <v>980081</v>
      </c>
      <c r="Y535" s="1" t="s">
        <v>45</v>
      </c>
    </row>
    <row r="536" spans="1:25">
      <c r="A536" s="1">
        <v>2013119</v>
      </c>
      <c r="B536" s="1" t="s">
        <v>43</v>
      </c>
      <c r="C536" s="2">
        <v>41552</v>
      </c>
      <c r="D536" s="2">
        <v>41613</v>
      </c>
      <c r="E536" s="1">
        <v>9</v>
      </c>
      <c r="F536" s="1">
        <v>7</v>
      </c>
      <c r="G536" s="1">
        <v>14</v>
      </c>
      <c r="H536" s="1">
        <v>27</v>
      </c>
      <c r="I536" s="1">
        <v>38</v>
      </c>
      <c r="J536" s="1">
        <v>9</v>
      </c>
      <c r="K536" s="1" t="s">
        <v>581</v>
      </c>
      <c r="L536" s="1">
        <v>1</v>
      </c>
      <c r="M536" s="1">
        <v>2000000</v>
      </c>
      <c r="N536" s="1">
        <v>6</v>
      </c>
      <c r="O536" s="1">
        <v>50308</v>
      </c>
      <c r="P536" s="1">
        <v>1005</v>
      </c>
      <c r="Q536" s="1">
        <v>646.29999999999995</v>
      </c>
      <c r="R536" s="1">
        <v>40610</v>
      </c>
      <c r="S536" s="1">
        <v>6.9</v>
      </c>
      <c r="T536" s="1">
        <v>488673</v>
      </c>
      <c r="U536" s="1">
        <v>4.0999999999999996</v>
      </c>
      <c r="V536" s="1">
        <v>528310</v>
      </c>
      <c r="W536" s="1">
        <v>2</v>
      </c>
      <c r="X536" s="1">
        <v>3955155</v>
      </c>
      <c r="Y536" s="1" t="s">
        <v>45</v>
      </c>
    </row>
    <row r="537" spans="1:25">
      <c r="A537" s="1">
        <v>2013118</v>
      </c>
      <c r="B537" s="1" t="s">
        <v>46</v>
      </c>
      <c r="C537" s="2">
        <v>41549</v>
      </c>
      <c r="D537" s="2">
        <v>41610</v>
      </c>
      <c r="E537" s="1">
        <v>11</v>
      </c>
      <c r="F537" s="1">
        <v>21</v>
      </c>
      <c r="G537" s="1">
        <v>39</v>
      </c>
      <c r="H537" s="1">
        <v>17</v>
      </c>
      <c r="I537" s="1">
        <v>6</v>
      </c>
      <c r="J537" s="1">
        <v>7</v>
      </c>
      <c r="K537" s="1" t="s">
        <v>582</v>
      </c>
      <c r="L537" s="1">
        <v>1</v>
      </c>
      <c r="M537" s="1">
        <v>6000000</v>
      </c>
      <c r="N537" s="1">
        <v>1</v>
      </c>
      <c r="O537" s="1">
        <v>230667.7</v>
      </c>
      <c r="P537" s="1">
        <v>604</v>
      </c>
      <c r="Q537" s="1">
        <v>821.9</v>
      </c>
      <c r="R537" s="1">
        <v>27193</v>
      </c>
      <c r="S537" s="1">
        <v>7.9</v>
      </c>
      <c r="T537" s="1">
        <v>345861</v>
      </c>
      <c r="U537" s="1">
        <v>4.4000000000000004</v>
      </c>
      <c r="V537" s="1">
        <v>686750</v>
      </c>
      <c r="W537" s="1">
        <v>2</v>
      </c>
      <c r="X537" s="1">
        <v>6719808</v>
      </c>
      <c r="Y537" s="1" t="s">
        <v>45</v>
      </c>
    </row>
    <row r="538" spans="1:25">
      <c r="A538" s="1">
        <v>2013117</v>
      </c>
      <c r="B538" s="1" t="s">
        <v>48</v>
      </c>
      <c r="C538" s="2">
        <v>41547</v>
      </c>
      <c r="D538" s="2">
        <v>41608</v>
      </c>
      <c r="E538" s="1">
        <v>10</v>
      </c>
      <c r="F538" s="1">
        <v>26</v>
      </c>
      <c r="G538" s="1">
        <v>45</v>
      </c>
      <c r="H538" s="1">
        <v>15</v>
      </c>
      <c r="I538" s="1">
        <v>28</v>
      </c>
      <c r="J538" s="1">
        <v>9</v>
      </c>
      <c r="K538" s="1" t="s">
        <v>583</v>
      </c>
      <c r="L538" s="1">
        <v>0</v>
      </c>
      <c r="M538" s="1">
        <v>0</v>
      </c>
      <c r="N538" s="1">
        <v>1</v>
      </c>
      <c r="O538" s="1">
        <v>165437</v>
      </c>
      <c r="P538" s="1">
        <v>367</v>
      </c>
      <c r="Q538" s="1">
        <v>970.1</v>
      </c>
      <c r="R538" s="1">
        <v>15961</v>
      </c>
      <c r="S538" s="1">
        <v>9.6</v>
      </c>
      <c r="T538" s="1">
        <v>225575</v>
      </c>
      <c r="U538" s="1">
        <v>4.8</v>
      </c>
      <c r="V538" s="1">
        <v>287811</v>
      </c>
      <c r="W538" s="1">
        <v>2</v>
      </c>
      <c r="X538" s="1">
        <v>575126</v>
      </c>
      <c r="Y538" s="1" t="s">
        <v>45</v>
      </c>
    </row>
    <row r="539" spans="1:25">
      <c r="A539" s="1">
        <v>2013116</v>
      </c>
      <c r="B539" s="1" t="s">
        <v>43</v>
      </c>
      <c r="C539" s="2">
        <v>41545</v>
      </c>
      <c r="D539" s="2">
        <v>41606</v>
      </c>
      <c r="E539" s="1">
        <v>34</v>
      </c>
      <c r="F539" s="1">
        <v>29</v>
      </c>
      <c r="G539" s="1">
        <v>45</v>
      </c>
      <c r="H539" s="1">
        <v>1</v>
      </c>
      <c r="I539" s="1">
        <v>9</v>
      </c>
      <c r="J539" s="1">
        <v>5</v>
      </c>
      <c r="K539" s="1" t="s">
        <v>584</v>
      </c>
      <c r="L539" s="1">
        <v>0</v>
      </c>
      <c r="M539" s="1">
        <v>0</v>
      </c>
      <c r="N539" s="1">
        <v>1</v>
      </c>
      <c r="O539" s="1">
        <v>301627.90000000002</v>
      </c>
      <c r="P539" s="1">
        <v>561</v>
      </c>
      <c r="Q539" s="1">
        <v>1157.0999999999999</v>
      </c>
      <c r="R539" s="1">
        <v>25652</v>
      </c>
      <c r="S539" s="1">
        <v>10.9</v>
      </c>
      <c r="T539" s="1">
        <v>386750</v>
      </c>
      <c r="U539" s="1">
        <v>5.0999999999999996</v>
      </c>
      <c r="V539" s="1">
        <v>645001</v>
      </c>
      <c r="W539" s="1">
        <v>2</v>
      </c>
      <c r="X539" s="1">
        <v>6344084</v>
      </c>
      <c r="Y539" s="1" t="s">
        <v>45</v>
      </c>
    </row>
    <row r="540" spans="1:25">
      <c r="A540" s="1">
        <v>2013115</v>
      </c>
      <c r="B540" s="1" t="s">
        <v>46</v>
      </c>
      <c r="C540" s="2">
        <v>41542</v>
      </c>
      <c r="D540" s="2">
        <v>41603</v>
      </c>
      <c r="E540" s="1">
        <v>6</v>
      </c>
      <c r="F540" s="1">
        <v>2</v>
      </c>
      <c r="G540" s="1">
        <v>44</v>
      </c>
      <c r="H540" s="1">
        <v>43</v>
      </c>
      <c r="I540" s="1">
        <v>12</v>
      </c>
      <c r="J540" s="1">
        <v>5</v>
      </c>
      <c r="K540" s="1" t="s">
        <v>585</v>
      </c>
      <c r="L540" s="1">
        <v>0</v>
      </c>
      <c r="M540" s="1">
        <v>0</v>
      </c>
      <c r="N540" s="1">
        <v>4</v>
      </c>
      <c r="O540" s="1">
        <v>53276.800000000003</v>
      </c>
      <c r="P540" s="1">
        <v>420</v>
      </c>
      <c r="Q540" s="1">
        <v>1092</v>
      </c>
      <c r="R540" s="1">
        <v>20296</v>
      </c>
      <c r="S540" s="1">
        <v>9.6999999999999993</v>
      </c>
      <c r="T540" s="1">
        <v>287555</v>
      </c>
      <c r="U540" s="1">
        <v>4.9000000000000004</v>
      </c>
      <c r="V540" s="1">
        <v>469164</v>
      </c>
      <c r="W540" s="1">
        <v>2</v>
      </c>
      <c r="X540" s="1">
        <v>2587695</v>
      </c>
      <c r="Y540" s="1" t="s">
        <v>45</v>
      </c>
    </row>
    <row r="541" spans="1:25">
      <c r="A541" s="1">
        <v>2013114</v>
      </c>
      <c r="B541" s="1" t="s">
        <v>48</v>
      </c>
      <c r="C541" s="2">
        <v>41540</v>
      </c>
      <c r="D541" s="2">
        <v>41601</v>
      </c>
      <c r="E541" s="1">
        <v>2</v>
      </c>
      <c r="F541" s="1">
        <v>11</v>
      </c>
      <c r="G541" s="1">
        <v>21</v>
      </c>
      <c r="H541" s="1">
        <v>1</v>
      </c>
      <c r="I541" s="1">
        <v>36</v>
      </c>
      <c r="J541" s="1">
        <v>1</v>
      </c>
      <c r="K541" s="1" t="s">
        <v>586</v>
      </c>
      <c r="L541" s="1">
        <v>0</v>
      </c>
      <c r="M541" s="1">
        <v>0</v>
      </c>
      <c r="N541" s="1">
        <v>1</v>
      </c>
      <c r="O541" s="1">
        <v>154029.70000000001</v>
      </c>
      <c r="P541" s="1">
        <v>322</v>
      </c>
      <c r="Q541" s="1">
        <v>1029.4000000000001</v>
      </c>
      <c r="R541" s="1">
        <v>16237</v>
      </c>
      <c r="S541" s="1">
        <v>8.8000000000000007</v>
      </c>
      <c r="T541" s="1">
        <v>218588</v>
      </c>
      <c r="U541" s="1">
        <v>4.5999999999999996</v>
      </c>
      <c r="V541" s="1">
        <v>221042</v>
      </c>
      <c r="W541" s="1">
        <v>2</v>
      </c>
      <c r="X541" s="1">
        <v>9134865</v>
      </c>
      <c r="Y541" s="1" t="s">
        <v>45</v>
      </c>
    </row>
    <row r="542" spans="1:25">
      <c r="A542" s="1">
        <v>2013113</v>
      </c>
      <c r="B542" s="1" t="s">
        <v>43</v>
      </c>
      <c r="C542" s="2">
        <v>41538</v>
      </c>
      <c r="D542" s="2">
        <v>41599</v>
      </c>
      <c r="E542" s="1">
        <v>41</v>
      </c>
      <c r="F542" s="1">
        <v>30</v>
      </c>
      <c r="G542" s="1">
        <v>17</v>
      </c>
      <c r="H542" s="1">
        <v>26</v>
      </c>
      <c r="I542" s="1">
        <v>16</v>
      </c>
      <c r="J542" s="1">
        <v>9</v>
      </c>
      <c r="K542" s="1" t="s">
        <v>587</v>
      </c>
      <c r="L542" s="1">
        <v>1</v>
      </c>
      <c r="M542" s="1">
        <v>2000000</v>
      </c>
      <c r="N542" s="1">
        <v>1</v>
      </c>
      <c r="O542" s="1">
        <v>294655.2</v>
      </c>
      <c r="P542" s="1">
        <v>501</v>
      </c>
      <c r="Q542" s="1">
        <v>1265.7</v>
      </c>
      <c r="R542" s="1">
        <v>23921</v>
      </c>
      <c r="S542" s="1">
        <v>11.4</v>
      </c>
      <c r="T542" s="1">
        <v>357714</v>
      </c>
      <c r="U542" s="1">
        <v>5.4</v>
      </c>
      <c r="V542" s="1">
        <v>525164</v>
      </c>
      <c r="W542" s="1">
        <v>2</v>
      </c>
      <c r="X542" s="1">
        <v>6272972</v>
      </c>
      <c r="Y542" s="1" t="s">
        <v>45</v>
      </c>
    </row>
    <row r="543" spans="1:25">
      <c r="A543" s="1">
        <v>2013112</v>
      </c>
      <c r="B543" s="1" t="s">
        <v>46</v>
      </c>
      <c r="C543" s="2">
        <v>41535</v>
      </c>
      <c r="D543" s="2">
        <v>41596</v>
      </c>
      <c r="E543" s="1">
        <v>35</v>
      </c>
      <c r="F543" s="1">
        <v>26</v>
      </c>
      <c r="G543" s="1">
        <v>45</v>
      </c>
      <c r="H543" s="1">
        <v>4</v>
      </c>
      <c r="I543" s="1">
        <v>40</v>
      </c>
      <c r="J543" s="1">
        <v>3</v>
      </c>
      <c r="K543" s="1" t="s">
        <v>588</v>
      </c>
      <c r="L543" s="1">
        <v>1</v>
      </c>
      <c r="M543" s="1">
        <v>4000000</v>
      </c>
      <c r="N543" s="1">
        <v>0</v>
      </c>
      <c r="O543" s="1">
        <v>0</v>
      </c>
      <c r="P543" s="1">
        <v>293</v>
      </c>
      <c r="Q543" s="1">
        <v>2411.9</v>
      </c>
      <c r="R543" s="1">
        <v>14561</v>
      </c>
      <c r="S543" s="1">
        <v>14.3</v>
      </c>
      <c r="T543" s="1">
        <v>234962</v>
      </c>
      <c r="U543" s="1">
        <v>6.3</v>
      </c>
      <c r="V543" s="1">
        <v>423846</v>
      </c>
      <c r="W543" s="1">
        <v>2</v>
      </c>
      <c r="X543" s="1">
        <v>9170522</v>
      </c>
      <c r="Y543" s="1" t="s">
        <v>45</v>
      </c>
    </row>
    <row r="544" spans="1:25">
      <c r="A544" s="1">
        <v>2013111</v>
      </c>
      <c r="B544" s="1" t="s">
        <v>48</v>
      </c>
      <c r="C544" s="2">
        <v>41533</v>
      </c>
      <c r="D544" s="2">
        <v>41594</v>
      </c>
      <c r="E544" s="1">
        <v>6</v>
      </c>
      <c r="F544" s="1">
        <v>15</v>
      </c>
      <c r="G544" s="1">
        <v>24</v>
      </c>
      <c r="H544" s="1">
        <v>38</v>
      </c>
      <c r="I544" s="1">
        <v>26</v>
      </c>
      <c r="J544" s="1">
        <v>5</v>
      </c>
      <c r="K544" s="1" t="s">
        <v>589</v>
      </c>
      <c r="L544" s="1">
        <v>0</v>
      </c>
      <c r="M544" s="1">
        <v>0</v>
      </c>
      <c r="N544" s="1">
        <v>0</v>
      </c>
      <c r="O544" s="1">
        <v>0</v>
      </c>
      <c r="P544" s="1">
        <v>351</v>
      </c>
      <c r="Q544" s="1">
        <v>1460.3</v>
      </c>
      <c r="R544" s="1">
        <v>15634</v>
      </c>
      <c r="S544" s="1">
        <v>9.6999999999999993</v>
      </c>
      <c r="T544" s="1">
        <v>216014</v>
      </c>
      <c r="U544" s="1">
        <v>5</v>
      </c>
      <c r="V544" s="1">
        <v>369350</v>
      </c>
      <c r="W544" s="1">
        <v>2</v>
      </c>
      <c r="X544" s="1">
        <v>1440584</v>
      </c>
      <c r="Y544" s="1" t="s">
        <v>45</v>
      </c>
    </row>
    <row r="545" spans="1:25">
      <c r="A545" s="1">
        <v>2013110</v>
      </c>
      <c r="B545" s="1" t="s">
        <v>43</v>
      </c>
      <c r="C545" s="2">
        <v>41531</v>
      </c>
      <c r="D545" s="2">
        <v>41592</v>
      </c>
      <c r="E545" s="1">
        <v>49</v>
      </c>
      <c r="F545" s="1">
        <v>18</v>
      </c>
      <c r="G545" s="1">
        <v>28</v>
      </c>
      <c r="H545" s="1">
        <v>24</v>
      </c>
      <c r="I545" s="1">
        <v>43</v>
      </c>
      <c r="J545" s="1">
        <v>7</v>
      </c>
      <c r="K545" s="1" t="s">
        <v>590</v>
      </c>
      <c r="L545" s="1">
        <v>0</v>
      </c>
      <c r="M545" s="1">
        <v>0</v>
      </c>
      <c r="N545" s="1">
        <v>1</v>
      </c>
      <c r="O545" s="1">
        <v>287873.5</v>
      </c>
      <c r="P545" s="1">
        <v>472</v>
      </c>
      <c r="Q545" s="1">
        <v>1312.6</v>
      </c>
      <c r="R545" s="1">
        <v>22940</v>
      </c>
      <c r="S545" s="1">
        <v>11.7</v>
      </c>
      <c r="T545" s="1">
        <v>349215</v>
      </c>
      <c r="U545" s="1">
        <v>5.4</v>
      </c>
      <c r="V545" s="1">
        <v>858891</v>
      </c>
      <c r="W545" s="1">
        <v>2</v>
      </c>
      <c r="X545" s="1">
        <v>5197887</v>
      </c>
      <c r="Y545" s="1" t="s">
        <v>45</v>
      </c>
    </row>
    <row r="546" spans="1:25">
      <c r="A546" s="1">
        <v>2013109</v>
      </c>
      <c r="B546" s="1" t="s">
        <v>46</v>
      </c>
      <c r="C546" s="2">
        <v>41528</v>
      </c>
      <c r="D546" s="2">
        <v>41589</v>
      </c>
      <c r="E546" s="1">
        <v>35</v>
      </c>
      <c r="F546" s="1">
        <v>13</v>
      </c>
      <c r="G546" s="1">
        <v>7</v>
      </c>
      <c r="H546" s="1">
        <v>6</v>
      </c>
      <c r="I546" s="1">
        <v>23</v>
      </c>
      <c r="J546" s="1">
        <v>2</v>
      </c>
      <c r="K546" s="1" t="s">
        <v>591</v>
      </c>
      <c r="L546" s="1">
        <v>0</v>
      </c>
      <c r="M546" s="1">
        <v>0</v>
      </c>
      <c r="N546" s="1">
        <v>3</v>
      </c>
      <c r="O546" s="1">
        <v>71587.600000000006</v>
      </c>
      <c r="P546" s="1">
        <v>599</v>
      </c>
      <c r="Q546" s="1">
        <v>771.6</v>
      </c>
      <c r="R546" s="1">
        <v>27499</v>
      </c>
      <c r="S546" s="1">
        <v>7.2</v>
      </c>
      <c r="T546" s="1">
        <v>356130</v>
      </c>
      <c r="U546" s="1">
        <v>4</v>
      </c>
      <c r="V546" s="1">
        <v>323489</v>
      </c>
      <c r="W546" s="1">
        <v>2</v>
      </c>
      <c r="X546" s="1">
        <v>7374232</v>
      </c>
      <c r="Y546" s="1" t="s">
        <v>45</v>
      </c>
    </row>
    <row r="547" spans="1:25">
      <c r="A547" s="1">
        <v>2013108</v>
      </c>
      <c r="B547" s="1" t="s">
        <v>48</v>
      </c>
      <c r="C547" s="2">
        <v>41526</v>
      </c>
      <c r="D547" s="2">
        <v>41587</v>
      </c>
      <c r="E547" s="1">
        <v>22</v>
      </c>
      <c r="F547" s="1">
        <v>23</v>
      </c>
      <c r="G547" s="1">
        <v>35</v>
      </c>
      <c r="H547" s="1">
        <v>3</v>
      </c>
      <c r="I547" s="1">
        <v>5</v>
      </c>
      <c r="J547" s="1">
        <v>7</v>
      </c>
      <c r="K547" s="1" t="s">
        <v>592</v>
      </c>
      <c r="L547" s="1">
        <v>0</v>
      </c>
      <c r="M547" s="1">
        <v>0</v>
      </c>
      <c r="N547" s="1">
        <v>1</v>
      </c>
      <c r="O547" s="1">
        <v>158695.29999999999</v>
      </c>
      <c r="P547" s="1">
        <v>329</v>
      </c>
      <c r="Q547" s="1">
        <v>1038.0999999999999</v>
      </c>
      <c r="R547" s="1">
        <v>15671</v>
      </c>
      <c r="S547" s="1">
        <v>9.4</v>
      </c>
      <c r="T547" s="1">
        <v>230702</v>
      </c>
      <c r="U547" s="1">
        <v>4.5</v>
      </c>
      <c r="V547" s="1">
        <v>462938</v>
      </c>
      <c r="W547" s="1">
        <v>2</v>
      </c>
      <c r="X547" s="1">
        <v>6653668</v>
      </c>
      <c r="Y547" s="1" t="s">
        <v>45</v>
      </c>
    </row>
    <row r="548" spans="1:25">
      <c r="A548" s="1">
        <v>2013107</v>
      </c>
      <c r="B548" s="1" t="s">
        <v>43</v>
      </c>
      <c r="C548" s="2">
        <v>41524</v>
      </c>
      <c r="D548" s="2">
        <v>41585</v>
      </c>
      <c r="E548" s="1">
        <v>25</v>
      </c>
      <c r="F548" s="1">
        <v>24</v>
      </c>
      <c r="G548" s="1">
        <v>44</v>
      </c>
      <c r="H548" s="1">
        <v>11</v>
      </c>
      <c r="I548" s="1">
        <v>1</v>
      </c>
      <c r="J548" s="1">
        <v>3</v>
      </c>
      <c r="K548" s="1" t="s">
        <v>593</v>
      </c>
      <c r="L548" s="1">
        <v>2</v>
      </c>
      <c r="M548" s="1">
        <v>3000000</v>
      </c>
      <c r="N548" s="1">
        <v>4</v>
      </c>
      <c r="O548" s="1">
        <v>77395.3</v>
      </c>
      <c r="P548" s="1">
        <v>792</v>
      </c>
      <c r="Q548" s="1">
        <v>841.2</v>
      </c>
      <c r="R548" s="1">
        <v>34123</v>
      </c>
      <c r="S548" s="1">
        <v>8.4</v>
      </c>
      <c r="T548" s="1">
        <v>458965</v>
      </c>
      <c r="U548" s="1">
        <v>4.4000000000000004</v>
      </c>
      <c r="V548" s="1">
        <v>596429</v>
      </c>
      <c r="W548" s="1">
        <v>2</v>
      </c>
      <c r="X548" s="1">
        <v>1975114</v>
      </c>
      <c r="Y548" s="1" t="s">
        <v>45</v>
      </c>
    </row>
    <row r="549" spans="1:25">
      <c r="A549" s="1">
        <v>2013106</v>
      </c>
      <c r="B549" s="1" t="s">
        <v>46</v>
      </c>
      <c r="C549" s="2">
        <v>41521</v>
      </c>
      <c r="D549" s="2">
        <v>41582</v>
      </c>
      <c r="E549" s="1">
        <v>49</v>
      </c>
      <c r="F549" s="1">
        <v>6</v>
      </c>
      <c r="G549" s="1">
        <v>25</v>
      </c>
      <c r="H549" s="1">
        <v>17</v>
      </c>
      <c r="I549" s="1">
        <v>42</v>
      </c>
      <c r="J549" s="1">
        <v>6</v>
      </c>
      <c r="K549" s="1" t="s">
        <v>594</v>
      </c>
      <c r="L549" s="1">
        <v>0</v>
      </c>
      <c r="M549" s="1">
        <v>0</v>
      </c>
      <c r="N549" s="1">
        <v>3</v>
      </c>
      <c r="O549" s="1">
        <v>74373.7</v>
      </c>
      <c r="P549" s="1">
        <v>456</v>
      </c>
      <c r="Q549" s="1">
        <v>1053</v>
      </c>
      <c r="R549" s="1">
        <v>20491</v>
      </c>
      <c r="S549" s="1">
        <v>10.1</v>
      </c>
      <c r="T549" s="1">
        <v>294341</v>
      </c>
      <c r="U549" s="1">
        <v>5</v>
      </c>
      <c r="V549" s="1">
        <v>445452</v>
      </c>
      <c r="W549" s="1">
        <v>2</v>
      </c>
      <c r="X549" s="1">
        <v>2283531</v>
      </c>
      <c r="Y549" s="1" t="s">
        <v>45</v>
      </c>
    </row>
    <row r="550" spans="1:25">
      <c r="A550" s="1">
        <v>2013105</v>
      </c>
      <c r="B550" s="1" t="s">
        <v>48</v>
      </c>
      <c r="C550" s="2">
        <v>41519</v>
      </c>
      <c r="D550" s="2">
        <v>41580</v>
      </c>
      <c r="E550" s="1">
        <v>46</v>
      </c>
      <c r="F550" s="1">
        <v>16</v>
      </c>
      <c r="G550" s="1">
        <v>20</v>
      </c>
      <c r="H550" s="1">
        <v>41</v>
      </c>
      <c r="I550" s="1">
        <v>8</v>
      </c>
      <c r="J550" s="1">
        <v>8</v>
      </c>
      <c r="K550" s="1" t="s">
        <v>595</v>
      </c>
      <c r="L550" s="1">
        <v>0</v>
      </c>
      <c r="M550" s="1">
        <v>0</v>
      </c>
      <c r="N550" s="1">
        <v>1</v>
      </c>
      <c r="O550" s="1">
        <v>163299</v>
      </c>
      <c r="P550" s="1">
        <v>304</v>
      </c>
      <c r="Q550" s="1">
        <v>1156</v>
      </c>
      <c r="R550" s="1">
        <v>12621</v>
      </c>
      <c r="S550" s="1">
        <v>12</v>
      </c>
      <c r="T550" s="1">
        <v>190318</v>
      </c>
      <c r="U550" s="1">
        <v>5.7</v>
      </c>
      <c r="V550" s="1">
        <v>304644</v>
      </c>
      <c r="W550" s="1">
        <v>2</v>
      </c>
      <c r="X550" s="1">
        <v>7768492</v>
      </c>
      <c r="Y550" s="1" t="s">
        <v>45</v>
      </c>
    </row>
    <row r="551" spans="1:25">
      <c r="A551" s="1">
        <v>2013104</v>
      </c>
      <c r="B551" s="1" t="s">
        <v>43</v>
      </c>
      <c r="C551" s="2">
        <v>41517</v>
      </c>
      <c r="D551" s="2">
        <v>41578</v>
      </c>
      <c r="E551" s="1">
        <v>26</v>
      </c>
      <c r="F551" s="1">
        <v>3</v>
      </c>
      <c r="G551" s="1">
        <v>2</v>
      </c>
      <c r="H551" s="1">
        <v>33</v>
      </c>
      <c r="I551" s="1">
        <v>14</v>
      </c>
      <c r="J551" s="1">
        <v>7</v>
      </c>
      <c r="K551" s="1" t="s">
        <v>596</v>
      </c>
      <c r="L551" s="1">
        <v>0</v>
      </c>
      <c r="M551" s="1">
        <v>0</v>
      </c>
      <c r="N551" s="1">
        <v>6</v>
      </c>
      <c r="O551" s="1">
        <v>48361.5</v>
      </c>
      <c r="P551" s="1">
        <v>577</v>
      </c>
      <c r="Q551" s="1">
        <v>1082.3</v>
      </c>
      <c r="R551" s="1">
        <v>25857</v>
      </c>
      <c r="S551" s="1">
        <v>10.4</v>
      </c>
      <c r="T551" s="1">
        <v>381651</v>
      </c>
      <c r="U551" s="1">
        <v>5</v>
      </c>
      <c r="V551" s="1">
        <v>844445</v>
      </c>
      <c r="W551" s="1">
        <v>2</v>
      </c>
      <c r="X551" s="1">
        <v>189762</v>
      </c>
      <c r="Y551" s="1" t="s">
        <v>45</v>
      </c>
    </row>
    <row r="552" spans="1:25">
      <c r="A552" s="1">
        <v>2013103</v>
      </c>
      <c r="B552" s="1" t="s">
        <v>46</v>
      </c>
      <c r="C552" s="2">
        <v>41514</v>
      </c>
      <c r="D552" s="2">
        <v>41575</v>
      </c>
      <c r="E552" s="1">
        <v>40</v>
      </c>
      <c r="F552" s="1">
        <v>23</v>
      </c>
      <c r="G552" s="1">
        <v>30</v>
      </c>
      <c r="H552" s="1">
        <v>2</v>
      </c>
      <c r="I552" s="1">
        <v>33</v>
      </c>
      <c r="J552" s="1">
        <v>1</v>
      </c>
      <c r="K552" s="1" t="s">
        <v>597</v>
      </c>
      <c r="L552" s="1">
        <v>0</v>
      </c>
      <c r="M552" s="1">
        <v>0</v>
      </c>
      <c r="N552" s="1">
        <v>1</v>
      </c>
      <c r="O552" s="1">
        <v>210140.79999999999</v>
      </c>
      <c r="P552" s="1">
        <v>232</v>
      </c>
      <c r="Q552" s="1">
        <v>1949.3</v>
      </c>
      <c r="R552" s="1">
        <v>14394</v>
      </c>
      <c r="S552" s="1">
        <v>13.6</v>
      </c>
      <c r="T552" s="1">
        <v>240054</v>
      </c>
      <c r="U552" s="1">
        <v>5.8</v>
      </c>
      <c r="V552" s="1">
        <v>298351</v>
      </c>
      <c r="W552" s="1">
        <v>2</v>
      </c>
      <c r="X552" s="1">
        <v>7119688</v>
      </c>
      <c r="Y552" s="1" t="s">
        <v>45</v>
      </c>
    </row>
    <row r="553" spans="1:25">
      <c r="A553" s="1">
        <v>2013102</v>
      </c>
      <c r="B553" s="1" t="s">
        <v>48</v>
      </c>
      <c r="C553" s="2">
        <v>41512</v>
      </c>
      <c r="D553" s="2">
        <v>41573</v>
      </c>
      <c r="E553" s="1">
        <v>49</v>
      </c>
      <c r="F553" s="1">
        <v>1</v>
      </c>
      <c r="G553" s="1">
        <v>9</v>
      </c>
      <c r="H553" s="1">
        <v>14</v>
      </c>
      <c r="I553" s="1">
        <v>25</v>
      </c>
      <c r="J553" s="1">
        <v>10</v>
      </c>
      <c r="K553" s="1" t="s">
        <v>598</v>
      </c>
      <c r="L553" s="1">
        <v>1</v>
      </c>
      <c r="M553" s="1">
        <v>6000000</v>
      </c>
      <c r="N553" s="1">
        <v>6</v>
      </c>
      <c r="O553" s="1">
        <v>27771.200000000001</v>
      </c>
      <c r="P553" s="1">
        <v>676</v>
      </c>
      <c r="Q553" s="1">
        <v>530.4</v>
      </c>
      <c r="R553" s="1">
        <v>22457</v>
      </c>
      <c r="S553" s="1">
        <v>6.9</v>
      </c>
      <c r="T553" s="1">
        <v>252798</v>
      </c>
      <c r="U553" s="1">
        <v>4.3</v>
      </c>
      <c r="V553" s="1">
        <v>212187</v>
      </c>
      <c r="W553" s="1">
        <v>2</v>
      </c>
      <c r="X553" s="1">
        <v>5319935</v>
      </c>
      <c r="Y553" s="1" t="s">
        <v>45</v>
      </c>
    </row>
    <row r="554" spans="1:25">
      <c r="A554" s="1">
        <v>2013101</v>
      </c>
      <c r="B554" s="1" t="s">
        <v>43</v>
      </c>
      <c r="C554" s="2">
        <v>41510</v>
      </c>
      <c r="D554" s="2">
        <v>41571</v>
      </c>
      <c r="E554" s="1">
        <v>39</v>
      </c>
      <c r="F554" s="1">
        <v>11</v>
      </c>
      <c r="G554" s="1">
        <v>5</v>
      </c>
      <c r="H554" s="1">
        <v>29</v>
      </c>
      <c r="I554" s="1">
        <v>41</v>
      </c>
      <c r="J554" s="1">
        <v>7</v>
      </c>
      <c r="K554" s="1" t="s">
        <v>599</v>
      </c>
      <c r="L554" s="1">
        <v>0</v>
      </c>
      <c r="M554" s="1">
        <v>0</v>
      </c>
      <c r="N554" s="1">
        <v>2</v>
      </c>
      <c r="O554" s="1">
        <v>145283.70000000001</v>
      </c>
      <c r="P554" s="1">
        <v>623</v>
      </c>
      <c r="Q554" s="1">
        <v>1003.7</v>
      </c>
      <c r="R554" s="1">
        <v>26439</v>
      </c>
      <c r="S554" s="1">
        <v>10.199999999999999</v>
      </c>
      <c r="T554" s="1">
        <v>383710</v>
      </c>
      <c r="U554" s="1">
        <v>5</v>
      </c>
      <c r="V554" s="1">
        <v>843082</v>
      </c>
      <c r="W554" s="1">
        <v>2</v>
      </c>
      <c r="X554" s="1">
        <v>3455713</v>
      </c>
      <c r="Y554" s="1" t="s">
        <v>45</v>
      </c>
    </row>
    <row r="555" spans="1:25">
      <c r="A555" s="1">
        <v>2013100</v>
      </c>
      <c r="B555" s="1" t="s">
        <v>46</v>
      </c>
      <c r="C555" s="2">
        <v>41507</v>
      </c>
      <c r="D555" s="2">
        <v>41568</v>
      </c>
      <c r="E555" s="1">
        <v>39</v>
      </c>
      <c r="F555" s="1">
        <v>12</v>
      </c>
      <c r="G555" s="1">
        <v>38</v>
      </c>
      <c r="H555" s="1">
        <v>11</v>
      </c>
      <c r="I555" s="1">
        <v>26</v>
      </c>
      <c r="J555" s="1">
        <v>10</v>
      </c>
      <c r="K555" s="1" t="s">
        <v>600</v>
      </c>
      <c r="L555" s="1">
        <v>0</v>
      </c>
      <c r="M555" s="1">
        <v>0</v>
      </c>
      <c r="N555" s="1">
        <v>3</v>
      </c>
      <c r="O555" s="1">
        <v>71086.2</v>
      </c>
      <c r="P555" s="1">
        <v>352</v>
      </c>
      <c r="Q555" s="1">
        <v>1303.8</v>
      </c>
      <c r="R555" s="1">
        <v>18570</v>
      </c>
      <c r="S555" s="1">
        <v>10.7</v>
      </c>
      <c r="T555" s="1">
        <v>284491</v>
      </c>
      <c r="U555" s="1">
        <v>4.9000000000000004</v>
      </c>
      <c r="V555" s="1">
        <v>274916</v>
      </c>
      <c r="W555" s="1">
        <v>2</v>
      </c>
      <c r="X555" s="1">
        <v>8410887</v>
      </c>
      <c r="Y555" s="1" t="s">
        <v>45</v>
      </c>
    </row>
    <row r="556" spans="1:25">
      <c r="A556" s="1">
        <v>2013099</v>
      </c>
      <c r="B556" s="1" t="s">
        <v>48</v>
      </c>
      <c r="C556" s="2">
        <v>41505</v>
      </c>
      <c r="D556" s="2">
        <v>41566</v>
      </c>
      <c r="E556" s="1">
        <v>40</v>
      </c>
      <c r="F556" s="1">
        <v>25</v>
      </c>
      <c r="G556" s="1">
        <v>2</v>
      </c>
      <c r="H556" s="1">
        <v>3</v>
      </c>
      <c r="I556" s="1">
        <v>46</v>
      </c>
      <c r="J556" s="1">
        <v>9</v>
      </c>
      <c r="K556" s="1" t="s">
        <v>601</v>
      </c>
      <c r="L556" s="1">
        <v>0</v>
      </c>
      <c r="M556" s="1">
        <v>0</v>
      </c>
      <c r="N556" s="1">
        <v>0</v>
      </c>
      <c r="O556" s="1">
        <v>0</v>
      </c>
      <c r="P556" s="1">
        <v>208</v>
      </c>
      <c r="Q556" s="1">
        <v>2354.5</v>
      </c>
      <c r="R556" s="1">
        <v>10812</v>
      </c>
      <c r="S556" s="1">
        <v>13.4</v>
      </c>
      <c r="T556" s="1">
        <v>180623</v>
      </c>
      <c r="U556" s="1">
        <v>5.7</v>
      </c>
      <c r="V556" s="1">
        <v>270967</v>
      </c>
      <c r="W556" s="1">
        <v>2</v>
      </c>
      <c r="X556" s="1">
        <v>1056215</v>
      </c>
      <c r="Y556" s="1" t="s">
        <v>45</v>
      </c>
    </row>
    <row r="557" spans="1:25">
      <c r="A557" s="1">
        <v>2013098</v>
      </c>
      <c r="B557" s="1" t="s">
        <v>43</v>
      </c>
      <c r="C557" s="2">
        <v>41503</v>
      </c>
      <c r="D557" s="2">
        <v>41564</v>
      </c>
      <c r="E557" s="1">
        <v>43</v>
      </c>
      <c r="F557" s="1">
        <v>33</v>
      </c>
      <c r="G557" s="1">
        <v>32</v>
      </c>
      <c r="H557" s="1">
        <v>26</v>
      </c>
      <c r="I557" s="1">
        <v>41</v>
      </c>
      <c r="J557" s="1">
        <v>10</v>
      </c>
      <c r="K557" s="1" t="s">
        <v>602</v>
      </c>
      <c r="L557" s="1">
        <v>0</v>
      </c>
      <c r="M557" s="1">
        <v>0</v>
      </c>
      <c r="N557" s="1">
        <v>3</v>
      </c>
      <c r="O557" s="1">
        <v>89549.8</v>
      </c>
      <c r="P557" s="1">
        <v>344</v>
      </c>
      <c r="Q557" s="1">
        <v>1680.7</v>
      </c>
      <c r="R557" s="1">
        <v>16040</v>
      </c>
      <c r="S557" s="1">
        <v>15.6</v>
      </c>
      <c r="T557" s="1">
        <v>257637</v>
      </c>
      <c r="U557" s="1">
        <v>6.9</v>
      </c>
      <c r="V557" s="1">
        <v>374168</v>
      </c>
      <c r="W557" s="1">
        <v>2</v>
      </c>
      <c r="X557" s="1">
        <v>2568333</v>
      </c>
      <c r="Y557" s="1" t="s">
        <v>45</v>
      </c>
    </row>
    <row r="558" spans="1:25">
      <c r="A558" s="1">
        <v>2013097</v>
      </c>
      <c r="B558" s="1" t="s">
        <v>46</v>
      </c>
      <c r="C558" s="2">
        <v>41500</v>
      </c>
      <c r="D558" s="2">
        <v>41561</v>
      </c>
      <c r="E558" s="1">
        <v>30</v>
      </c>
      <c r="F558" s="1">
        <v>22</v>
      </c>
      <c r="G558" s="1">
        <v>5</v>
      </c>
      <c r="H558" s="1">
        <v>35</v>
      </c>
      <c r="I558" s="1">
        <v>17</v>
      </c>
      <c r="J558" s="1">
        <v>2</v>
      </c>
      <c r="K558" s="1" t="s">
        <v>603</v>
      </c>
      <c r="L558" s="1">
        <v>1</v>
      </c>
      <c r="M558" s="1">
        <v>2000000</v>
      </c>
      <c r="N558" s="1">
        <v>0</v>
      </c>
      <c r="O558" s="1">
        <v>0</v>
      </c>
      <c r="P558" s="1">
        <v>560</v>
      </c>
      <c r="Q558" s="1">
        <v>1206</v>
      </c>
      <c r="R558" s="1">
        <v>21727</v>
      </c>
      <c r="S558" s="1">
        <v>9.1</v>
      </c>
      <c r="T558" s="1">
        <v>292153</v>
      </c>
      <c r="U558" s="1">
        <v>4.8</v>
      </c>
      <c r="V558" s="1">
        <v>320089</v>
      </c>
      <c r="W558" s="1">
        <v>2</v>
      </c>
      <c r="X558" s="1">
        <v>7958869</v>
      </c>
      <c r="Y558" s="1" t="s">
        <v>45</v>
      </c>
    </row>
    <row r="559" spans="1:25">
      <c r="A559" s="1">
        <v>2013096</v>
      </c>
      <c r="B559" s="1" t="s">
        <v>48</v>
      </c>
      <c r="C559" s="2">
        <v>41498</v>
      </c>
      <c r="D559" s="2">
        <v>41559</v>
      </c>
      <c r="E559" s="1">
        <v>4</v>
      </c>
      <c r="F559" s="1">
        <v>11</v>
      </c>
      <c r="G559" s="1">
        <v>38</v>
      </c>
      <c r="H559" s="1">
        <v>28</v>
      </c>
      <c r="I559" s="1">
        <v>21</v>
      </c>
      <c r="J559" s="1">
        <v>7</v>
      </c>
      <c r="K559" s="1" t="s">
        <v>604</v>
      </c>
      <c r="L559" s="1">
        <v>1</v>
      </c>
      <c r="M559" s="1">
        <v>5000000</v>
      </c>
      <c r="N559" s="1">
        <v>0</v>
      </c>
      <c r="O559" s="1">
        <v>0</v>
      </c>
      <c r="P559" s="1">
        <v>451</v>
      </c>
      <c r="Q559" s="1">
        <v>1140.7</v>
      </c>
      <c r="R559" s="1">
        <v>18181</v>
      </c>
      <c r="S559" s="1">
        <v>8.3000000000000007</v>
      </c>
      <c r="T559" s="1">
        <v>239647</v>
      </c>
      <c r="U559" s="1">
        <v>4.5</v>
      </c>
      <c r="V559" s="1">
        <v>472477</v>
      </c>
      <c r="W559" s="1">
        <v>2</v>
      </c>
      <c r="X559" s="1">
        <v>2674460</v>
      </c>
      <c r="Y559" s="1" t="s">
        <v>45</v>
      </c>
    </row>
    <row r="560" spans="1:25">
      <c r="A560" s="1">
        <v>2013095</v>
      </c>
      <c r="B560" s="1" t="s">
        <v>43</v>
      </c>
      <c r="C560" s="2">
        <v>41496</v>
      </c>
      <c r="D560" s="2">
        <v>41557</v>
      </c>
      <c r="E560" s="1">
        <v>19</v>
      </c>
      <c r="F560" s="1">
        <v>5</v>
      </c>
      <c r="G560" s="1">
        <v>41</v>
      </c>
      <c r="H560" s="1">
        <v>15</v>
      </c>
      <c r="I560" s="1">
        <v>24</v>
      </c>
      <c r="J560" s="1">
        <v>5</v>
      </c>
      <c r="K560" s="1" t="s">
        <v>605</v>
      </c>
      <c r="L560" s="1">
        <v>0</v>
      </c>
      <c r="M560" s="1">
        <v>0</v>
      </c>
      <c r="N560" s="1">
        <v>5</v>
      </c>
      <c r="O560" s="1">
        <v>58094.3</v>
      </c>
      <c r="P560" s="1">
        <v>806</v>
      </c>
      <c r="Q560" s="1">
        <v>775.6</v>
      </c>
      <c r="R560" s="1">
        <v>31663</v>
      </c>
      <c r="S560" s="1">
        <v>8.5</v>
      </c>
      <c r="T560" s="1">
        <v>415329</v>
      </c>
      <c r="U560" s="1">
        <v>4.5999999999999996</v>
      </c>
      <c r="V560" s="1">
        <v>627772</v>
      </c>
      <c r="W560" s="1">
        <v>2</v>
      </c>
      <c r="X560" s="1">
        <v>4855605</v>
      </c>
      <c r="Y560" s="1" t="s">
        <v>45</v>
      </c>
    </row>
    <row r="561" spans="1:25">
      <c r="A561" s="1">
        <v>2013094</v>
      </c>
      <c r="B561" s="1" t="s">
        <v>46</v>
      </c>
      <c r="C561" s="2">
        <v>41493</v>
      </c>
      <c r="D561" s="2">
        <v>41554</v>
      </c>
      <c r="E561" s="1">
        <v>45</v>
      </c>
      <c r="F561" s="1">
        <v>33</v>
      </c>
      <c r="G561" s="1">
        <v>16</v>
      </c>
      <c r="H561" s="1">
        <v>40</v>
      </c>
      <c r="I561" s="1">
        <v>3</v>
      </c>
      <c r="J561" s="1">
        <v>4</v>
      </c>
      <c r="K561" s="1" t="s">
        <v>606</v>
      </c>
      <c r="L561" s="1">
        <v>0</v>
      </c>
      <c r="M561" s="1">
        <v>0</v>
      </c>
      <c r="N561" s="1">
        <v>1</v>
      </c>
      <c r="O561" s="1">
        <v>213919.3</v>
      </c>
      <c r="P561" s="1">
        <v>314</v>
      </c>
      <c r="Q561" s="1">
        <v>1466.2</v>
      </c>
      <c r="R561" s="1">
        <v>15069</v>
      </c>
      <c r="S561" s="1">
        <v>13.2</v>
      </c>
      <c r="T561" s="1">
        <v>233696</v>
      </c>
      <c r="U561" s="1">
        <v>6.1</v>
      </c>
      <c r="V561" s="1">
        <v>378469</v>
      </c>
      <c r="W561" s="1">
        <v>2</v>
      </c>
      <c r="X561" s="1">
        <v>1455549</v>
      </c>
      <c r="Y561" s="1" t="s">
        <v>45</v>
      </c>
    </row>
    <row r="562" spans="1:25">
      <c r="A562" s="1">
        <v>2013093</v>
      </c>
      <c r="B562" s="1" t="s">
        <v>48</v>
      </c>
      <c r="C562" s="2">
        <v>41491</v>
      </c>
      <c r="D562" s="2">
        <v>41552</v>
      </c>
      <c r="E562" s="1">
        <v>24</v>
      </c>
      <c r="F562" s="1">
        <v>39</v>
      </c>
      <c r="G562" s="1">
        <v>11</v>
      </c>
      <c r="H562" s="1">
        <v>6</v>
      </c>
      <c r="I562" s="1">
        <v>43</v>
      </c>
      <c r="J562" s="1">
        <v>4</v>
      </c>
      <c r="K562" s="1" t="s">
        <v>607</v>
      </c>
      <c r="L562" s="1">
        <v>0</v>
      </c>
      <c r="M562" s="1">
        <v>0</v>
      </c>
      <c r="N562" s="1">
        <v>7</v>
      </c>
      <c r="O562" s="1">
        <v>21989.599999999999</v>
      </c>
      <c r="P562" s="1">
        <v>369</v>
      </c>
      <c r="Q562" s="1">
        <v>897.7</v>
      </c>
      <c r="R562" s="1">
        <v>14424</v>
      </c>
      <c r="S562" s="1">
        <v>9.9</v>
      </c>
      <c r="T562" s="1">
        <v>205478</v>
      </c>
      <c r="U562" s="1">
        <v>4.9000000000000004</v>
      </c>
      <c r="V562" s="1">
        <v>273606</v>
      </c>
      <c r="W562" s="1">
        <v>2</v>
      </c>
      <c r="X562" s="1">
        <v>9269902</v>
      </c>
      <c r="Y562" s="1" t="s">
        <v>45</v>
      </c>
    </row>
    <row r="563" spans="1:25">
      <c r="A563" s="1">
        <v>2013092</v>
      </c>
      <c r="B563" s="1" t="s">
        <v>43</v>
      </c>
      <c r="C563" s="2">
        <v>41489</v>
      </c>
      <c r="D563" s="2">
        <v>41550</v>
      </c>
      <c r="E563" s="1">
        <v>44</v>
      </c>
      <c r="F563" s="1">
        <v>22</v>
      </c>
      <c r="G563" s="1">
        <v>33</v>
      </c>
      <c r="H563" s="1">
        <v>27</v>
      </c>
      <c r="I563" s="1">
        <v>17</v>
      </c>
      <c r="J563" s="1">
        <v>9</v>
      </c>
      <c r="K563" s="1" t="s">
        <v>608</v>
      </c>
      <c r="L563" s="1">
        <v>2</v>
      </c>
      <c r="M563" s="1">
        <v>1000000</v>
      </c>
      <c r="N563" s="1">
        <v>5</v>
      </c>
      <c r="O563" s="1">
        <v>57061.599999999999</v>
      </c>
      <c r="P563" s="1">
        <v>838</v>
      </c>
      <c r="Q563" s="1">
        <v>732.7</v>
      </c>
      <c r="R563" s="1">
        <v>32275</v>
      </c>
      <c r="S563" s="1">
        <v>8.1999999999999993</v>
      </c>
      <c r="T563" s="1">
        <v>387395</v>
      </c>
      <c r="U563" s="1">
        <v>4.9000000000000004</v>
      </c>
      <c r="V563" s="1">
        <v>498301</v>
      </c>
      <c r="W563" s="1">
        <v>2</v>
      </c>
      <c r="X563" s="1">
        <v>2007787</v>
      </c>
      <c r="Y563" s="1" t="s">
        <v>45</v>
      </c>
    </row>
    <row r="564" spans="1:25">
      <c r="A564" s="1">
        <v>2013091</v>
      </c>
      <c r="B564" s="1" t="s">
        <v>46</v>
      </c>
      <c r="C564" s="2">
        <v>41486</v>
      </c>
      <c r="D564" s="2">
        <v>41547</v>
      </c>
      <c r="E564" s="1">
        <v>28</v>
      </c>
      <c r="F564" s="1">
        <v>31</v>
      </c>
      <c r="G564" s="1">
        <v>23</v>
      </c>
      <c r="H564" s="1">
        <v>41</v>
      </c>
      <c r="I564" s="1">
        <v>8</v>
      </c>
      <c r="J564" s="1">
        <v>7</v>
      </c>
      <c r="K564" s="1" t="s">
        <v>609</v>
      </c>
      <c r="L564" s="1">
        <v>1</v>
      </c>
      <c r="M564" s="1">
        <v>4000000</v>
      </c>
      <c r="N564" s="1">
        <v>1</v>
      </c>
      <c r="O564" s="1">
        <v>218541.6</v>
      </c>
      <c r="P564" s="1">
        <v>429</v>
      </c>
      <c r="Q564" s="1">
        <v>1096.3</v>
      </c>
      <c r="R564" s="1">
        <v>19566</v>
      </c>
      <c r="S564" s="1">
        <v>10.4</v>
      </c>
      <c r="T564" s="1">
        <v>281826</v>
      </c>
      <c r="U564" s="1">
        <v>5.0999999999999996</v>
      </c>
      <c r="V564" s="1">
        <v>650469</v>
      </c>
      <c r="W564" s="1">
        <v>2</v>
      </c>
      <c r="X564" s="1">
        <v>2356378</v>
      </c>
      <c r="Y564" s="1" t="s">
        <v>45</v>
      </c>
    </row>
    <row r="565" spans="1:25">
      <c r="A565" s="1">
        <v>2013090</v>
      </c>
      <c r="B565" s="1" t="s">
        <v>48</v>
      </c>
      <c r="C565" s="2">
        <v>41484</v>
      </c>
      <c r="D565" s="2">
        <v>41545</v>
      </c>
      <c r="E565" s="1">
        <v>4</v>
      </c>
      <c r="F565" s="1">
        <v>34</v>
      </c>
      <c r="G565" s="1">
        <v>40</v>
      </c>
      <c r="H565" s="1">
        <v>35</v>
      </c>
      <c r="I565" s="1">
        <v>36</v>
      </c>
      <c r="J565" s="1">
        <v>5</v>
      </c>
      <c r="K565" s="1" t="s">
        <v>610</v>
      </c>
      <c r="L565" s="1">
        <v>0</v>
      </c>
      <c r="M565" s="1">
        <v>0</v>
      </c>
      <c r="N565" s="1">
        <v>0</v>
      </c>
      <c r="O565" s="1">
        <v>0</v>
      </c>
      <c r="P565" s="1">
        <v>189</v>
      </c>
      <c r="Q565" s="1">
        <v>2643.3</v>
      </c>
      <c r="R565" s="1">
        <v>8877</v>
      </c>
      <c r="S565" s="1">
        <v>16.600000000000001</v>
      </c>
      <c r="T565" s="1">
        <v>142525</v>
      </c>
      <c r="U565" s="1">
        <v>7.4</v>
      </c>
      <c r="V565" s="1">
        <v>357127</v>
      </c>
      <c r="W565" s="1">
        <v>2</v>
      </c>
      <c r="X565" s="1">
        <v>3468468</v>
      </c>
      <c r="Y565" s="1" t="s">
        <v>45</v>
      </c>
    </row>
    <row r="566" spans="1:25">
      <c r="A566" s="1">
        <v>2013089</v>
      </c>
      <c r="B566" s="1" t="s">
        <v>43</v>
      </c>
      <c r="C566" s="2">
        <v>41482</v>
      </c>
      <c r="D566" s="2">
        <v>41543</v>
      </c>
      <c r="E566" s="1">
        <v>35</v>
      </c>
      <c r="F566" s="1">
        <v>44</v>
      </c>
      <c r="G566" s="1">
        <v>29</v>
      </c>
      <c r="H566" s="1">
        <v>37</v>
      </c>
      <c r="I566" s="1">
        <v>10</v>
      </c>
      <c r="J566" s="1">
        <v>4</v>
      </c>
      <c r="K566" s="1" t="s">
        <v>611</v>
      </c>
      <c r="L566" s="1">
        <v>0</v>
      </c>
      <c r="M566" s="1">
        <v>0</v>
      </c>
      <c r="N566" s="1">
        <v>2</v>
      </c>
      <c r="O566" s="1">
        <v>142527.29999999999</v>
      </c>
      <c r="P566" s="1">
        <v>469</v>
      </c>
      <c r="Q566" s="1">
        <v>1308</v>
      </c>
      <c r="R566" s="1">
        <v>21109</v>
      </c>
      <c r="S566" s="1">
        <v>12.5</v>
      </c>
      <c r="T566" s="1">
        <v>307207</v>
      </c>
      <c r="U566" s="1">
        <v>6.1</v>
      </c>
      <c r="V566" s="1">
        <v>505218</v>
      </c>
      <c r="W566" s="1">
        <v>2</v>
      </c>
      <c r="X566" s="1">
        <v>2676650</v>
      </c>
      <c r="Y566" s="1" t="s">
        <v>45</v>
      </c>
    </row>
    <row r="567" spans="1:25">
      <c r="A567" s="1">
        <v>2013088</v>
      </c>
      <c r="B567" s="1" t="s">
        <v>46</v>
      </c>
      <c r="C567" s="2">
        <v>41479</v>
      </c>
      <c r="D567" s="2">
        <v>41540</v>
      </c>
      <c r="E567" s="1">
        <v>27</v>
      </c>
      <c r="F567" s="1">
        <v>37</v>
      </c>
      <c r="G567" s="1">
        <v>19</v>
      </c>
      <c r="H567" s="1">
        <v>36</v>
      </c>
      <c r="I567" s="1">
        <v>44</v>
      </c>
      <c r="J567" s="1">
        <v>3</v>
      </c>
      <c r="K567" s="1" t="s">
        <v>612</v>
      </c>
      <c r="L567" s="1">
        <v>1</v>
      </c>
      <c r="M567" s="1">
        <v>4000000</v>
      </c>
      <c r="N567" s="1">
        <v>1</v>
      </c>
      <c r="O567" s="1">
        <v>216590.1</v>
      </c>
      <c r="P567" s="1">
        <v>315</v>
      </c>
      <c r="Q567" s="1">
        <v>1479.8</v>
      </c>
      <c r="R567" s="1">
        <v>15556</v>
      </c>
      <c r="S567" s="1">
        <v>12.9</v>
      </c>
      <c r="T567" s="1">
        <v>247774</v>
      </c>
      <c r="U567" s="1">
        <v>5.8</v>
      </c>
      <c r="V567" s="1">
        <v>418603</v>
      </c>
      <c r="W567" s="1">
        <v>2</v>
      </c>
      <c r="X567" s="1">
        <v>8888495</v>
      </c>
      <c r="Y567" s="1" t="s">
        <v>45</v>
      </c>
    </row>
    <row r="568" spans="1:25">
      <c r="A568" s="1">
        <v>2013087</v>
      </c>
      <c r="B568" s="1" t="s">
        <v>48</v>
      </c>
      <c r="C568" s="2">
        <v>41477</v>
      </c>
      <c r="D568" s="2">
        <v>41538</v>
      </c>
      <c r="E568" s="1">
        <v>12</v>
      </c>
      <c r="F568" s="1">
        <v>32</v>
      </c>
      <c r="G568" s="1">
        <v>29</v>
      </c>
      <c r="H568" s="1">
        <v>7</v>
      </c>
      <c r="I568" s="1">
        <v>38</v>
      </c>
      <c r="J568" s="1">
        <v>1</v>
      </c>
      <c r="K568" s="1" t="s">
        <v>613</v>
      </c>
      <c r="L568" s="1">
        <v>0</v>
      </c>
      <c r="M568" s="1">
        <v>0</v>
      </c>
      <c r="N568" s="1">
        <v>5</v>
      </c>
      <c r="O568" s="1">
        <v>31615.3</v>
      </c>
      <c r="P568" s="1">
        <v>346</v>
      </c>
      <c r="Q568" s="1">
        <v>983.2</v>
      </c>
      <c r="R568" s="1">
        <v>15232</v>
      </c>
      <c r="S568" s="1">
        <v>9.6</v>
      </c>
      <c r="T568" s="1">
        <v>218525</v>
      </c>
      <c r="U568" s="1">
        <v>4.8</v>
      </c>
      <c r="V568" s="1">
        <v>226609</v>
      </c>
      <c r="W568" s="1">
        <v>2</v>
      </c>
      <c r="X568" s="1">
        <v>1448375</v>
      </c>
      <c r="Y568" s="1" t="s">
        <v>45</v>
      </c>
    </row>
    <row r="569" spans="1:25">
      <c r="A569" s="1">
        <v>2013086</v>
      </c>
      <c r="B569" s="1" t="s">
        <v>43</v>
      </c>
      <c r="C569" s="2">
        <v>41475</v>
      </c>
      <c r="D569" s="2">
        <v>41536</v>
      </c>
      <c r="E569" s="1">
        <v>48</v>
      </c>
      <c r="F569" s="1">
        <v>28</v>
      </c>
      <c r="G569" s="1">
        <v>9</v>
      </c>
      <c r="H569" s="1">
        <v>17</v>
      </c>
      <c r="I569" s="1">
        <v>30</v>
      </c>
      <c r="J569" s="1">
        <v>7</v>
      </c>
      <c r="K569" s="1" t="s">
        <v>614</v>
      </c>
      <c r="L569" s="1">
        <v>0</v>
      </c>
      <c r="M569" s="1">
        <v>0</v>
      </c>
      <c r="N569" s="1">
        <v>2</v>
      </c>
      <c r="O569" s="1">
        <v>145303.1</v>
      </c>
      <c r="P569" s="1">
        <v>619</v>
      </c>
      <c r="Q569" s="1">
        <v>1010.3</v>
      </c>
      <c r="R569" s="1">
        <v>28366</v>
      </c>
      <c r="S569" s="1">
        <v>9.5</v>
      </c>
      <c r="T569" s="1">
        <v>390983</v>
      </c>
      <c r="U569" s="1">
        <v>4.9000000000000004</v>
      </c>
      <c r="V569" s="1">
        <v>839790</v>
      </c>
      <c r="W569" s="1">
        <v>2</v>
      </c>
      <c r="X569" s="1">
        <v>6332561</v>
      </c>
      <c r="Y569" s="1" t="s">
        <v>45</v>
      </c>
    </row>
    <row r="570" spans="1:25">
      <c r="A570" s="1">
        <v>2013085</v>
      </c>
      <c r="B570" s="1" t="s">
        <v>46</v>
      </c>
      <c r="C570" s="2">
        <v>41472</v>
      </c>
      <c r="D570" s="2">
        <v>41533</v>
      </c>
      <c r="E570" s="1">
        <v>16</v>
      </c>
      <c r="F570" s="1">
        <v>8</v>
      </c>
      <c r="G570" s="1">
        <v>17</v>
      </c>
      <c r="H570" s="1">
        <v>48</v>
      </c>
      <c r="I570" s="1">
        <v>31</v>
      </c>
      <c r="J570" s="1">
        <v>4</v>
      </c>
      <c r="K570" s="1" t="s">
        <v>615</v>
      </c>
      <c r="L570" s="1">
        <v>2</v>
      </c>
      <c r="M570" s="1">
        <v>1500000</v>
      </c>
      <c r="N570" s="1">
        <v>5</v>
      </c>
      <c r="O570" s="1">
        <v>44103.6</v>
      </c>
      <c r="P570" s="1">
        <v>337</v>
      </c>
      <c r="Q570" s="1">
        <v>1408.2</v>
      </c>
      <c r="R570" s="1">
        <v>18276</v>
      </c>
      <c r="S570" s="1">
        <v>11.2</v>
      </c>
      <c r="T570" s="1">
        <v>281377</v>
      </c>
      <c r="U570" s="1">
        <v>5.2</v>
      </c>
      <c r="V570" s="1">
        <v>391221</v>
      </c>
      <c r="W570" s="1">
        <v>2</v>
      </c>
      <c r="X570" s="1">
        <v>3999077</v>
      </c>
      <c r="Y570" s="1" t="s">
        <v>45</v>
      </c>
    </row>
    <row r="571" spans="1:25">
      <c r="A571" s="1">
        <v>2013084</v>
      </c>
      <c r="B571" s="1" t="s">
        <v>48</v>
      </c>
      <c r="C571" s="2">
        <v>41470</v>
      </c>
      <c r="D571" s="2">
        <v>41531</v>
      </c>
      <c r="E571" s="1">
        <v>34</v>
      </c>
      <c r="F571" s="1">
        <v>7</v>
      </c>
      <c r="G571" s="1">
        <v>43</v>
      </c>
      <c r="H571" s="1">
        <v>33</v>
      </c>
      <c r="I571" s="1">
        <v>44</v>
      </c>
      <c r="J571" s="1">
        <v>9</v>
      </c>
      <c r="K571" s="1" t="s">
        <v>616</v>
      </c>
      <c r="L571" s="1">
        <v>0</v>
      </c>
      <c r="M571" s="1">
        <v>0</v>
      </c>
      <c r="N571" s="1">
        <v>2</v>
      </c>
      <c r="O571" s="1">
        <v>80748.800000000003</v>
      </c>
      <c r="P571" s="1">
        <v>218</v>
      </c>
      <c r="Q571" s="1">
        <v>1594.3</v>
      </c>
      <c r="R571" s="1">
        <v>11194</v>
      </c>
      <c r="S571" s="1">
        <v>13.4</v>
      </c>
      <c r="T571" s="1">
        <v>177836</v>
      </c>
      <c r="U571" s="1">
        <v>6</v>
      </c>
      <c r="V571" s="1">
        <v>284431</v>
      </c>
      <c r="W571" s="1">
        <v>2</v>
      </c>
      <c r="X571" s="1">
        <v>8695219</v>
      </c>
      <c r="Y571" s="1" t="s">
        <v>45</v>
      </c>
    </row>
    <row r="572" spans="1:25">
      <c r="A572" s="1">
        <v>2013083</v>
      </c>
      <c r="B572" s="1" t="s">
        <v>43</v>
      </c>
      <c r="C572" s="2">
        <v>41468</v>
      </c>
      <c r="D572" s="2">
        <v>41529</v>
      </c>
      <c r="E572" s="1">
        <v>31</v>
      </c>
      <c r="F572" s="1">
        <v>21</v>
      </c>
      <c r="G572" s="1">
        <v>37</v>
      </c>
      <c r="H572" s="1">
        <v>10</v>
      </c>
      <c r="I572" s="1">
        <v>28</v>
      </c>
      <c r="J572" s="1">
        <v>8</v>
      </c>
      <c r="K572" s="1" t="s">
        <v>617</v>
      </c>
      <c r="L572" s="1">
        <v>1</v>
      </c>
      <c r="M572" s="1">
        <v>22000000</v>
      </c>
      <c r="N572" s="1">
        <v>8</v>
      </c>
      <c r="O572" s="1">
        <v>55027.9</v>
      </c>
      <c r="P572" s="1">
        <v>885</v>
      </c>
      <c r="Q572" s="1">
        <v>1070.5</v>
      </c>
      <c r="R572" s="1">
        <v>39788</v>
      </c>
      <c r="S572" s="1">
        <v>10.3</v>
      </c>
      <c r="T572" s="1">
        <v>564212</v>
      </c>
      <c r="U572" s="1">
        <v>5.0999999999999996</v>
      </c>
      <c r="V572" s="1">
        <v>815283</v>
      </c>
      <c r="W572" s="1">
        <v>2</v>
      </c>
      <c r="X572" s="1">
        <v>9943027</v>
      </c>
      <c r="Y572" s="1" t="s">
        <v>45</v>
      </c>
    </row>
    <row r="573" spans="1:25">
      <c r="A573" s="1">
        <v>2013082</v>
      </c>
      <c r="B573" s="1" t="s">
        <v>46</v>
      </c>
      <c r="C573" s="2">
        <v>41465</v>
      </c>
      <c r="D573" s="2">
        <v>41526</v>
      </c>
      <c r="E573" s="1">
        <v>31</v>
      </c>
      <c r="F573" s="1">
        <v>37</v>
      </c>
      <c r="G573" s="1">
        <v>24</v>
      </c>
      <c r="H573" s="1">
        <v>39</v>
      </c>
      <c r="I573" s="1">
        <v>14</v>
      </c>
      <c r="J573" s="1">
        <v>7</v>
      </c>
      <c r="K573" s="1" t="s">
        <v>618</v>
      </c>
      <c r="L573" s="1">
        <v>0</v>
      </c>
      <c r="M573" s="1">
        <v>0</v>
      </c>
      <c r="N573" s="1">
        <v>2</v>
      </c>
      <c r="O573" s="1">
        <v>138820.5</v>
      </c>
      <c r="P573" s="1">
        <v>408</v>
      </c>
      <c r="Q573" s="1">
        <v>1464.5</v>
      </c>
      <c r="R573" s="1">
        <v>19988</v>
      </c>
      <c r="S573" s="1">
        <v>12.9</v>
      </c>
      <c r="T573" s="1">
        <v>306952</v>
      </c>
      <c r="U573" s="1">
        <v>6</v>
      </c>
      <c r="V573" s="1">
        <v>783859</v>
      </c>
      <c r="W573" s="1">
        <v>2</v>
      </c>
      <c r="X573" s="1">
        <v>2555686</v>
      </c>
      <c r="Y573" s="1" t="s">
        <v>45</v>
      </c>
    </row>
    <row r="574" spans="1:25">
      <c r="A574" s="1">
        <v>2013081</v>
      </c>
      <c r="B574" s="1" t="s">
        <v>48</v>
      </c>
      <c r="C574" s="2">
        <v>41463</v>
      </c>
      <c r="D574" s="2">
        <v>41524</v>
      </c>
      <c r="E574" s="1">
        <v>44</v>
      </c>
      <c r="F574" s="1">
        <v>8</v>
      </c>
      <c r="G574" s="1">
        <v>24</v>
      </c>
      <c r="H574" s="1">
        <v>25</v>
      </c>
      <c r="I574" s="1">
        <v>26</v>
      </c>
      <c r="J574" s="1">
        <v>5</v>
      </c>
      <c r="K574" s="1" t="s">
        <v>619</v>
      </c>
      <c r="L574" s="1">
        <v>0</v>
      </c>
      <c r="M574" s="1">
        <v>0</v>
      </c>
      <c r="N574" s="1">
        <v>0</v>
      </c>
      <c r="O574" s="1">
        <v>0</v>
      </c>
      <c r="P574" s="1">
        <v>435</v>
      </c>
      <c r="Q574" s="1">
        <v>1543.5</v>
      </c>
      <c r="R574" s="1">
        <v>18780</v>
      </c>
      <c r="S574" s="1">
        <v>10.5</v>
      </c>
      <c r="T574" s="1">
        <v>277943</v>
      </c>
      <c r="U574" s="1">
        <v>5.0999999999999996</v>
      </c>
      <c r="V574" s="1">
        <v>484078</v>
      </c>
      <c r="W574" s="1">
        <v>2</v>
      </c>
      <c r="X574" s="1">
        <v>1334795</v>
      </c>
      <c r="Y574" s="1" t="s">
        <v>45</v>
      </c>
    </row>
    <row r="575" spans="1:25">
      <c r="A575" s="1">
        <v>2013080</v>
      </c>
      <c r="B575" s="1" t="s">
        <v>43</v>
      </c>
      <c r="C575" s="2">
        <v>41461</v>
      </c>
      <c r="D575" s="2">
        <v>41522</v>
      </c>
      <c r="E575" s="1">
        <v>13</v>
      </c>
      <c r="F575" s="1">
        <v>35</v>
      </c>
      <c r="G575" s="1">
        <v>30</v>
      </c>
      <c r="H575" s="1">
        <v>44</v>
      </c>
      <c r="I575" s="1">
        <v>12</v>
      </c>
      <c r="J575" s="1">
        <v>2</v>
      </c>
      <c r="K575" s="1" t="s">
        <v>620</v>
      </c>
      <c r="L575" s="1">
        <v>0</v>
      </c>
      <c r="M575" s="1">
        <v>0</v>
      </c>
      <c r="N575" s="1">
        <v>1</v>
      </c>
      <c r="O575" s="1">
        <v>354720.9</v>
      </c>
      <c r="P575" s="1">
        <v>532</v>
      </c>
      <c r="Q575" s="1">
        <v>1435</v>
      </c>
      <c r="R575" s="1">
        <v>28801</v>
      </c>
      <c r="S575" s="1">
        <v>11.4</v>
      </c>
      <c r="T575" s="1">
        <v>458713</v>
      </c>
      <c r="U575" s="1">
        <v>5.0999999999999996</v>
      </c>
      <c r="V575" s="1">
        <v>553451</v>
      </c>
      <c r="W575" s="1">
        <v>2</v>
      </c>
      <c r="X575" s="1">
        <v>6595230</v>
      </c>
      <c r="Y575" s="1" t="s">
        <v>45</v>
      </c>
    </row>
    <row r="576" spans="1:25">
      <c r="A576" s="1">
        <v>2013079</v>
      </c>
      <c r="B576" s="1" t="s">
        <v>46</v>
      </c>
      <c r="C576" s="2">
        <v>41458</v>
      </c>
      <c r="D576" s="2">
        <v>41519</v>
      </c>
      <c r="E576" s="1">
        <v>36</v>
      </c>
      <c r="F576" s="1">
        <v>2</v>
      </c>
      <c r="G576" s="1">
        <v>7</v>
      </c>
      <c r="H576" s="1">
        <v>25</v>
      </c>
      <c r="I576" s="1">
        <v>39</v>
      </c>
      <c r="J576" s="1">
        <v>4</v>
      </c>
      <c r="K576" s="1" t="s">
        <v>621</v>
      </c>
      <c r="L576" s="1">
        <v>0</v>
      </c>
      <c r="M576" s="1">
        <v>0</v>
      </c>
      <c r="N576" s="1">
        <v>1</v>
      </c>
      <c r="O576" s="1">
        <v>272862.5</v>
      </c>
      <c r="P576" s="1">
        <v>444</v>
      </c>
      <c r="Q576" s="1">
        <v>1322.6</v>
      </c>
      <c r="R576" s="1">
        <v>23301</v>
      </c>
      <c r="S576" s="1">
        <v>10.9</v>
      </c>
      <c r="T576" s="1">
        <v>351660</v>
      </c>
      <c r="U576" s="1">
        <v>5.0999999999999996</v>
      </c>
      <c r="V576" s="1">
        <v>487624</v>
      </c>
      <c r="W576" s="1">
        <v>2</v>
      </c>
      <c r="X576" s="1">
        <v>2600145</v>
      </c>
      <c r="Y576" s="1" t="s">
        <v>45</v>
      </c>
    </row>
    <row r="577" spans="1:25">
      <c r="A577" s="1">
        <v>2013078</v>
      </c>
      <c r="B577" s="1" t="s">
        <v>48</v>
      </c>
      <c r="C577" s="2">
        <v>41456</v>
      </c>
      <c r="D577" s="2">
        <v>41517</v>
      </c>
      <c r="E577" s="1">
        <v>5</v>
      </c>
      <c r="F577" s="1">
        <v>31</v>
      </c>
      <c r="G577" s="1">
        <v>21</v>
      </c>
      <c r="H577" s="1">
        <v>37</v>
      </c>
      <c r="I577" s="1">
        <v>38</v>
      </c>
      <c r="J577" s="1">
        <v>6</v>
      </c>
      <c r="K577" s="1" t="s">
        <v>622</v>
      </c>
      <c r="L577" s="1">
        <v>0</v>
      </c>
      <c r="M577" s="1">
        <v>0</v>
      </c>
      <c r="N577" s="1">
        <v>1</v>
      </c>
      <c r="O577" s="1">
        <v>203550.3</v>
      </c>
      <c r="P577" s="1">
        <v>296</v>
      </c>
      <c r="Q577" s="1">
        <v>1479.9</v>
      </c>
      <c r="R577" s="1">
        <v>14299</v>
      </c>
      <c r="S577" s="1">
        <v>13.2</v>
      </c>
      <c r="T577" s="1">
        <v>231303</v>
      </c>
      <c r="U577" s="1">
        <v>5.8</v>
      </c>
      <c r="V577" s="1">
        <v>424544</v>
      </c>
      <c r="W577" s="1">
        <v>2</v>
      </c>
      <c r="X577" s="1">
        <v>8494175</v>
      </c>
      <c r="Y577" s="1" t="s">
        <v>45</v>
      </c>
    </row>
    <row r="578" spans="1:25">
      <c r="A578" s="1">
        <v>2013077</v>
      </c>
      <c r="B578" s="1" t="s">
        <v>43</v>
      </c>
      <c r="C578" s="2">
        <v>41454</v>
      </c>
      <c r="D578" s="2">
        <v>41515</v>
      </c>
      <c r="E578" s="1">
        <v>23</v>
      </c>
      <c r="F578" s="1">
        <v>37</v>
      </c>
      <c r="G578" s="1">
        <v>8</v>
      </c>
      <c r="H578" s="1">
        <v>14</v>
      </c>
      <c r="I578" s="1">
        <v>9</v>
      </c>
      <c r="J578" s="1">
        <v>7</v>
      </c>
      <c r="K578" s="1" t="s">
        <v>623</v>
      </c>
      <c r="L578" s="1">
        <v>0</v>
      </c>
      <c r="M578" s="1">
        <v>0</v>
      </c>
      <c r="N578" s="1">
        <v>0</v>
      </c>
      <c r="O578" s="1">
        <v>0</v>
      </c>
      <c r="P578" s="1">
        <v>754</v>
      </c>
      <c r="Q578" s="1">
        <v>1439.1</v>
      </c>
      <c r="R578" s="1">
        <v>34417</v>
      </c>
      <c r="S578" s="1">
        <v>9.3000000000000007</v>
      </c>
      <c r="T578" s="1">
        <v>482820</v>
      </c>
      <c r="U578" s="1">
        <v>4.7</v>
      </c>
      <c r="V578" s="1">
        <v>962270</v>
      </c>
      <c r="W578" s="1">
        <v>2</v>
      </c>
      <c r="X578" s="1">
        <v>5902634</v>
      </c>
      <c r="Y578" s="1" t="s">
        <v>45</v>
      </c>
    </row>
    <row r="579" spans="1:25">
      <c r="A579" s="1">
        <v>2013076</v>
      </c>
      <c r="B579" s="1" t="s">
        <v>46</v>
      </c>
      <c r="C579" s="2">
        <v>41451</v>
      </c>
      <c r="D579" s="2">
        <v>41512</v>
      </c>
      <c r="E579" s="1">
        <v>39</v>
      </c>
      <c r="F579" s="1">
        <v>16</v>
      </c>
      <c r="G579" s="1">
        <v>19</v>
      </c>
      <c r="H579" s="1">
        <v>29</v>
      </c>
      <c r="I579" s="1">
        <v>12</v>
      </c>
      <c r="J579" s="1">
        <v>8</v>
      </c>
      <c r="K579" s="1" t="s">
        <v>624</v>
      </c>
      <c r="L579" s="1">
        <v>0</v>
      </c>
      <c r="M579" s="1">
        <v>0</v>
      </c>
      <c r="N579" s="1">
        <v>2</v>
      </c>
      <c r="O579" s="1">
        <v>127368.2</v>
      </c>
      <c r="P579" s="1">
        <v>614</v>
      </c>
      <c r="Q579" s="1">
        <v>892.8</v>
      </c>
      <c r="R579" s="1">
        <v>27009</v>
      </c>
      <c r="S579" s="1">
        <v>8.6999999999999993</v>
      </c>
      <c r="T579" s="1">
        <v>350729</v>
      </c>
      <c r="U579" s="1">
        <v>4.8</v>
      </c>
      <c r="V579" s="1">
        <v>455769</v>
      </c>
      <c r="W579" s="1">
        <v>2</v>
      </c>
      <c r="X579" s="1">
        <v>59879</v>
      </c>
      <c r="Y579" s="1" t="s">
        <v>45</v>
      </c>
    </row>
    <row r="580" spans="1:25">
      <c r="A580" s="1">
        <v>2013075</v>
      </c>
      <c r="B580" s="1" t="s">
        <v>48</v>
      </c>
      <c r="C580" s="2">
        <v>41449</v>
      </c>
      <c r="D580" s="2">
        <v>41510</v>
      </c>
      <c r="E580" s="1">
        <v>29</v>
      </c>
      <c r="F580" s="1">
        <v>5</v>
      </c>
      <c r="G580" s="1">
        <v>24</v>
      </c>
      <c r="H580" s="1">
        <v>19</v>
      </c>
      <c r="I580" s="1">
        <v>10</v>
      </c>
      <c r="J580" s="1">
        <v>1</v>
      </c>
      <c r="K580" s="1" t="s">
        <v>625</v>
      </c>
      <c r="L580" s="1">
        <v>0</v>
      </c>
      <c r="M580" s="1">
        <v>0</v>
      </c>
      <c r="N580" s="1">
        <v>3</v>
      </c>
      <c r="O580" s="1">
        <v>64339.199999999997</v>
      </c>
      <c r="P580" s="1">
        <v>815</v>
      </c>
      <c r="Q580" s="1">
        <v>509.7</v>
      </c>
      <c r="R580" s="1">
        <v>29473</v>
      </c>
      <c r="S580" s="1">
        <v>6.1</v>
      </c>
      <c r="T580" s="1">
        <v>321793</v>
      </c>
      <c r="U580" s="1">
        <v>3.9</v>
      </c>
      <c r="V580" s="1">
        <v>274181</v>
      </c>
      <c r="W580" s="1">
        <v>2</v>
      </c>
      <c r="X580" s="1">
        <v>2307386</v>
      </c>
      <c r="Y580" s="1" t="s">
        <v>45</v>
      </c>
    </row>
    <row r="581" spans="1:25">
      <c r="A581" s="1">
        <v>2013074</v>
      </c>
      <c r="B581" s="1" t="s">
        <v>43</v>
      </c>
      <c r="C581" s="2">
        <v>41447</v>
      </c>
      <c r="D581" s="2">
        <v>41508</v>
      </c>
      <c r="E581" s="1">
        <v>21</v>
      </c>
      <c r="F581" s="1">
        <v>26</v>
      </c>
      <c r="G581" s="1">
        <v>37</v>
      </c>
      <c r="H581" s="1">
        <v>16</v>
      </c>
      <c r="I581" s="1">
        <v>35</v>
      </c>
      <c r="J581" s="1">
        <v>8</v>
      </c>
      <c r="K581" s="1" t="s">
        <v>626</v>
      </c>
      <c r="L581" s="1">
        <v>0</v>
      </c>
      <c r="M581" s="1">
        <v>0</v>
      </c>
      <c r="N581" s="1">
        <v>2</v>
      </c>
      <c r="O581" s="1">
        <v>166264.6</v>
      </c>
      <c r="P581" s="1">
        <v>481</v>
      </c>
      <c r="Q581" s="1">
        <v>1487.8</v>
      </c>
      <c r="R581" s="1">
        <v>23592</v>
      </c>
      <c r="S581" s="1">
        <v>13.1</v>
      </c>
      <c r="T581" s="1">
        <v>370848</v>
      </c>
      <c r="U581" s="1">
        <v>5.9</v>
      </c>
      <c r="V581" s="1">
        <v>612864</v>
      </c>
      <c r="W581" s="1">
        <v>2</v>
      </c>
      <c r="X581" s="1">
        <v>8587306</v>
      </c>
      <c r="Y581" s="1" t="s">
        <v>45</v>
      </c>
    </row>
    <row r="582" spans="1:25">
      <c r="A582" s="1">
        <v>2013073</v>
      </c>
      <c r="B582" s="1" t="s">
        <v>46</v>
      </c>
      <c r="C582" s="2">
        <v>41444</v>
      </c>
      <c r="D582" s="2">
        <v>41505</v>
      </c>
      <c r="E582" s="1">
        <v>32</v>
      </c>
      <c r="F582" s="1">
        <v>22</v>
      </c>
      <c r="G582" s="1">
        <v>17</v>
      </c>
      <c r="H582" s="1">
        <v>43</v>
      </c>
      <c r="I582" s="1">
        <v>19</v>
      </c>
      <c r="J582" s="1">
        <v>1</v>
      </c>
      <c r="K582" s="1" t="s">
        <v>627</v>
      </c>
      <c r="L582" s="1">
        <v>0</v>
      </c>
      <c r="M582" s="1">
        <v>0</v>
      </c>
      <c r="N582" s="1">
        <v>3</v>
      </c>
      <c r="O582" s="1">
        <v>80623.7</v>
      </c>
      <c r="P582" s="1">
        <v>501</v>
      </c>
      <c r="Q582" s="1">
        <v>1039</v>
      </c>
      <c r="R582" s="1">
        <v>20724</v>
      </c>
      <c r="S582" s="1">
        <v>10.8</v>
      </c>
      <c r="T582" s="1">
        <v>304170</v>
      </c>
      <c r="U582" s="1">
        <v>5.2</v>
      </c>
      <c r="V582" s="1">
        <v>339894</v>
      </c>
      <c r="W582" s="1">
        <v>2</v>
      </c>
      <c r="X582" s="1">
        <v>7708856</v>
      </c>
      <c r="Y582" s="1" t="s">
        <v>45</v>
      </c>
    </row>
    <row r="583" spans="1:25">
      <c r="A583" s="1">
        <v>2013072</v>
      </c>
      <c r="B583" s="1" t="s">
        <v>48</v>
      </c>
      <c r="C583" s="2">
        <v>41442</v>
      </c>
      <c r="D583" s="2">
        <v>41503</v>
      </c>
      <c r="E583" s="1">
        <v>38</v>
      </c>
      <c r="F583" s="1">
        <v>39</v>
      </c>
      <c r="G583" s="1">
        <v>3</v>
      </c>
      <c r="H583" s="1">
        <v>17</v>
      </c>
      <c r="I583" s="1">
        <v>1</v>
      </c>
      <c r="J583" s="1">
        <v>1</v>
      </c>
      <c r="K583" s="1" t="s">
        <v>628</v>
      </c>
      <c r="L583" s="1">
        <v>0</v>
      </c>
      <c r="M583" s="1">
        <v>0</v>
      </c>
      <c r="N583" s="1">
        <v>1</v>
      </c>
      <c r="O583" s="1">
        <v>182859</v>
      </c>
      <c r="P583" s="1">
        <v>280</v>
      </c>
      <c r="Q583" s="1">
        <v>1405.5</v>
      </c>
      <c r="R583" s="1">
        <v>13846</v>
      </c>
      <c r="S583" s="1">
        <v>12.3</v>
      </c>
      <c r="T583" s="1">
        <v>224470</v>
      </c>
      <c r="U583" s="1">
        <v>5.4</v>
      </c>
      <c r="V583" s="1">
        <v>258618</v>
      </c>
      <c r="W583" s="1">
        <v>2</v>
      </c>
      <c r="X583" s="1">
        <v>8365965</v>
      </c>
      <c r="Y583" s="1" t="s">
        <v>45</v>
      </c>
    </row>
    <row r="584" spans="1:25">
      <c r="A584" s="1">
        <v>2013071</v>
      </c>
      <c r="B584" s="1" t="s">
        <v>43</v>
      </c>
      <c r="C584" s="2">
        <v>41440</v>
      </c>
      <c r="D584" s="2">
        <v>41501</v>
      </c>
      <c r="E584" s="1">
        <v>32</v>
      </c>
      <c r="F584" s="1">
        <v>38</v>
      </c>
      <c r="G584" s="1">
        <v>26</v>
      </c>
      <c r="H584" s="1">
        <v>4</v>
      </c>
      <c r="I584" s="1">
        <v>23</v>
      </c>
      <c r="J584" s="1">
        <v>2</v>
      </c>
      <c r="K584" s="1" t="s">
        <v>629</v>
      </c>
      <c r="L584" s="1">
        <v>0</v>
      </c>
      <c r="M584" s="1">
        <v>0</v>
      </c>
      <c r="N584" s="1">
        <v>2</v>
      </c>
      <c r="O584" s="1">
        <v>163854.39999999999</v>
      </c>
      <c r="P584" s="1">
        <v>619</v>
      </c>
      <c r="Q584" s="1">
        <v>1139.3</v>
      </c>
      <c r="R584" s="1">
        <v>27438</v>
      </c>
      <c r="S584" s="1">
        <v>11.1</v>
      </c>
      <c r="T584" s="1">
        <v>390310</v>
      </c>
      <c r="U584" s="1">
        <v>5.5</v>
      </c>
      <c r="V584" s="1">
        <v>501827</v>
      </c>
      <c r="W584" s="1">
        <v>2</v>
      </c>
      <c r="X584" s="1">
        <v>951422</v>
      </c>
      <c r="Y584" s="1" t="s">
        <v>45</v>
      </c>
    </row>
    <row r="585" spans="1:25">
      <c r="A585" s="1">
        <v>2013070</v>
      </c>
      <c r="B585" s="1" t="s">
        <v>46</v>
      </c>
      <c r="C585" s="2">
        <v>41437</v>
      </c>
      <c r="D585" s="2">
        <v>41498</v>
      </c>
      <c r="E585" s="1">
        <v>20</v>
      </c>
      <c r="F585" s="1">
        <v>40</v>
      </c>
      <c r="G585" s="1">
        <v>46</v>
      </c>
      <c r="H585" s="1">
        <v>3</v>
      </c>
      <c r="I585" s="1">
        <v>44</v>
      </c>
      <c r="J585" s="1">
        <v>4</v>
      </c>
      <c r="K585" s="1" t="s">
        <v>630</v>
      </c>
      <c r="L585" s="1">
        <v>0</v>
      </c>
      <c r="M585" s="1">
        <v>0</v>
      </c>
      <c r="N585" s="1">
        <v>2</v>
      </c>
      <c r="O585" s="1">
        <v>120065</v>
      </c>
      <c r="P585" s="1">
        <v>302</v>
      </c>
      <c r="Q585" s="1">
        <v>1711.2</v>
      </c>
      <c r="R585" s="1">
        <v>16409</v>
      </c>
      <c r="S585" s="1">
        <v>13.6</v>
      </c>
      <c r="T585" s="1">
        <v>260580</v>
      </c>
      <c r="U585" s="1">
        <v>6.1</v>
      </c>
      <c r="V585" s="1">
        <v>426298</v>
      </c>
      <c r="W585" s="1">
        <v>2</v>
      </c>
      <c r="X585" s="1">
        <v>230962</v>
      </c>
      <c r="Y585" s="1" t="s">
        <v>45</v>
      </c>
    </row>
    <row r="586" spans="1:25">
      <c r="A586" s="1">
        <v>2013069</v>
      </c>
      <c r="B586" s="1" t="s">
        <v>48</v>
      </c>
      <c r="C586" s="2">
        <v>41435</v>
      </c>
      <c r="D586" s="2">
        <v>41496</v>
      </c>
      <c r="E586" s="1">
        <v>13</v>
      </c>
      <c r="F586" s="1">
        <v>15</v>
      </c>
      <c r="G586" s="1">
        <v>3</v>
      </c>
      <c r="H586" s="1">
        <v>35</v>
      </c>
      <c r="I586" s="1">
        <v>32</v>
      </c>
      <c r="J586" s="1">
        <v>1</v>
      </c>
      <c r="K586" s="1" t="s">
        <v>631</v>
      </c>
      <c r="L586" s="1">
        <v>0</v>
      </c>
      <c r="M586" s="1">
        <v>0</v>
      </c>
      <c r="N586" s="1">
        <v>0</v>
      </c>
      <c r="O586" s="1">
        <v>0</v>
      </c>
      <c r="P586" s="1">
        <v>327</v>
      </c>
      <c r="Q586" s="1">
        <v>1704.8</v>
      </c>
      <c r="R586" s="1">
        <v>14961</v>
      </c>
      <c r="S586" s="1">
        <v>11</v>
      </c>
      <c r="T586" s="1">
        <v>228936</v>
      </c>
      <c r="U586" s="1">
        <v>5.0999999999999996</v>
      </c>
      <c r="V586" s="1">
        <v>247751</v>
      </c>
      <c r="W586" s="1">
        <v>2</v>
      </c>
      <c r="X586" s="1">
        <v>1862004</v>
      </c>
      <c r="Y586" s="1" t="s">
        <v>45</v>
      </c>
    </row>
    <row r="587" spans="1:25">
      <c r="A587" s="1">
        <v>2013068</v>
      </c>
      <c r="B587" s="1" t="s">
        <v>43</v>
      </c>
      <c r="C587" s="2">
        <v>41433</v>
      </c>
      <c r="D587" s="2">
        <v>41494</v>
      </c>
      <c r="E587" s="1">
        <v>19</v>
      </c>
      <c r="F587" s="1">
        <v>33</v>
      </c>
      <c r="G587" s="1">
        <v>29</v>
      </c>
      <c r="H587" s="1">
        <v>32</v>
      </c>
      <c r="I587" s="1">
        <v>17</v>
      </c>
      <c r="J587" s="1">
        <v>2</v>
      </c>
      <c r="K587" s="1" t="s">
        <v>632</v>
      </c>
      <c r="L587" s="1">
        <v>0</v>
      </c>
      <c r="M587" s="1">
        <v>0</v>
      </c>
      <c r="N587" s="1">
        <v>2</v>
      </c>
      <c r="O587" s="1">
        <v>159621</v>
      </c>
      <c r="P587" s="1">
        <v>504</v>
      </c>
      <c r="Q587" s="1">
        <v>1363.2</v>
      </c>
      <c r="R587" s="1">
        <v>25198</v>
      </c>
      <c r="S587" s="1">
        <v>11.8</v>
      </c>
      <c r="T587" s="1">
        <v>386778</v>
      </c>
      <c r="U587" s="1">
        <v>5.5</v>
      </c>
      <c r="V587" s="1">
        <v>487965</v>
      </c>
      <c r="W587" s="1">
        <v>2</v>
      </c>
      <c r="X587" s="1">
        <v>5886303</v>
      </c>
      <c r="Y587" s="1" t="s">
        <v>45</v>
      </c>
    </row>
    <row r="588" spans="1:25">
      <c r="A588" s="1">
        <v>2013067</v>
      </c>
      <c r="B588" s="1" t="s">
        <v>46</v>
      </c>
      <c r="C588" s="2">
        <v>41430</v>
      </c>
      <c r="D588" s="2">
        <v>41491</v>
      </c>
      <c r="E588" s="1">
        <v>27</v>
      </c>
      <c r="F588" s="1">
        <v>41</v>
      </c>
      <c r="G588" s="1">
        <v>23</v>
      </c>
      <c r="H588" s="1">
        <v>25</v>
      </c>
      <c r="I588" s="1">
        <v>4</v>
      </c>
      <c r="J588" s="1">
        <v>1</v>
      </c>
      <c r="K588" s="1" t="s">
        <v>633</v>
      </c>
      <c r="L588" s="1">
        <v>0</v>
      </c>
      <c r="M588" s="1">
        <v>0</v>
      </c>
      <c r="N588" s="1">
        <v>0</v>
      </c>
      <c r="O588" s="1">
        <v>0</v>
      </c>
      <c r="P588" s="1">
        <v>446</v>
      </c>
      <c r="Q588" s="1">
        <v>1607</v>
      </c>
      <c r="R588" s="1">
        <v>21695</v>
      </c>
      <c r="S588" s="1">
        <v>9.6999999999999993</v>
      </c>
      <c r="T588" s="1">
        <v>304553</v>
      </c>
      <c r="U588" s="1">
        <v>4.9000000000000004</v>
      </c>
      <c r="V588" s="1">
        <v>321759</v>
      </c>
      <c r="W588" s="1">
        <v>2</v>
      </c>
      <c r="X588" s="1">
        <v>529443</v>
      </c>
      <c r="Y588" s="1" t="s">
        <v>45</v>
      </c>
    </row>
    <row r="589" spans="1:25">
      <c r="A589" s="1">
        <v>2013066</v>
      </c>
      <c r="B589" s="1" t="s">
        <v>48</v>
      </c>
      <c r="C589" s="2">
        <v>41428</v>
      </c>
      <c r="D589" s="2">
        <v>41489</v>
      </c>
      <c r="E589" s="1">
        <v>14</v>
      </c>
      <c r="F589" s="1">
        <v>4</v>
      </c>
      <c r="G589" s="1">
        <v>38</v>
      </c>
      <c r="H589" s="1">
        <v>34</v>
      </c>
      <c r="I589" s="1">
        <v>25</v>
      </c>
      <c r="J589" s="1">
        <v>9</v>
      </c>
      <c r="K589" s="1" t="s">
        <v>634</v>
      </c>
      <c r="L589" s="1">
        <v>0</v>
      </c>
      <c r="M589" s="1">
        <v>0</v>
      </c>
      <c r="N589" s="1">
        <v>0</v>
      </c>
      <c r="O589" s="1">
        <v>0</v>
      </c>
      <c r="P589" s="1">
        <v>334</v>
      </c>
      <c r="Q589" s="1">
        <v>1568.6</v>
      </c>
      <c r="R589" s="1">
        <v>13755</v>
      </c>
      <c r="S589" s="1">
        <v>11.2</v>
      </c>
      <c r="T589" s="1">
        <v>192980</v>
      </c>
      <c r="U589" s="1">
        <v>5.7</v>
      </c>
      <c r="V589" s="1">
        <v>287584</v>
      </c>
      <c r="W589" s="1">
        <v>2</v>
      </c>
      <c r="X589" s="1">
        <v>6307902</v>
      </c>
      <c r="Y589" s="1" t="s">
        <v>45</v>
      </c>
    </row>
    <row r="590" spans="1:25">
      <c r="A590" s="1">
        <v>2013065</v>
      </c>
      <c r="B590" s="1" t="s">
        <v>43</v>
      </c>
      <c r="C590" s="2">
        <v>41426</v>
      </c>
      <c r="D590" s="2">
        <v>41487</v>
      </c>
      <c r="E590" s="1">
        <v>21</v>
      </c>
      <c r="F590" s="1">
        <v>30</v>
      </c>
      <c r="G590" s="1">
        <v>8</v>
      </c>
      <c r="H590" s="1">
        <v>7</v>
      </c>
      <c r="I590" s="1">
        <v>6</v>
      </c>
      <c r="J590" s="1">
        <v>3</v>
      </c>
      <c r="K590" s="1" t="s">
        <v>635</v>
      </c>
      <c r="L590" s="1">
        <v>0</v>
      </c>
      <c r="M590" s="1">
        <v>0</v>
      </c>
      <c r="N590" s="1">
        <v>4</v>
      </c>
      <c r="O590" s="1">
        <v>78221.5</v>
      </c>
      <c r="P590" s="1">
        <v>901</v>
      </c>
      <c r="Q590" s="1">
        <v>747.3</v>
      </c>
      <c r="R590" s="1">
        <v>39907</v>
      </c>
      <c r="S590" s="1">
        <v>7.3</v>
      </c>
      <c r="T590" s="1">
        <v>506311</v>
      </c>
      <c r="U590" s="1">
        <v>4.0999999999999996</v>
      </c>
      <c r="V590" s="1">
        <v>588996</v>
      </c>
      <c r="W590" s="1">
        <v>2</v>
      </c>
      <c r="X590" s="1">
        <v>7879056</v>
      </c>
      <c r="Y590" s="1" t="s">
        <v>45</v>
      </c>
    </row>
    <row r="591" spans="1:25">
      <c r="A591" s="1">
        <v>2013064</v>
      </c>
      <c r="B591" s="1" t="s">
        <v>46</v>
      </c>
      <c r="C591" s="2">
        <v>41423</v>
      </c>
      <c r="D591" s="2">
        <v>41484</v>
      </c>
      <c r="E591" s="1">
        <v>34</v>
      </c>
      <c r="F591" s="1">
        <v>41</v>
      </c>
      <c r="G591" s="1">
        <v>48</v>
      </c>
      <c r="H591" s="1">
        <v>23</v>
      </c>
      <c r="I591" s="1">
        <v>45</v>
      </c>
      <c r="J591" s="1">
        <v>7</v>
      </c>
      <c r="K591" s="1" t="s">
        <v>636</v>
      </c>
      <c r="L591" s="1">
        <v>0</v>
      </c>
      <c r="M591" s="1">
        <v>0</v>
      </c>
      <c r="N591" s="1">
        <v>1</v>
      </c>
      <c r="O591" s="1">
        <v>222910</v>
      </c>
      <c r="P591" s="1">
        <v>301</v>
      </c>
      <c r="Q591" s="1">
        <v>1593.8</v>
      </c>
      <c r="R591" s="1">
        <v>14001</v>
      </c>
      <c r="S591" s="1">
        <v>14.8</v>
      </c>
      <c r="T591" s="1">
        <v>214321</v>
      </c>
      <c r="U591" s="1">
        <v>6.9</v>
      </c>
      <c r="V591" s="1">
        <v>660184</v>
      </c>
      <c r="W591" s="1">
        <v>2</v>
      </c>
      <c r="X591" s="1">
        <v>4070039</v>
      </c>
      <c r="Y591" s="1" t="s">
        <v>45</v>
      </c>
    </row>
    <row r="592" spans="1:25">
      <c r="A592" s="1">
        <v>2013063</v>
      </c>
      <c r="B592" s="1" t="s">
        <v>48</v>
      </c>
      <c r="C592" s="2">
        <v>41421</v>
      </c>
      <c r="D592" s="2">
        <v>41482</v>
      </c>
      <c r="E592" s="1">
        <v>37</v>
      </c>
      <c r="F592" s="1">
        <v>15</v>
      </c>
      <c r="G592" s="1">
        <v>9</v>
      </c>
      <c r="H592" s="1">
        <v>28</v>
      </c>
      <c r="I592" s="1">
        <v>13</v>
      </c>
      <c r="J592" s="1">
        <v>2</v>
      </c>
      <c r="K592" s="1" t="s">
        <v>637</v>
      </c>
      <c r="L592" s="1">
        <v>0</v>
      </c>
      <c r="M592" s="1">
        <v>0</v>
      </c>
      <c r="N592" s="1">
        <v>2</v>
      </c>
      <c r="O592" s="1">
        <v>79252.7</v>
      </c>
      <c r="P592" s="1">
        <v>396</v>
      </c>
      <c r="Q592" s="1">
        <v>861.4</v>
      </c>
      <c r="R592" s="1">
        <v>17908</v>
      </c>
      <c r="S592" s="1">
        <v>8.1999999999999993</v>
      </c>
      <c r="T592" s="1">
        <v>237468</v>
      </c>
      <c r="U592" s="1">
        <v>4.4000000000000004</v>
      </c>
      <c r="V592" s="1">
        <v>237177</v>
      </c>
      <c r="W592" s="1">
        <v>2</v>
      </c>
      <c r="X592" s="1">
        <v>4141530</v>
      </c>
      <c r="Y592" s="1" t="s">
        <v>45</v>
      </c>
    </row>
    <row r="593" spans="1:25">
      <c r="A593" s="1">
        <v>2013062</v>
      </c>
      <c r="B593" s="1" t="s">
        <v>43</v>
      </c>
      <c r="C593" s="2">
        <v>41419</v>
      </c>
      <c r="D593" s="2">
        <v>41480</v>
      </c>
      <c r="E593" s="1">
        <v>42</v>
      </c>
      <c r="F593" s="1">
        <v>7</v>
      </c>
      <c r="G593" s="1">
        <v>36</v>
      </c>
      <c r="H593" s="1">
        <v>13</v>
      </c>
      <c r="I593" s="1">
        <v>40</v>
      </c>
      <c r="J593" s="1">
        <v>2</v>
      </c>
      <c r="K593" s="1" t="s">
        <v>638</v>
      </c>
      <c r="L593" s="1">
        <v>1</v>
      </c>
      <c r="M593" s="1">
        <v>10000000</v>
      </c>
      <c r="N593" s="1">
        <v>3</v>
      </c>
      <c r="O593" s="1">
        <v>143374.9</v>
      </c>
      <c r="P593" s="1">
        <v>903</v>
      </c>
      <c r="Q593" s="1">
        <v>1025.0999999999999</v>
      </c>
      <c r="R593" s="1">
        <v>39830</v>
      </c>
      <c r="S593" s="1">
        <v>10</v>
      </c>
      <c r="T593" s="1">
        <v>565049</v>
      </c>
      <c r="U593" s="1">
        <v>5</v>
      </c>
      <c r="V593" s="1">
        <v>681511</v>
      </c>
      <c r="W593" s="1">
        <v>2</v>
      </c>
      <c r="X593" s="1">
        <v>9376932</v>
      </c>
      <c r="Y593" s="1" t="s">
        <v>45</v>
      </c>
    </row>
    <row r="594" spans="1:25">
      <c r="A594" s="1">
        <v>2013061</v>
      </c>
      <c r="B594" s="1" t="s">
        <v>46</v>
      </c>
      <c r="C594" s="2">
        <v>41416</v>
      </c>
      <c r="D594" s="2">
        <v>41477</v>
      </c>
      <c r="E594" s="1">
        <v>3</v>
      </c>
      <c r="F594" s="1">
        <v>34</v>
      </c>
      <c r="G594" s="1">
        <v>2</v>
      </c>
      <c r="H594" s="1">
        <v>17</v>
      </c>
      <c r="I594" s="1">
        <v>13</v>
      </c>
      <c r="J594" s="1">
        <v>9</v>
      </c>
      <c r="K594" s="1" t="s">
        <v>639</v>
      </c>
      <c r="L594" s="1">
        <v>0</v>
      </c>
      <c r="M594" s="1">
        <v>0</v>
      </c>
      <c r="N594" s="1">
        <v>0</v>
      </c>
      <c r="O594" s="1">
        <v>0</v>
      </c>
      <c r="P594" s="1">
        <v>413</v>
      </c>
      <c r="Q594" s="1">
        <v>1688.6</v>
      </c>
      <c r="R594" s="1">
        <v>22709</v>
      </c>
      <c r="S594" s="1">
        <v>9</v>
      </c>
      <c r="T594" s="1">
        <v>328191</v>
      </c>
      <c r="U594" s="1">
        <v>4.4000000000000004</v>
      </c>
      <c r="V594" s="1">
        <v>383457</v>
      </c>
      <c r="W594" s="1">
        <v>2</v>
      </c>
      <c r="X594" s="1">
        <v>3513106</v>
      </c>
      <c r="Y594" s="1" t="s">
        <v>45</v>
      </c>
    </row>
    <row r="595" spans="1:25">
      <c r="A595" s="1">
        <v>2013060</v>
      </c>
      <c r="B595" s="1" t="s">
        <v>48</v>
      </c>
      <c r="C595" s="2">
        <v>41414</v>
      </c>
      <c r="D595" s="2">
        <v>41475</v>
      </c>
      <c r="E595" s="1">
        <v>47</v>
      </c>
      <c r="F595" s="1">
        <v>27</v>
      </c>
      <c r="G595" s="1">
        <v>25</v>
      </c>
      <c r="H595" s="1">
        <v>23</v>
      </c>
      <c r="I595" s="1">
        <v>9</v>
      </c>
      <c r="J595" s="1">
        <v>3</v>
      </c>
      <c r="K595" s="1" t="s">
        <v>640</v>
      </c>
      <c r="L595" s="1">
        <v>0</v>
      </c>
      <c r="M595" s="1">
        <v>0</v>
      </c>
      <c r="N595" s="1">
        <v>1</v>
      </c>
      <c r="O595" s="1">
        <v>139751.9</v>
      </c>
      <c r="P595" s="1">
        <v>382</v>
      </c>
      <c r="Q595" s="1">
        <v>787.3</v>
      </c>
      <c r="R595" s="1">
        <v>14949</v>
      </c>
      <c r="S595" s="1">
        <v>8.6999999999999993</v>
      </c>
      <c r="T595" s="1">
        <v>206079</v>
      </c>
      <c r="U595" s="1">
        <v>4.5</v>
      </c>
      <c r="V595" s="1">
        <v>262925</v>
      </c>
      <c r="W595" s="1">
        <v>2</v>
      </c>
      <c r="X595" s="1">
        <v>890705</v>
      </c>
      <c r="Y595" s="1" t="s">
        <v>45</v>
      </c>
    </row>
    <row r="596" spans="1:25">
      <c r="A596" s="1">
        <v>2013059</v>
      </c>
      <c r="B596" s="1" t="s">
        <v>43</v>
      </c>
      <c r="C596" s="2">
        <v>41412</v>
      </c>
      <c r="D596" s="2">
        <v>41473</v>
      </c>
      <c r="E596" s="1">
        <v>4</v>
      </c>
      <c r="F596" s="1">
        <v>5</v>
      </c>
      <c r="G596" s="1">
        <v>20</v>
      </c>
      <c r="H596" s="1">
        <v>7</v>
      </c>
      <c r="I596" s="1">
        <v>17</v>
      </c>
      <c r="J596" s="1">
        <v>3</v>
      </c>
      <c r="K596" s="1" t="s">
        <v>641</v>
      </c>
      <c r="L596" s="1">
        <v>1</v>
      </c>
      <c r="M596" s="1">
        <v>2000000</v>
      </c>
      <c r="N596" s="1">
        <v>10</v>
      </c>
      <c r="O596" s="1">
        <v>30217.5</v>
      </c>
      <c r="P596" s="1">
        <v>1410</v>
      </c>
      <c r="Q596" s="1">
        <v>461.2</v>
      </c>
      <c r="R596" s="1">
        <v>47657</v>
      </c>
      <c r="S596" s="1">
        <v>5.9</v>
      </c>
      <c r="T596" s="1">
        <v>531316</v>
      </c>
      <c r="U596" s="1">
        <v>3.7</v>
      </c>
      <c r="V596" s="1">
        <v>572231</v>
      </c>
      <c r="W596" s="1">
        <v>2</v>
      </c>
      <c r="X596" s="1">
        <v>2866377</v>
      </c>
      <c r="Y596" s="1" t="s">
        <v>45</v>
      </c>
    </row>
    <row r="597" spans="1:25">
      <c r="A597" s="1">
        <v>2013058</v>
      </c>
      <c r="B597" s="1" t="s">
        <v>46</v>
      </c>
      <c r="C597" s="2">
        <v>41409</v>
      </c>
      <c r="D597" s="2">
        <v>41470</v>
      </c>
      <c r="E597" s="1">
        <v>32</v>
      </c>
      <c r="F597" s="1">
        <v>27</v>
      </c>
      <c r="G597" s="1">
        <v>8</v>
      </c>
      <c r="H597" s="1">
        <v>13</v>
      </c>
      <c r="I597" s="1">
        <v>11</v>
      </c>
      <c r="J597" s="1">
        <v>4</v>
      </c>
      <c r="K597" s="1" t="s">
        <v>642</v>
      </c>
      <c r="L597" s="1">
        <v>2</v>
      </c>
      <c r="M597" s="1">
        <v>9500000</v>
      </c>
      <c r="N597" s="1">
        <v>2</v>
      </c>
      <c r="O597" s="1">
        <v>140068.4</v>
      </c>
      <c r="P597" s="1">
        <v>897</v>
      </c>
      <c r="Q597" s="1">
        <v>672.1</v>
      </c>
      <c r="R597" s="1">
        <v>36758</v>
      </c>
      <c r="S597" s="1">
        <v>7.1</v>
      </c>
      <c r="T597" s="1">
        <v>449795</v>
      </c>
      <c r="U597" s="1">
        <v>4.0999999999999996</v>
      </c>
      <c r="V597" s="1">
        <v>492065</v>
      </c>
      <c r="W597" s="1">
        <v>2</v>
      </c>
      <c r="X597" s="1">
        <v>451997</v>
      </c>
      <c r="Y597" s="1" t="s">
        <v>45</v>
      </c>
    </row>
    <row r="598" spans="1:25">
      <c r="A598" s="1">
        <v>2013057</v>
      </c>
      <c r="B598" s="1" t="s">
        <v>48</v>
      </c>
      <c r="C598" s="2">
        <v>41407</v>
      </c>
      <c r="D598" s="2">
        <v>41468</v>
      </c>
      <c r="E598" s="1">
        <v>23</v>
      </c>
      <c r="F598" s="1">
        <v>29</v>
      </c>
      <c r="G598" s="1">
        <v>40</v>
      </c>
      <c r="H598" s="1">
        <v>49</v>
      </c>
      <c r="I598" s="1">
        <v>15</v>
      </c>
      <c r="J598" s="1">
        <v>5</v>
      </c>
      <c r="K598" s="1" t="s">
        <v>643</v>
      </c>
      <c r="L598" s="1">
        <v>0</v>
      </c>
      <c r="M598" s="1">
        <v>0</v>
      </c>
      <c r="N598" s="1">
        <v>1</v>
      </c>
      <c r="O598" s="1">
        <v>218948.9</v>
      </c>
      <c r="P598" s="1">
        <v>438</v>
      </c>
      <c r="Q598" s="1">
        <v>1075.8</v>
      </c>
      <c r="R598" s="1">
        <v>18251</v>
      </c>
      <c r="S598" s="1">
        <v>11.1</v>
      </c>
      <c r="T598" s="1">
        <v>266758</v>
      </c>
      <c r="U598" s="1">
        <v>5.4</v>
      </c>
      <c r="V598" s="1">
        <v>494495</v>
      </c>
      <c r="W598" s="1">
        <v>2</v>
      </c>
      <c r="X598" s="1">
        <v>9738229</v>
      </c>
      <c r="Y598" s="1" t="s">
        <v>45</v>
      </c>
    </row>
    <row r="599" spans="1:25">
      <c r="A599" s="1">
        <v>2013056</v>
      </c>
      <c r="B599" s="1" t="s">
        <v>43</v>
      </c>
      <c r="C599" s="2">
        <v>41405</v>
      </c>
      <c r="D599" s="2">
        <v>41466</v>
      </c>
      <c r="E599" s="1">
        <v>26</v>
      </c>
      <c r="F599" s="1">
        <v>49</v>
      </c>
      <c r="G599" s="1">
        <v>45</v>
      </c>
      <c r="H599" s="1">
        <v>3</v>
      </c>
      <c r="I599" s="1">
        <v>16</v>
      </c>
      <c r="J599" s="1">
        <v>9</v>
      </c>
      <c r="K599" s="1" t="s">
        <v>644</v>
      </c>
      <c r="L599" s="1">
        <v>0</v>
      </c>
      <c r="M599" s="1">
        <v>0</v>
      </c>
      <c r="N599" s="1">
        <v>4</v>
      </c>
      <c r="O599" s="1">
        <v>86577.2</v>
      </c>
      <c r="P599" s="1">
        <v>673</v>
      </c>
      <c r="Q599" s="1">
        <v>1107.4000000000001</v>
      </c>
      <c r="R599" s="1">
        <v>29149</v>
      </c>
      <c r="S599" s="1">
        <v>11</v>
      </c>
      <c r="T599" s="1">
        <v>435701</v>
      </c>
      <c r="U599" s="1">
        <v>5.2</v>
      </c>
      <c r="V599" s="1">
        <v>603886</v>
      </c>
      <c r="W599" s="1">
        <v>2</v>
      </c>
      <c r="X599" s="1">
        <v>2086918</v>
      </c>
      <c r="Y599" s="1" t="s">
        <v>45</v>
      </c>
    </row>
    <row r="600" spans="1:25">
      <c r="A600" s="1">
        <v>2013055</v>
      </c>
      <c r="B600" s="1" t="s">
        <v>46</v>
      </c>
      <c r="C600" s="2">
        <v>41402</v>
      </c>
      <c r="D600" s="2">
        <v>41463</v>
      </c>
      <c r="E600" s="1">
        <v>13</v>
      </c>
      <c r="F600" s="1">
        <v>5</v>
      </c>
      <c r="G600" s="1">
        <v>43</v>
      </c>
      <c r="H600" s="1">
        <v>25</v>
      </c>
      <c r="I600" s="1">
        <v>15</v>
      </c>
      <c r="J600" s="1">
        <v>10</v>
      </c>
      <c r="K600" s="1" t="s">
        <v>645</v>
      </c>
      <c r="L600" s="1">
        <v>0</v>
      </c>
      <c r="M600" s="1">
        <v>0</v>
      </c>
      <c r="N600" s="1">
        <v>2</v>
      </c>
      <c r="O600" s="1">
        <v>124642.1</v>
      </c>
      <c r="P600" s="1">
        <v>715</v>
      </c>
      <c r="Q600" s="1">
        <v>750.3</v>
      </c>
      <c r="R600" s="1">
        <v>30517</v>
      </c>
      <c r="S600" s="1">
        <v>7.6</v>
      </c>
      <c r="T600" s="1">
        <v>373990</v>
      </c>
      <c r="U600" s="1">
        <v>4.4000000000000004</v>
      </c>
      <c r="V600" s="1">
        <v>328789</v>
      </c>
      <c r="W600" s="1">
        <v>2</v>
      </c>
      <c r="X600" s="1">
        <v>3386612</v>
      </c>
      <c r="Y600" s="1" t="s">
        <v>45</v>
      </c>
    </row>
    <row r="601" spans="1:25">
      <c r="A601" s="1">
        <v>2013054</v>
      </c>
      <c r="B601" s="1" t="s">
        <v>48</v>
      </c>
      <c r="C601" s="2">
        <v>41400</v>
      </c>
      <c r="D601" s="2">
        <v>41461</v>
      </c>
      <c r="E601" s="1">
        <v>48</v>
      </c>
      <c r="F601" s="1">
        <v>13</v>
      </c>
      <c r="G601" s="1">
        <v>15</v>
      </c>
      <c r="H601" s="1">
        <v>24</v>
      </c>
      <c r="I601" s="1">
        <v>23</v>
      </c>
      <c r="J601" s="1">
        <v>7</v>
      </c>
      <c r="K601" s="1" t="s">
        <v>646</v>
      </c>
      <c r="L601" s="1">
        <v>0</v>
      </c>
      <c r="M601" s="1">
        <v>0</v>
      </c>
      <c r="N601" s="1">
        <v>0</v>
      </c>
      <c r="O601" s="1">
        <v>0</v>
      </c>
      <c r="P601" s="1">
        <v>449</v>
      </c>
      <c r="Q601" s="1">
        <v>1418.3</v>
      </c>
      <c r="R601" s="1">
        <v>20837</v>
      </c>
      <c r="S601" s="1">
        <v>9</v>
      </c>
      <c r="T601" s="1">
        <v>284268</v>
      </c>
      <c r="U601" s="1">
        <v>4.7</v>
      </c>
      <c r="V601" s="1">
        <v>570678</v>
      </c>
      <c r="W601" s="1">
        <v>2</v>
      </c>
      <c r="X601" s="1">
        <v>9136808</v>
      </c>
      <c r="Y601" s="1" t="s">
        <v>45</v>
      </c>
    </row>
    <row r="602" spans="1:25">
      <c r="A602" s="1">
        <v>2013053</v>
      </c>
      <c r="B602" s="1" t="s">
        <v>43</v>
      </c>
      <c r="C602" s="2">
        <v>41398</v>
      </c>
      <c r="D602" s="2">
        <v>41459</v>
      </c>
      <c r="E602" s="1">
        <v>6</v>
      </c>
      <c r="F602" s="1">
        <v>13</v>
      </c>
      <c r="G602" s="1">
        <v>40</v>
      </c>
      <c r="H602" s="1">
        <v>45</v>
      </c>
      <c r="I602" s="1">
        <v>15</v>
      </c>
      <c r="J602" s="1">
        <v>4</v>
      </c>
      <c r="K602" s="1" t="s">
        <v>647</v>
      </c>
      <c r="L602" s="1">
        <v>0</v>
      </c>
      <c r="M602" s="1">
        <v>0</v>
      </c>
      <c r="N602" s="1">
        <v>0</v>
      </c>
      <c r="O602" s="1">
        <v>0</v>
      </c>
      <c r="P602" s="1">
        <v>641</v>
      </c>
      <c r="Q602" s="1">
        <v>1719.3</v>
      </c>
      <c r="R602" s="1">
        <v>31012</v>
      </c>
      <c r="S602" s="1">
        <v>10.5</v>
      </c>
      <c r="T602" s="1">
        <v>463775</v>
      </c>
      <c r="U602" s="1">
        <v>5</v>
      </c>
      <c r="V602" s="1">
        <v>625191</v>
      </c>
      <c r="W602" s="1">
        <v>2</v>
      </c>
      <c r="X602" s="1">
        <v>771257</v>
      </c>
      <c r="Y602" s="1" t="s">
        <v>45</v>
      </c>
    </row>
    <row r="603" spans="1:25">
      <c r="A603" s="1">
        <v>2013052</v>
      </c>
      <c r="B603" s="1" t="s">
        <v>46</v>
      </c>
      <c r="C603" s="2">
        <v>41395</v>
      </c>
      <c r="D603" s="2">
        <v>41456</v>
      </c>
      <c r="E603" s="1">
        <v>7</v>
      </c>
      <c r="F603" s="1">
        <v>41</v>
      </c>
      <c r="G603" s="1">
        <v>31</v>
      </c>
      <c r="H603" s="1">
        <v>32</v>
      </c>
      <c r="I603" s="1">
        <v>4</v>
      </c>
      <c r="J603" s="1">
        <v>9</v>
      </c>
      <c r="K603" s="1" t="s">
        <v>648</v>
      </c>
      <c r="L603" s="1">
        <v>0</v>
      </c>
      <c r="M603" s="1">
        <v>0</v>
      </c>
      <c r="N603" s="1">
        <v>0</v>
      </c>
      <c r="O603" s="1">
        <v>0</v>
      </c>
      <c r="P603" s="1">
        <v>339</v>
      </c>
      <c r="Q603" s="1">
        <v>2138.1</v>
      </c>
      <c r="R603" s="1">
        <v>18167</v>
      </c>
      <c r="S603" s="1">
        <v>11.8</v>
      </c>
      <c r="T603" s="1">
        <v>290055</v>
      </c>
      <c r="U603" s="1">
        <v>5.2</v>
      </c>
      <c r="V603" s="1">
        <v>390832</v>
      </c>
      <c r="W603" s="1">
        <v>2</v>
      </c>
      <c r="X603" s="1">
        <v>8735507</v>
      </c>
      <c r="Y603" s="1" t="s">
        <v>45</v>
      </c>
    </row>
    <row r="604" spans="1:25">
      <c r="A604" s="1">
        <v>2013051</v>
      </c>
      <c r="B604" s="1" t="s">
        <v>48</v>
      </c>
      <c r="C604" s="2">
        <v>41393</v>
      </c>
      <c r="D604" s="2">
        <v>41454</v>
      </c>
      <c r="E604" s="1">
        <v>12</v>
      </c>
      <c r="F604" s="1">
        <v>21</v>
      </c>
      <c r="G604" s="1">
        <v>39</v>
      </c>
      <c r="H604" s="1">
        <v>11</v>
      </c>
      <c r="I604" s="1">
        <v>27</v>
      </c>
      <c r="J604" s="1">
        <v>9</v>
      </c>
      <c r="K604" s="1" t="s">
        <v>649</v>
      </c>
      <c r="L604" s="1">
        <v>0</v>
      </c>
      <c r="M604" s="1">
        <v>0</v>
      </c>
      <c r="N604" s="1">
        <v>0</v>
      </c>
      <c r="O604" s="1">
        <v>0</v>
      </c>
      <c r="P604" s="1">
        <v>526</v>
      </c>
      <c r="Q604" s="1">
        <v>1157.8</v>
      </c>
      <c r="R604" s="1">
        <v>22468</v>
      </c>
      <c r="S604" s="1">
        <v>8</v>
      </c>
      <c r="T604" s="1">
        <v>298055</v>
      </c>
      <c r="U604" s="1">
        <v>4.3</v>
      </c>
      <c r="V604" s="1">
        <v>327845</v>
      </c>
      <c r="W604" s="1">
        <v>2</v>
      </c>
      <c r="X604" s="1">
        <v>6794185</v>
      </c>
      <c r="Y604" s="1" t="s">
        <v>45</v>
      </c>
    </row>
    <row r="605" spans="1:25">
      <c r="A605" s="1">
        <v>2013050</v>
      </c>
      <c r="B605" s="1" t="s">
        <v>43</v>
      </c>
      <c r="C605" s="2">
        <v>41391</v>
      </c>
      <c r="D605" s="2">
        <v>41452</v>
      </c>
      <c r="E605" s="1">
        <v>17</v>
      </c>
      <c r="F605" s="1">
        <v>26</v>
      </c>
      <c r="G605" s="1">
        <v>39</v>
      </c>
      <c r="H605" s="1">
        <v>19</v>
      </c>
      <c r="I605" s="1">
        <v>9</v>
      </c>
      <c r="J605" s="1">
        <v>10</v>
      </c>
      <c r="K605" s="1" t="s">
        <v>650</v>
      </c>
      <c r="L605" s="1">
        <v>0</v>
      </c>
      <c r="M605" s="1">
        <v>0</v>
      </c>
      <c r="N605" s="1">
        <v>5</v>
      </c>
      <c r="O605" s="1">
        <v>66552.5</v>
      </c>
      <c r="P605" s="1">
        <v>915</v>
      </c>
      <c r="Q605" s="1">
        <v>782.6</v>
      </c>
      <c r="R605" s="1">
        <v>37939</v>
      </c>
      <c r="S605" s="1">
        <v>8.1</v>
      </c>
      <c r="T605" s="1">
        <v>480628</v>
      </c>
      <c r="U605" s="1">
        <v>4.5999999999999996</v>
      </c>
      <c r="V605" s="1">
        <v>475856</v>
      </c>
      <c r="W605" s="1">
        <v>2</v>
      </c>
      <c r="X605" s="1">
        <v>4996741</v>
      </c>
      <c r="Y605" s="1" t="s">
        <v>45</v>
      </c>
    </row>
    <row r="606" spans="1:25">
      <c r="A606" s="1">
        <v>2013049</v>
      </c>
      <c r="B606" s="1" t="s">
        <v>46</v>
      </c>
      <c r="C606" s="2">
        <v>41388</v>
      </c>
      <c r="D606" s="2">
        <v>41449</v>
      </c>
      <c r="E606" s="1">
        <v>1</v>
      </c>
      <c r="F606" s="1">
        <v>48</v>
      </c>
      <c r="G606" s="1">
        <v>13</v>
      </c>
      <c r="H606" s="1">
        <v>6</v>
      </c>
      <c r="I606" s="1">
        <v>5</v>
      </c>
      <c r="J606" s="1">
        <v>9</v>
      </c>
      <c r="K606" s="1" t="s">
        <v>651</v>
      </c>
      <c r="L606" s="1">
        <v>0</v>
      </c>
      <c r="M606" s="1">
        <v>0</v>
      </c>
      <c r="N606" s="1">
        <v>5</v>
      </c>
      <c r="O606" s="1">
        <v>48499</v>
      </c>
      <c r="P606" s="1">
        <v>893</v>
      </c>
      <c r="Q606" s="1">
        <v>584.4</v>
      </c>
      <c r="R606" s="1">
        <v>33209</v>
      </c>
      <c r="S606" s="1">
        <v>6.8</v>
      </c>
      <c r="T606" s="1">
        <v>387934</v>
      </c>
      <c r="U606" s="1">
        <v>4.0999999999999996</v>
      </c>
      <c r="V606" s="1">
        <v>411403</v>
      </c>
      <c r="W606" s="1">
        <v>2</v>
      </c>
      <c r="X606" s="1">
        <v>4951210</v>
      </c>
      <c r="Y606" s="1" t="s">
        <v>45</v>
      </c>
    </row>
    <row r="607" spans="1:25">
      <c r="A607" s="1">
        <v>2013048</v>
      </c>
      <c r="B607" s="1" t="s">
        <v>48</v>
      </c>
      <c r="C607" s="2">
        <v>41386</v>
      </c>
      <c r="D607" s="2">
        <v>41447</v>
      </c>
      <c r="E607" s="1">
        <v>22</v>
      </c>
      <c r="F607" s="1">
        <v>16</v>
      </c>
      <c r="G607" s="1">
        <v>11</v>
      </c>
      <c r="H607" s="1">
        <v>37</v>
      </c>
      <c r="I607" s="1">
        <v>14</v>
      </c>
      <c r="J607" s="1">
        <v>1</v>
      </c>
      <c r="K607" s="1" t="s">
        <v>652</v>
      </c>
      <c r="L607" s="1">
        <v>0</v>
      </c>
      <c r="M607" s="1">
        <v>0</v>
      </c>
      <c r="N607" s="1">
        <v>1</v>
      </c>
      <c r="O607" s="1">
        <v>180176.4</v>
      </c>
      <c r="P607" s="1">
        <v>373</v>
      </c>
      <c r="Q607" s="1">
        <v>1039.5999999999999</v>
      </c>
      <c r="R607" s="1">
        <v>18813</v>
      </c>
      <c r="S607" s="1">
        <v>8.9</v>
      </c>
      <c r="T607" s="1">
        <v>256771</v>
      </c>
      <c r="U607" s="1">
        <v>4.5999999999999996</v>
      </c>
      <c r="V607" s="1">
        <v>271643</v>
      </c>
      <c r="W607" s="1">
        <v>2</v>
      </c>
      <c r="X607" s="1">
        <v>3530743</v>
      </c>
      <c r="Y607" s="1" t="s">
        <v>45</v>
      </c>
    </row>
    <row r="608" spans="1:25">
      <c r="A608" s="1">
        <v>2013047</v>
      </c>
      <c r="B608" s="1" t="s">
        <v>43</v>
      </c>
      <c r="C608" s="2">
        <v>41384</v>
      </c>
      <c r="D608" s="2">
        <v>41445</v>
      </c>
      <c r="E608" s="1">
        <v>28</v>
      </c>
      <c r="F608" s="1">
        <v>24</v>
      </c>
      <c r="G608" s="1">
        <v>3</v>
      </c>
      <c r="H608" s="1">
        <v>42</v>
      </c>
      <c r="I608" s="1">
        <v>9</v>
      </c>
      <c r="J608" s="1">
        <v>9</v>
      </c>
      <c r="K608" s="1" t="s">
        <v>653</v>
      </c>
      <c r="L608" s="1">
        <v>0</v>
      </c>
      <c r="M608" s="1">
        <v>0</v>
      </c>
      <c r="N608" s="1">
        <v>8</v>
      </c>
      <c r="O608" s="1">
        <v>40423.800000000003</v>
      </c>
      <c r="P608" s="1">
        <v>901</v>
      </c>
      <c r="Q608" s="1">
        <v>772.4</v>
      </c>
      <c r="R608" s="1">
        <v>37272</v>
      </c>
      <c r="S608" s="1">
        <v>8</v>
      </c>
      <c r="T608" s="1">
        <v>476454</v>
      </c>
      <c r="U608" s="1">
        <v>4.5</v>
      </c>
      <c r="V608" s="1">
        <v>563135</v>
      </c>
      <c r="W608" s="1">
        <v>2</v>
      </c>
      <c r="X608" s="1">
        <v>4905750</v>
      </c>
      <c r="Y608" s="1" t="s">
        <v>45</v>
      </c>
    </row>
    <row r="609" spans="1:25">
      <c r="A609" s="1">
        <v>2013046</v>
      </c>
      <c r="B609" s="1" t="s">
        <v>46</v>
      </c>
      <c r="C609" s="2">
        <v>41381</v>
      </c>
      <c r="D609" s="2">
        <v>41442</v>
      </c>
      <c r="E609" s="1">
        <v>38</v>
      </c>
      <c r="F609" s="1">
        <v>16</v>
      </c>
      <c r="G609" s="1">
        <v>32</v>
      </c>
      <c r="H609" s="1">
        <v>12</v>
      </c>
      <c r="I609" s="1">
        <v>29</v>
      </c>
      <c r="J609" s="1">
        <v>8</v>
      </c>
      <c r="K609" s="1" t="s">
        <v>654</v>
      </c>
      <c r="L609" s="1">
        <v>0</v>
      </c>
      <c r="M609" s="1">
        <v>0</v>
      </c>
      <c r="N609" s="1">
        <v>1</v>
      </c>
      <c r="O609" s="1">
        <v>234068.3</v>
      </c>
      <c r="P609" s="1">
        <v>415</v>
      </c>
      <c r="Q609" s="1">
        <v>1213.8</v>
      </c>
      <c r="R609" s="1">
        <v>18498</v>
      </c>
      <c r="S609" s="1">
        <v>11.8</v>
      </c>
      <c r="T609" s="1">
        <v>281540</v>
      </c>
      <c r="U609" s="1">
        <v>5.5</v>
      </c>
      <c r="V609" s="1">
        <v>426987</v>
      </c>
      <c r="W609" s="1">
        <v>2</v>
      </c>
      <c r="X609" s="1">
        <v>4775593</v>
      </c>
      <c r="Y609" s="1" t="s">
        <v>45</v>
      </c>
    </row>
    <row r="610" spans="1:25">
      <c r="A610" s="1">
        <v>2013045</v>
      </c>
      <c r="B610" s="1" t="s">
        <v>48</v>
      </c>
      <c r="C610" s="2">
        <v>41379</v>
      </c>
      <c r="D610" s="2">
        <v>41440</v>
      </c>
      <c r="E610" s="1">
        <v>45</v>
      </c>
      <c r="F610" s="1">
        <v>20</v>
      </c>
      <c r="G610" s="1">
        <v>21</v>
      </c>
      <c r="H610" s="1">
        <v>26</v>
      </c>
      <c r="I610" s="1">
        <v>46</v>
      </c>
      <c r="J610" s="1">
        <v>3</v>
      </c>
      <c r="K610" s="1" t="s">
        <v>655</v>
      </c>
      <c r="L610" s="1">
        <v>0</v>
      </c>
      <c r="M610" s="1">
        <v>0</v>
      </c>
      <c r="N610" s="1">
        <v>0</v>
      </c>
      <c r="O610" s="1">
        <v>0</v>
      </c>
      <c r="P610" s="1">
        <v>190</v>
      </c>
      <c r="Q610" s="1">
        <v>2835.7</v>
      </c>
      <c r="R610" s="1">
        <v>11516</v>
      </c>
      <c r="S610" s="1">
        <v>13.8</v>
      </c>
      <c r="T610" s="1">
        <v>195301</v>
      </c>
      <c r="U610" s="1">
        <v>5.8</v>
      </c>
      <c r="V610" s="1">
        <v>326788</v>
      </c>
      <c r="W610" s="1">
        <v>2</v>
      </c>
      <c r="X610" s="1">
        <v>1857143</v>
      </c>
      <c r="Y610" s="1" t="s">
        <v>45</v>
      </c>
    </row>
    <row r="611" spans="1:25">
      <c r="A611" s="1">
        <v>2013044</v>
      </c>
      <c r="B611" s="1" t="s">
        <v>43</v>
      </c>
      <c r="C611" s="2">
        <v>41377</v>
      </c>
      <c r="D611" s="2">
        <v>41438</v>
      </c>
      <c r="E611" s="1">
        <v>23</v>
      </c>
      <c r="F611" s="1">
        <v>43</v>
      </c>
      <c r="G611" s="1">
        <v>22</v>
      </c>
      <c r="H611" s="1">
        <v>41</v>
      </c>
      <c r="I611" s="1">
        <v>33</v>
      </c>
      <c r="J611" s="1">
        <v>4</v>
      </c>
      <c r="K611" s="1" t="s">
        <v>656</v>
      </c>
      <c r="L611" s="1">
        <v>0</v>
      </c>
      <c r="M611" s="1">
        <v>0</v>
      </c>
      <c r="N611" s="1">
        <v>2</v>
      </c>
      <c r="O611" s="1">
        <v>163278.5</v>
      </c>
      <c r="P611" s="1">
        <v>601</v>
      </c>
      <c r="Q611" s="1">
        <v>1169.3</v>
      </c>
      <c r="R611" s="1">
        <v>27037</v>
      </c>
      <c r="S611" s="1">
        <v>11.2</v>
      </c>
      <c r="T611" s="1">
        <v>373183</v>
      </c>
      <c r="U611" s="1">
        <v>5.8</v>
      </c>
      <c r="V611" s="1">
        <v>585869</v>
      </c>
      <c r="W611" s="1">
        <v>2</v>
      </c>
      <c r="X611" s="1">
        <v>7464208</v>
      </c>
      <c r="Y611" s="1" t="s">
        <v>45</v>
      </c>
    </row>
    <row r="612" spans="1:25">
      <c r="A612" s="1">
        <v>2013043</v>
      </c>
      <c r="B612" s="1" t="s">
        <v>46</v>
      </c>
      <c r="C612" s="2">
        <v>41374</v>
      </c>
      <c r="D612" s="2">
        <v>41435</v>
      </c>
      <c r="E612" s="1">
        <v>9</v>
      </c>
      <c r="F612" s="1">
        <v>18</v>
      </c>
      <c r="G612" s="1">
        <v>3</v>
      </c>
      <c r="H612" s="1">
        <v>45</v>
      </c>
      <c r="I612" s="1">
        <v>28</v>
      </c>
      <c r="J612" s="1">
        <v>5</v>
      </c>
      <c r="K612" s="1" t="s">
        <v>657</v>
      </c>
      <c r="L612" s="1">
        <v>0</v>
      </c>
      <c r="M612" s="1">
        <v>0</v>
      </c>
      <c r="N612" s="1">
        <v>4</v>
      </c>
      <c r="O612" s="1">
        <v>58667.9</v>
      </c>
      <c r="P612" s="1">
        <v>724</v>
      </c>
      <c r="Q612" s="1">
        <v>697.5</v>
      </c>
      <c r="R612" s="1">
        <v>27395</v>
      </c>
      <c r="S612" s="1">
        <v>7.9</v>
      </c>
      <c r="T612" s="1">
        <v>345538</v>
      </c>
      <c r="U612" s="1">
        <v>4.5</v>
      </c>
      <c r="V612" s="1">
        <v>530269</v>
      </c>
      <c r="W612" s="1">
        <v>2</v>
      </c>
      <c r="X612" s="1">
        <v>7257607</v>
      </c>
      <c r="Y612" s="1" t="s">
        <v>45</v>
      </c>
    </row>
    <row r="613" spans="1:25">
      <c r="A613" s="1">
        <v>2013042</v>
      </c>
      <c r="B613" s="1" t="s">
        <v>48</v>
      </c>
      <c r="C613" s="2">
        <v>41372</v>
      </c>
      <c r="D613" s="2">
        <v>41433</v>
      </c>
      <c r="E613" s="1">
        <v>19</v>
      </c>
      <c r="F613" s="1">
        <v>6</v>
      </c>
      <c r="G613" s="1">
        <v>38</v>
      </c>
      <c r="H613" s="1">
        <v>8</v>
      </c>
      <c r="I613" s="1">
        <v>37</v>
      </c>
      <c r="J613" s="1">
        <v>2</v>
      </c>
      <c r="K613" s="1" t="s">
        <v>658</v>
      </c>
      <c r="L613" s="1">
        <v>0</v>
      </c>
      <c r="M613" s="1">
        <v>0</v>
      </c>
      <c r="N613" s="1">
        <v>2</v>
      </c>
      <c r="O613" s="1">
        <v>84805.3</v>
      </c>
      <c r="P613" s="1">
        <v>291</v>
      </c>
      <c r="Q613" s="1">
        <v>1254.4000000000001</v>
      </c>
      <c r="R613" s="1">
        <v>15231</v>
      </c>
      <c r="S613" s="1">
        <v>10.3</v>
      </c>
      <c r="T613" s="1">
        <v>223292</v>
      </c>
      <c r="U613" s="1">
        <v>5</v>
      </c>
      <c r="V613" s="1">
        <v>253759</v>
      </c>
      <c r="W613" s="1">
        <v>2</v>
      </c>
      <c r="X613" s="1">
        <v>930915</v>
      </c>
      <c r="Y613" s="1" t="s">
        <v>45</v>
      </c>
    </row>
    <row r="614" spans="1:25">
      <c r="A614" s="1">
        <v>2013041</v>
      </c>
      <c r="B614" s="1" t="s">
        <v>43</v>
      </c>
      <c r="C614" s="2">
        <v>41370</v>
      </c>
      <c r="D614" s="2">
        <v>41431</v>
      </c>
      <c r="E614" s="1">
        <v>15</v>
      </c>
      <c r="F614" s="1">
        <v>29</v>
      </c>
      <c r="G614" s="1">
        <v>42</v>
      </c>
      <c r="H614" s="1">
        <v>1</v>
      </c>
      <c r="I614" s="1">
        <v>33</v>
      </c>
      <c r="J614" s="1">
        <v>7</v>
      </c>
      <c r="K614" s="1" t="s">
        <v>659</v>
      </c>
      <c r="L614" s="1">
        <v>0</v>
      </c>
      <c r="M614" s="1">
        <v>0</v>
      </c>
      <c r="N614" s="1">
        <v>1</v>
      </c>
      <c r="O614" s="1">
        <v>308009.2</v>
      </c>
      <c r="P614" s="1">
        <v>489</v>
      </c>
      <c r="Q614" s="1">
        <v>1355.6</v>
      </c>
      <c r="R614" s="1">
        <v>23384</v>
      </c>
      <c r="S614" s="1">
        <v>12.2</v>
      </c>
      <c r="T614" s="1">
        <v>359231</v>
      </c>
      <c r="U614" s="1">
        <v>5.7</v>
      </c>
      <c r="V614" s="1">
        <v>896552</v>
      </c>
      <c r="W614" s="1">
        <v>2</v>
      </c>
      <c r="X614" s="1">
        <v>6290923</v>
      </c>
      <c r="Y614" s="1" t="s">
        <v>45</v>
      </c>
    </row>
    <row r="615" spans="1:25">
      <c r="A615" s="1">
        <v>2013040</v>
      </c>
      <c r="B615" s="1" t="s">
        <v>46</v>
      </c>
      <c r="C615" s="2">
        <v>41367</v>
      </c>
      <c r="D615" s="2">
        <v>41428</v>
      </c>
      <c r="E615" s="1">
        <v>36</v>
      </c>
      <c r="F615" s="1">
        <v>18</v>
      </c>
      <c r="G615" s="1">
        <v>37</v>
      </c>
      <c r="H615" s="1">
        <v>42</v>
      </c>
      <c r="I615" s="1">
        <v>45</v>
      </c>
      <c r="J615" s="1">
        <v>8</v>
      </c>
      <c r="K615" s="1" t="s">
        <v>660</v>
      </c>
      <c r="L615" s="1">
        <v>0</v>
      </c>
      <c r="M615" s="1">
        <v>0</v>
      </c>
      <c r="N615" s="1">
        <v>2</v>
      </c>
      <c r="O615" s="1">
        <v>121074.2</v>
      </c>
      <c r="P615" s="1">
        <v>487</v>
      </c>
      <c r="Q615" s="1">
        <v>1070.0999999999999</v>
      </c>
      <c r="R615" s="1">
        <v>17595</v>
      </c>
      <c r="S615" s="1">
        <v>12.8</v>
      </c>
      <c r="T615" s="1">
        <v>242894</v>
      </c>
      <c r="U615" s="1">
        <v>6.6</v>
      </c>
      <c r="V615" s="1">
        <v>460389</v>
      </c>
      <c r="W615" s="1">
        <v>2</v>
      </c>
      <c r="X615" s="1">
        <v>9348008</v>
      </c>
      <c r="Y615" s="1" t="s">
        <v>45</v>
      </c>
    </row>
    <row r="616" spans="1:25">
      <c r="A616" s="1">
        <v>2013039</v>
      </c>
      <c r="B616" s="1" t="s">
        <v>48</v>
      </c>
      <c r="C616" s="2">
        <v>41365</v>
      </c>
      <c r="D616" s="2">
        <v>41426</v>
      </c>
      <c r="E616" s="1">
        <v>47</v>
      </c>
      <c r="F616" s="1">
        <v>16</v>
      </c>
      <c r="G616" s="1">
        <v>10</v>
      </c>
      <c r="H616" s="1">
        <v>43</v>
      </c>
      <c r="I616" s="1">
        <v>27</v>
      </c>
      <c r="J616" s="1">
        <v>2</v>
      </c>
      <c r="K616" s="1" t="s">
        <v>661</v>
      </c>
      <c r="L616" s="1">
        <v>0</v>
      </c>
      <c r="M616" s="1">
        <v>0</v>
      </c>
      <c r="N616" s="1">
        <v>1</v>
      </c>
      <c r="O616" s="1">
        <v>142278.70000000001</v>
      </c>
      <c r="P616" s="1">
        <v>264</v>
      </c>
      <c r="Q616" s="1">
        <v>1159.8</v>
      </c>
      <c r="R616" s="1">
        <v>12023</v>
      </c>
      <c r="S616" s="1">
        <v>11</v>
      </c>
      <c r="T616" s="1">
        <v>180436</v>
      </c>
      <c r="U616" s="1">
        <v>5.2</v>
      </c>
      <c r="V616" s="1">
        <v>207114</v>
      </c>
      <c r="W616" s="1">
        <v>2</v>
      </c>
      <c r="X616" s="1">
        <v>7123545</v>
      </c>
      <c r="Y616" s="1" t="s">
        <v>45</v>
      </c>
    </row>
    <row r="617" spans="1:25">
      <c r="A617" s="1">
        <v>2013038</v>
      </c>
      <c r="B617" s="1" t="s">
        <v>43</v>
      </c>
      <c r="C617" s="2">
        <v>41363</v>
      </c>
      <c r="D617" s="2">
        <v>41424</v>
      </c>
      <c r="E617" s="1">
        <v>26</v>
      </c>
      <c r="F617" s="1">
        <v>10</v>
      </c>
      <c r="G617" s="1">
        <v>9</v>
      </c>
      <c r="H617" s="1">
        <v>30</v>
      </c>
      <c r="I617" s="1">
        <v>34</v>
      </c>
      <c r="J617" s="1">
        <v>2</v>
      </c>
      <c r="K617" s="1" t="s">
        <v>662</v>
      </c>
      <c r="L617" s="1">
        <v>0</v>
      </c>
      <c r="M617" s="1">
        <v>0</v>
      </c>
      <c r="N617" s="1">
        <v>1</v>
      </c>
      <c r="O617" s="1">
        <v>314679</v>
      </c>
      <c r="P617" s="1">
        <v>565</v>
      </c>
      <c r="Q617" s="1">
        <v>1198.5999999999999</v>
      </c>
      <c r="R617" s="1">
        <v>30082</v>
      </c>
      <c r="S617" s="1">
        <v>9.6999999999999993</v>
      </c>
      <c r="T617" s="1">
        <v>433375</v>
      </c>
      <c r="U617" s="1">
        <v>4.8</v>
      </c>
      <c r="V617" s="1">
        <v>478188</v>
      </c>
      <c r="W617" s="1">
        <v>2</v>
      </c>
      <c r="X617" s="1">
        <v>4564276</v>
      </c>
      <c r="Y617" s="1" t="s">
        <v>45</v>
      </c>
    </row>
    <row r="618" spans="1:25">
      <c r="A618" s="1">
        <v>2013037</v>
      </c>
      <c r="B618" s="1" t="s">
        <v>46</v>
      </c>
      <c r="C618" s="2">
        <v>41360</v>
      </c>
      <c r="D618" s="2">
        <v>41421</v>
      </c>
      <c r="E618" s="1">
        <v>21</v>
      </c>
      <c r="F618" s="1">
        <v>47</v>
      </c>
      <c r="G618" s="1">
        <v>24</v>
      </c>
      <c r="H618" s="1">
        <v>49</v>
      </c>
      <c r="I618" s="1">
        <v>33</v>
      </c>
      <c r="J618" s="1">
        <v>3</v>
      </c>
      <c r="K618" s="1" t="s">
        <v>663</v>
      </c>
      <c r="L618" s="1">
        <v>0</v>
      </c>
      <c r="M618" s="1">
        <v>0</v>
      </c>
      <c r="N618" s="1">
        <v>0</v>
      </c>
      <c r="O618" s="1">
        <v>0</v>
      </c>
      <c r="P618" s="1">
        <v>332</v>
      </c>
      <c r="Q618" s="1">
        <v>2090.1</v>
      </c>
      <c r="R618" s="1">
        <v>17498</v>
      </c>
      <c r="S618" s="1">
        <v>11.7</v>
      </c>
      <c r="T618" s="1">
        <v>258690</v>
      </c>
      <c r="U618" s="1">
        <v>5.6</v>
      </c>
      <c r="V618" s="1">
        <v>430411</v>
      </c>
      <c r="W618" s="1">
        <v>2</v>
      </c>
      <c r="X618" s="1">
        <v>5035142</v>
      </c>
      <c r="Y618" s="1" t="s">
        <v>45</v>
      </c>
    </row>
    <row r="619" spans="1:25">
      <c r="A619" s="1">
        <v>2013036</v>
      </c>
      <c r="B619" s="1" t="s">
        <v>48</v>
      </c>
      <c r="C619" s="2">
        <v>41358</v>
      </c>
      <c r="D619" s="2">
        <v>41419</v>
      </c>
      <c r="E619" s="1">
        <v>29</v>
      </c>
      <c r="F619" s="1">
        <v>25</v>
      </c>
      <c r="G619" s="1">
        <v>14</v>
      </c>
      <c r="H619" s="1">
        <v>41</v>
      </c>
      <c r="I619" s="1">
        <v>10</v>
      </c>
      <c r="J619" s="1">
        <v>4</v>
      </c>
      <c r="K619" s="1" t="s">
        <v>664</v>
      </c>
      <c r="L619" s="1">
        <v>0</v>
      </c>
      <c r="M619" s="1">
        <v>0</v>
      </c>
      <c r="N619" s="1">
        <v>1</v>
      </c>
      <c r="O619" s="1">
        <v>157508.4</v>
      </c>
      <c r="P619" s="1">
        <v>343</v>
      </c>
      <c r="Q619" s="1">
        <v>988.2</v>
      </c>
      <c r="R619" s="1">
        <v>14755</v>
      </c>
      <c r="S619" s="1">
        <v>9.9</v>
      </c>
      <c r="T619" s="1">
        <v>208927</v>
      </c>
      <c r="U619" s="1">
        <v>5</v>
      </c>
      <c r="V619" s="1">
        <v>279845</v>
      </c>
      <c r="W619" s="1">
        <v>2</v>
      </c>
      <c r="X619" s="1">
        <v>2468814</v>
      </c>
      <c r="Y619" s="1" t="s">
        <v>45</v>
      </c>
    </row>
    <row r="620" spans="1:25">
      <c r="A620" s="1">
        <v>2013035</v>
      </c>
      <c r="B620" s="1" t="s">
        <v>43</v>
      </c>
      <c r="C620" s="2">
        <v>41356</v>
      </c>
      <c r="D620" s="2">
        <v>41417</v>
      </c>
      <c r="E620" s="1">
        <v>17</v>
      </c>
      <c r="F620" s="1">
        <v>11</v>
      </c>
      <c r="G620" s="1">
        <v>41</v>
      </c>
      <c r="H620" s="1">
        <v>9</v>
      </c>
      <c r="I620" s="1">
        <v>24</v>
      </c>
      <c r="J620" s="1">
        <v>6</v>
      </c>
      <c r="K620" s="1" t="s">
        <v>665</v>
      </c>
      <c r="L620" s="1">
        <v>0</v>
      </c>
      <c r="M620" s="1">
        <v>0</v>
      </c>
      <c r="N620" s="1">
        <v>3</v>
      </c>
      <c r="O620" s="1">
        <v>99089.9</v>
      </c>
      <c r="P620" s="1">
        <v>1297</v>
      </c>
      <c r="Q620" s="1">
        <v>493.2</v>
      </c>
      <c r="R620" s="1">
        <v>36543</v>
      </c>
      <c r="S620" s="1">
        <v>7.5</v>
      </c>
      <c r="T620" s="1">
        <v>461978</v>
      </c>
      <c r="U620" s="1">
        <v>4.2</v>
      </c>
      <c r="V620" s="1">
        <v>589254</v>
      </c>
      <c r="W620" s="1">
        <v>2</v>
      </c>
      <c r="X620" s="1">
        <v>6544319</v>
      </c>
      <c r="Y620" s="1" t="s">
        <v>45</v>
      </c>
    </row>
    <row r="621" spans="1:25">
      <c r="A621" s="1">
        <v>2013034</v>
      </c>
      <c r="B621" s="1" t="s">
        <v>46</v>
      </c>
      <c r="C621" s="2">
        <v>41353</v>
      </c>
      <c r="D621" s="2">
        <v>41414</v>
      </c>
      <c r="E621" s="1">
        <v>37</v>
      </c>
      <c r="F621" s="1">
        <v>5</v>
      </c>
      <c r="G621" s="1">
        <v>1</v>
      </c>
      <c r="H621" s="1">
        <v>49</v>
      </c>
      <c r="I621" s="1">
        <v>12</v>
      </c>
      <c r="J621" s="1">
        <v>7</v>
      </c>
      <c r="K621" s="1" t="s">
        <v>666</v>
      </c>
      <c r="L621" s="1">
        <v>2</v>
      </c>
      <c r="M621" s="1">
        <v>2000000</v>
      </c>
      <c r="N621" s="1">
        <v>1</v>
      </c>
      <c r="O621" s="1">
        <v>221920.5</v>
      </c>
      <c r="P621" s="1">
        <v>624</v>
      </c>
      <c r="Q621" s="1">
        <v>765.4</v>
      </c>
      <c r="R621" s="1">
        <v>26015</v>
      </c>
      <c r="S621" s="1">
        <v>7.9</v>
      </c>
      <c r="T621" s="1">
        <v>333007</v>
      </c>
      <c r="U621" s="1">
        <v>4.4000000000000004</v>
      </c>
      <c r="V621" s="1">
        <v>658072</v>
      </c>
      <c r="W621" s="1">
        <v>2</v>
      </c>
      <c r="X621" s="1">
        <v>7330831</v>
      </c>
      <c r="Y621" s="1" t="s">
        <v>45</v>
      </c>
    </row>
    <row r="622" spans="1:25">
      <c r="A622" s="1">
        <v>2013033</v>
      </c>
      <c r="B622" s="1" t="s">
        <v>48</v>
      </c>
      <c r="C622" s="2">
        <v>41351</v>
      </c>
      <c r="D622" s="2">
        <v>41412</v>
      </c>
      <c r="E622" s="1">
        <v>10</v>
      </c>
      <c r="F622" s="1">
        <v>20</v>
      </c>
      <c r="G622" s="1">
        <v>18</v>
      </c>
      <c r="H622" s="1">
        <v>24</v>
      </c>
      <c r="I622" s="1">
        <v>32</v>
      </c>
      <c r="J622" s="1">
        <v>9</v>
      </c>
      <c r="K622" s="1" t="s">
        <v>667</v>
      </c>
      <c r="L622" s="1">
        <v>0</v>
      </c>
      <c r="M622" s="1">
        <v>0</v>
      </c>
      <c r="N622" s="1">
        <v>2</v>
      </c>
      <c r="O622" s="1">
        <v>80114.7</v>
      </c>
      <c r="P622" s="1">
        <v>529</v>
      </c>
      <c r="Q622" s="1">
        <v>651.79999999999995</v>
      </c>
      <c r="R622" s="1">
        <v>17959</v>
      </c>
      <c r="S622" s="1">
        <v>8.3000000000000007</v>
      </c>
      <c r="T622" s="1">
        <v>223518</v>
      </c>
      <c r="U622" s="1">
        <v>4.7</v>
      </c>
      <c r="V622" s="1">
        <v>278961</v>
      </c>
      <c r="W622" s="1">
        <v>2</v>
      </c>
      <c r="X622" s="1">
        <v>3955176</v>
      </c>
      <c r="Y622" s="1" t="s">
        <v>45</v>
      </c>
    </row>
    <row r="623" spans="1:25">
      <c r="A623" s="1">
        <v>2013032</v>
      </c>
      <c r="B623" s="1" t="s">
        <v>43</v>
      </c>
      <c r="C623" s="2">
        <v>41349</v>
      </c>
      <c r="D623" s="2">
        <v>41410</v>
      </c>
      <c r="E623" s="1">
        <v>16</v>
      </c>
      <c r="F623" s="1">
        <v>5</v>
      </c>
      <c r="G623" s="1">
        <v>46</v>
      </c>
      <c r="H623" s="1">
        <v>33</v>
      </c>
      <c r="I623" s="1">
        <v>38</v>
      </c>
      <c r="J623" s="1">
        <v>5</v>
      </c>
      <c r="K623" s="1" t="s">
        <v>668</v>
      </c>
      <c r="L623" s="1">
        <v>0</v>
      </c>
      <c r="M623" s="1">
        <v>0</v>
      </c>
      <c r="N623" s="1">
        <v>1</v>
      </c>
      <c r="O623" s="1">
        <v>299659.5</v>
      </c>
      <c r="P623" s="1">
        <v>515</v>
      </c>
      <c r="Q623" s="1">
        <v>1252.2</v>
      </c>
      <c r="R623" s="1">
        <v>20963</v>
      </c>
      <c r="S623" s="1">
        <v>13.3</v>
      </c>
      <c r="T623" s="1">
        <v>326761</v>
      </c>
      <c r="U623" s="1">
        <v>6.1</v>
      </c>
      <c r="V623" s="1">
        <v>658907</v>
      </c>
      <c r="W623" s="1">
        <v>2</v>
      </c>
      <c r="X623" s="1">
        <v>6629914</v>
      </c>
      <c r="Y623" s="1" t="s">
        <v>45</v>
      </c>
    </row>
    <row r="624" spans="1:25">
      <c r="A624" s="1">
        <v>2013031</v>
      </c>
      <c r="B624" s="1" t="s">
        <v>46</v>
      </c>
      <c r="C624" s="2">
        <v>41346</v>
      </c>
      <c r="D624" s="2">
        <v>41407</v>
      </c>
      <c r="E624" s="1">
        <v>13</v>
      </c>
      <c r="F624" s="1">
        <v>12</v>
      </c>
      <c r="G624" s="1">
        <v>34</v>
      </c>
      <c r="H624" s="1">
        <v>41</v>
      </c>
      <c r="I624" s="1">
        <v>40</v>
      </c>
      <c r="J624" s="1">
        <v>7</v>
      </c>
      <c r="K624" s="1" t="s">
        <v>669</v>
      </c>
      <c r="L624" s="1">
        <v>1</v>
      </c>
      <c r="M624" s="1">
        <v>2000000</v>
      </c>
      <c r="N624" s="1">
        <v>2</v>
      </c>
      <c r="O624" s="1">
        <v>110966</v>
      </c>
      <c r="P624" s="1">
        <v>280</v>
      </c>
      <c r="Q624" s="1">
        <v>1705.8</v>
      </c>
      <c r="R624" s="1">
        <v>14898</v>
      </c>
      <c r="S624" s="1">
        <v>13.8</v>
      </c>
      <c r="T624" s="1">
        <v>259056</v>
      </c>
      <c r="U624" s="1">
        <v>5.7</v>
      </c>
      <c r="V624" s="1">
        <v>659823</v>
      </c>
      <c r="W624" s="1">
        <v>2</v>
      </c>
      <c r="X624" s="1">
        <v>29920</v>
      </c>
      <c r="Y624" s="1" t="s">
        <v>45</v>
      </c>
    </row>
    <row r="625" spans="1:25">
      <c r="A625" s="1">
        <v>2013030</v>
      </c>
      <c r="B625" s="1" t="s">
        <v>48</v>
      </c>
      <c r="C625" s="2">
        <v>41344</v>
      </c>
      <c r="D625" s="2">
        <v>41405</v>
      </c>
      <c r="E625" s="1">
        <v>8</v>
      </c>
      <c r="F625" s="1">
        <v>16</v>
      </c>
      <c r="G625" s="1">
        <v>44</v>
      </c>
      <c r="H625" s="1">
        <v>7</v>
      </c>
      <c r="I625" s="1">
        <v>49</v>
      </c>
      <c r="J625" s="1">
        <v>6</v>
      </c>
      <c r="K625" s="1" t="s">
        <v>670</v>
      </c>
      <c r="L625" s="1">
        <v>2</v>
      </c>
      <c r="M625" s="1">
        <v>1000000</v>
      </c>
      <c r="N625" s="1">
        <v>2</v>
      </c>
      <c r="O625" s="1">
        <v>79905.899999999994</v>
      </c>
      <c r="P625" s="1">
        <v>303</v>
      </c>
      <c r="Q625" s="1">
        <v>1135.0999999999999</v>
      </c>
      <c r="R625" s="1">
        <v>14283</v>
      </c>
      <c r="S625" s="1">
        <v>10.4</v>
      </c>
      <c r="T625" s="1">
        <v>222129</v>
      </c>
      <c r="U625" s="1">
        <v>4.7</v>
      </c>
      <c r="V625" s="1">
        <v>316765</v>
      </c>
      <c r="W625" s="1">
        <v>2</v>
      </c>
      <c r="X625" s="1">
        <v>6339907</v>
      </c>
      <c r="Y625" s="1" t="s">
        <v>45</v>
      </c>
    </row>
    <row r="626" spans="1:25">
      <c r="A626" s="1">
        <v>2013029</v>
      </c>
      <c r="B626" s="1" t="s">
        <v>43</v>
      </c>
      <c r="C626" s="2">
        <v>41342</v>
      </c>
      <c r="D626" s="2">
        <v>41403</v>
      </c>
      <c r="E626" s="1">
        <v>49</v>
      </c>
      <c r="F626" s="1">
        <v>4</v>
      </c>
      <c r="G626" s="1">
        <v>40</v>
      </c>
      <c r="H626" s="1">
        <v>11</v>
      </c>
      <c r="I626" s="1">
        <v>22</v>
      </c>
      <c r="J626" s="1">
        <v>5</v>
      </c>
      <c r="K626" s="1" t="s">
        <v>671</v>
      </c>
      <c r="L626" s="1">
        <v>1</v>
      </c>
      <c r="M626" s="1">
        <v>9000000</v>
      </c>
      <c r="N626" s="1">
        <v>3</v>
      </c>
      <c r="O626" s="1">
        <v>110054</v>
      </c>
      <c r="P626" s="1">
        <v>906</v>
      </c>
      <c r="Q626" s="1">
        <v>784.2</v>
      </c>
      <c r="R626" s="1">
        <v>35939</v>
      </c>
      <c r="S626" s="1">
        <v>8.5</v>
      </c>
      <c r="T626" s="1">
        <v>473477</v>
      </c>
      <c r="U626" s="1">
        <v>4.5999999999999996</v>
      </c>
      <c r="V626" s="1">
        <v>716474</v>
      </c>
      <c r="W626" s="1">
        <v>2</v>
      </c>
      <c r="X626" s="1">
        <v>3283120</v>
      </c>
      <c r="Y626" s="1" t="s">
        <v>45</v>
      </c>
    </row>
    <row r="627" spans="1:25">
      <c r="A627" s="1">
        <v>2013028</v>
      </c>
      <c r="B627" s="1" t="s">
        <v>46</v>
      </c>
      <c r="C627" s="2">
        <v>41339</v>
      </c>
      <c r="D627" s="2">
        <v>41400</v>
      </c>
      <c r="E627" s="1">
        <v>28</v>
      </c>
      <c r="F627" s="1">
        <v>36</v>
      </c>
      <c r="G627" s="1">
        <v>42</v>
      </c>
      <c r="H627" s="1">
        <v>26</v>
      </c>
      <c r="I627" s="1">
        <v>44</v>
      </c>
      <c r="J627" s="1">
        <v>4</v>
      </c>
      <c r="K627" s="1" t="s">
        <v>672</v>
      </c>
      <c r="L627" s="1">
        <v>0</v>
      </c>
      <c r="M627" s="1">
        <v>0</v>
      </c>
      <c r="N627" s="1">
        <v>1</v>
      </c>
      <c r="O627" s="1">
        <v>241759</v>
      </c>
      <c r="P627" s="1">
        <v>357</v>
      </c>
      <c r="Q627" s="1">
        <v>1457.4</v>
      </c>
      <c r="R627" s="1">
        <v>15909</v>
      </c>
      <c r="S627" s="1">
        <v>14.1</v>
      </c>
      <c r="T627" s="1">
        <v>257118</v>
      </c>
      <c r="U627" s="1">
        <v>6.2</v>
      </c>
      <c r="V627" s="1">
        <v>441039</v>
      </c>
      <c r="W627" s="1">
        <v>2</v>
      </c>
      <c r="X627" s="1">
        <v>855811</v>
      </c>
      <c r="Y627" s="1" t="s">
        <v>45</v>
      </c>
    </row>
    <row r="628" spans="1:25">
      <c r="A628" s="1">
        <v>2013027</v>
      </c>
      <c r="B628" s="1" t="s">
        <v>48</v>
      </c>
      <c r="C628" s="2">
        <v>41337</v>
      </c>
      <c r="D628" s="2">
        <v>41398</v>
      </c>
      <c r="E628" s="1">
        <v>47</v>
      </c>
      <c r="F628" s="1">
        <v>1</v>
      </c>
      <c r="G628" s="1">
        <v>45</v>
      </c>
      <c r="H628" s="1">
        <v>9</v>
      </c>
      <c r="I628" s="1">
        <v>30</v>
      </c>
      <c r="J628" s="1">
        <v>10</v>
      </c>
      <c r="K628" s="1" t="s">
        <v>673</v>
      </c>
      <c r="L628" s="1">
        <v>0</v>
      </c>
      <c r="M628" s="1">
        <v>0</v>
      </c>
      <c r="N628" s="1">
        <v>1</v>
      </c>
      <c r="O628" s="1">
        <v>172204.2</v>
      </c>
      <c r="P628" s="1">
        <v>292</v>
      </c>
      <c r="Q628" s="1">
        <v>1269.2</v>
      </c>
      <c r="R628" s="1">
        <v>14603</v>
      </c>
      <c r="S628" s="1">
        <v>11</v>
      </c>
      <c r="T628" s="1">
        <v>219273</v>
      </c>
      <c r="U628" s="1">
        <v>5.2</v>
      </c>
      <c r="V628" s="1">
        <v>242192</v>
      </c>
      <c r="W628" s="1">
        <v>2</v>
      </c>
      <c r="X628" s="1">
        <v>2260860</v>
      </c>
      <c r="Y628" s="1" t="s">
        <v>45</v>
      </c>
    </row>
    <row r="629" spans="1:25">
      <c r="A629" s="1">
        <v>2013026</v>
      </c>
      <c r="B629" s="1" t="s">
        <v>43</v>
      </c>
      <c r="C629" s="2">
        <v>41335</v>
      </c>
      <c r="D629" s="2">
        <v>41396</v>
      </c>
      <c r="E629" s="1">
        <v>18</v>
      </c>
      <c r="F629" s="1">
        <v>38</v>
      </c>
      <c r="G629" s="1">
        <v>5</v>
      </c>
      <c r="H629" s="1">
        <v>22</v>
      </c>
      <c r="I629" s="1">
        <v>30</v>
      </c>
      <c r="J629" s="1">
        <v>2</v>
      </c>
      <c r="K629" s="1" t="s">
        <v>674</v>
      </c>
      <c r="L629" s="1">
        <v>0</v>
      </c>
      <c r="M629" s="1">
        <v>0</v>
      </c>
      <c r="N629" s="1">
        <v>3</v>
      </c>
      <c r="O629" s="1">
        <v>105075.6</v>
      </c>
      <c r="P629" s="1">
        <v>628</v>
      </c>
      <c r="Q629" s="1">
        <v>1080.2</v>
      </c>
      <c r="R629" s="1">
        <v>29073</v>
      </c>
      <c r="S629" s="1">
        <v>10.1</v>
      </c>
      <c r="T629" s="1">
        <v>421305</v>
      </c>
      <c r="U629" s="1">
        <v>4.9000000000000004</v>
      </c>
      <c r="V629" s="1">
        <v>476512</v>
      </c>
      <c r="W629" s="1">
        <v>2</v>
      </c>
      <c r="X629" s="1">
        <v>703250</v>
      </c>
      <c r="Y629" s="1" t="s">
        <v>45</v>
      </c>
    </row>
    <row r="630" spans="1:25">
      <c r="A630" s="1">
        <v>2013025</v>
      </c>
      <c r="B630" s="1" t="s">
        <v>46</v>
      </c>
      <c r="C630" s="2">
        <v>41332</v>
      </c>
      <c r="D630" s="2">
        <v>41393</v>
      </c>
      <c r="E630" s="1">
        <v>25</v>
      </c>
      <c r="F630" s="1">
        <v>40</v>
      </c>
      <c r="G630" s="1">
        <v>21</v>
      </c>
      <c r="H630" s="1">
        <v>34</v>
      </c>
      <c r="I630" s="1">
        <v>6</v>
      </c>
      <c r="J630" s="1">
        <v>7</v>
      </c>
      <c r="K630" s="1" t="s">
        <v>675</v>
      </c>
      <c r="L630" s="1">
        <v>0</v>
      </c>
      <c r="M630" s="1">
        <v>0</v>
      </c>
      <c r="N630" s="1">
        <v>1</v>
      </c>
      <c r="O630" s="1">
        <v>228167.4</v>
      </c>
      <c r="P630" s="1">
        <v>363</v>
      </c>
      <c r="Q630" s="1">
        <v>1352.7</v>
      </c>
      <c r="R630" s="1">
        <v>17676</v>
      </c>
      <c r="S630" s="1">
        <v>12</v>
      </c>
      <c r="T630" s="1">
        <v>267485</v>
      </c>
      <c r="U630" s="1">
        <v>5.6</v>
      </c>
      <c r="V630" s="1">
        <v>670048</v>
      </c>
      <c r="W630" s="1">
        <v>2</v>
      </c>
      <c r="X630" s="1">
        <v>4194886</v>
      </c>
      <c r="Y630" s="1" t="s">
        <v>45</v>
      </c>
    </row>
    <row r="631" spans="1:25">
      <c r="A631" s="1">
        <v>2013024</v>
      </c>
      <c r="B631" s="1" t="s">
        <v>48</v>
      </c>
      <c r="C631" s="2">
        <v>41330</v>
      </c>
      <c r="D631" s="2">
        <v>41391</v>
      </c>
      <c r="E631" s="1">
        <v>43</v>
      </c>
      <c r="F631" s="1">
        <v>18</v>
      </c>
      <c r="G631" s="1">
        <v>17</v>
      </c>
      <c r="H631" s="1">
        <v>14</v>
      </c>
      <c r="I631" s="1">
        <v>46</v>
      </c>
      <c r="J631" s="1">
        <v>2</v>
      </c>
      <c r="K631" s="1" t="s">
        <v>676</v>
      </c>
      <c r="L631" s="1">
        <v>0</v>
      </c>
      <c r="M631" s="1">
        <v>0</v>
      </c>
      <c r="N631" s="1">
        <v>1</v>
      </c>
      <c r="O631" s="1">
        <v>160718.5</v>
      </c>
      <c r="P631" s="1">
        <v>226</v>
      </c>
      <c r="Q631" s="1">
        <v>1530.5</v>
      </c>
      <c r="R631" s="1">
        <v>11788</v>
      </c>
      <c r="S631" s="1">
        <v>12.7</v>
      </c>
      <c r="T631" s="1">
        <v>187889</v>
      </c>
      <c r="U631" s="1">
        <v>5.7</v>
      </c>
      <c r="V631" s="1">
        <v>240157</v>
      </c>
      <c r="W631" s="1">
        <v>2</v>
      </c>
      <c r="X631" s="1">
        <v>8266454</v>
      </c>
      <c r="Y631" s="1" t="s">
        <v>45</v>
      </c>
    </row>
    <row r="632" spans="1:25">
      <c r="A632" s="1">
        <v>2013023</v>
      </c>
      <c r="B632" s="1" t="s">
        <v>43</v>
      </c>
      <c r="C632" s="2">
        <v>41328</v>
      </c>
      <c r="D632" s="2">
        <v>41389</v>
      </c>
      <c r="E632" s="1">
        <v>47</v>
      </c>
      <c r="F632" s="1">
        <v>36</v>
      </c>
      <c r="G632" s="1">
        <v>42</v>
      </c>
      <c r="H632" s="1">
        <v>30</v>
      </c>
      <c r="I632" s="1">
        <v>45</v>
      </c>
      <c r="J632" s="1">
        <v>5</v>
      </c>
      <c r="K632" s="1" t="s">
        <v>677</v>
      </c>
      <c r="L632" s="1">
        <v>0</v>
      </c>
      <c r="M632" s="1">
        <v>0</v>
      </c>
      <c r="N632" s="1">
        <v>2</v>
      </c>
      <c r="O632" s="1">
        <v>151094.79999999999</v>
      </c>
      <c r="P632" s="1">
        <v>411</v>
      </c>
      <c r="Q632" s="1">
        <v>1582.3</v>
      </c>
      <c r="R632" s="1">
        <v>18798</v>
      </c>
      <c r="S632" s="1">
        <v>14.9</v>
      </c>
      <c r="T632" s="1">
        <v>291402</v>
      </c>
      <c r="U632" s="1">
        <v>6.9</v>
      </c>
      <c r="V632" s="1">
        <v>653486</v>
      </c>
      <c r="W632" s="1">
        <v>2</v>
      </c>
      <c r="X632" s="1">
        <v>4965342</v>
      </c>
      <c r="Y632" s="1" t="s">
        <v>45</v>
      </c>
    </row>
    <row r="633" spans="1:25">
      <c r="A633" s="1">
        <v>2013022</v>
      </c>
      <c r="B633" s="1" t="s">
        <v>46</v>
      </c>
      <c r="C633" s="2">
        <v>41325</v>
      </c>
      <c r="D633" s="2">
        <v>41386</v>
      </c>
      <c r="E633" s="1">
        <v>6</v>
      </c>
      <c r="F633" s="1">
        <v>8</v>
      </c>
      <c r="G633" s="1">
        <v>42</v>
      </c>
      <c r="H633" s="1">
        <v>27</v>
      </c>
      <c r="I633" s="1">
        <v>7</v>
      </c>
      <c r="J633" s="1">
        <v>1</v>
      </c>
      <c r="K633" s="1" t="s">
        <v>678</v>
      </c>
      <c r="L633" s="1">
        <v>0</v>
      </c>
      <c r="M633" s="1">
        <v>0</v>
      </c>
      <c r="N633" s="1">
        <v>0</v>
      </c>
      <c r="O633" s="1">
        <v>0</v>
      </c>
      <c r="P633" s="1">
        <v>479</v>
      </c>
      <c r="Q633" s="1">
        <v>1484.3</v>
      </c>
      <c r="R633" s="1">
        <v>25894</v>
      </c>
      <c r="S633" s="1">
        <v>8.1</v>
      </c>
      <c r="T633" s="1">
        <v>361744</v>
      </c>
      <c r="U633" s="1">
        <v>4.0999999999999996</v>
      </c>
      <c r="V633" s="1">
        <v>314970</v>
      </c>
      <c r="W633" s="1">
        <v>2</v>
      </c>
      <c r="X633" s="1">
        <v>5234291</v>
      </c>
      <c r="Y633" s="1" t="s">
        <v>45</v>
      </c>
    </row>
    <row r="634" spans="1:25">
      <c r="A634" s="1">
        <v>2013021</v>
      </c>
      <c r="B634" s="1" t="s">
        <v>48</v>
      </c>
      <c r="C634" s="2">
        <v>41323</v>
      </c>
      <c r="D634" s="2">
        <v>41384</v>
      </c>
      <c r="E634" s="1">
        <v>2</v>
      </c>
      <c r="F634" s="1">
        <v>13</v>
      </c>
      <c r="G634" s="1">
        <v>19</v>
      </c>
      <c r="H634" s="1">
        <v>41</v>
      </c>
      <c r="I634" s="1">
        <v>5</v>
      </c>
      <c r="J634" s="1">
        <v>5</v>
      </c>
      <c r="K634" s="1" t="s">
        <v>679</v>
      </c>
      <c r="L634" s="1">
        <v>1</v>
      </c>
      <c r="M634" s="1">
        <v>2000000</v>
      </c>
      <c r="N634" s="1">
        <v>1</v>
      </c>
      <c r="O634" s="1">
        <v>163778.20000000001</v>
      </c>
      <c r="P634" s="1">
        <v>563</v>
      </c>
      <c r="Q634" s="1">
        <v>626</v>
      </c>
      <c r="R634" s="1">
        <v>21401</v>
      </c>
      <c r="S634" s="1">
        <v>7.1</v>
      </c>
      <c r="T634" s="1">
        <v>258819</v>
      </c>
      <c r="U634" s="1">
        <v>4.2</v>
      </c>
      <c r="V634" s="1">
        <v>364754</v>
      </c>
      <c r="W634" s="1">
        <v>2</v>
      </c>
      <c r="X634" s="1">
        <v>1780711</v>
      </c>
      <c r="Y634" s="1" t="s">
        <v>45</v>
      </c>
    </row>
    <row r="635" spans="1:25">
      <c r="A635" s="1">
        <v>2013020</v>
      </c>
      <c r="B635" s="1" t="s">
        <v>43</v>
      </c>
      <c r="C635" s="2">
        <v>41321</v>
      </c>
      <c r="D635" s="2">
        <v>41382</v>
      </c>
      <c r="E635" s="1">
        <v>19</v>
      </c>
      <c r="F635" s="1">
        <v>34</v>
      </c>
      <c r="G635" s="1">
        <v>26</v>
      </c>
      <c r="H635" s="1">
        <v>27</v>
      </c>
      <c r="I635" s="1">
        <v>4</v>
      </c>
      <c r="J635" s="1">
        <v>6</v>
      </c>
      <c r="K635" s="1" t="s">
        <v>680</v>
      </c>
      <c r="L635" s="1">
        <v>1</v>
      </c>
      <c r="M635" s="1">
        <v>8000000</v>
      </c>
      <c r="N635" s="1">
        <v>3</v>
      </c>
      <c r="O635" s="1">
        <v>115307.3</v>
      </c>
      <c r="P635" s="1">
        <v>653</v>
      </c>
      <c r="Q635" s="1">
        <v>1140</v>
      </c>
      <c r="R635" s="1">
        <v>32961</v>
      </c>
      <c r="S635" s="1">
        <v>9.6999999999999993</v>
      </c>
      <c r="T635" s="1">
        <v>470701</v>
      </c>
      <c r="U635" s="1">
        <v>4.8</v>
      </c>
      <c r="V635" s="1">
        <v>685963</v>
      </c>
      <c r="W635" s="1">
        <v>2</v>
      </c>
      <c r="X635" s="1">
        <v>5089628</v>
      </c>
      <c r="Y635" s="1" t="s">
        <v>45</v>
      </c>
    </row>
    <row r="636" spans="1:25">
      <c r="A636" s="1">
        <v>2013019</v>
      </c>
      <c r="B636" s="1" t="s">
        <v>46</v>
      </c>
      <c r="C636" s="2">
        <v>41318</v>
      </c>
      <c r="D636" s="2">
        <v>41379</v>
      </c>
      <c r="E636" s="1">
        <v>39</v>
      </c>
      <c r="F636" s="1">
        <v>48</v>
      </c>
      <c r="G636" s="1">
        <v>19</v>
      </c>
      <c r="H636" s="1">
        <v>46</v>
      </c>
      <c r="I636" s="1">
        <v>14</v>
      </c>
      <c r="J636" s="1">
        <v>2</v>
      </c>
      <c r="K636" s="1" t="s">
        <v>681</v>
      </c>
      <c r="L636" s="1">
        <v>0</v>
      </c>
      <c r="M636" s="1">
        <v>0</v>
      </c>
      <c r="N636" s="1">
        <v>2</v>
      </c>
      <c r="O636" s="1">
        <v>184002.8</v>
      </c>
      <c r="P636" s="1">
        <v>578</v>
      </c>
      <c r="Q636" s="1">
        <v>1370.2</v>
      </c>
      <c r="R636" s="1">
        <v>26789</v>
      </c>
      <c r="S636" s="1">
        <v>12.8</v>
      </c>
      <c r="T636" s="1">
        <v>408939</v>
      </c>
      <c r="U636" s="1">
        <v>5.9</v>
      </c>
      <c r="V636" s="1">
        <v>577030</v>
      </c>
      <c r="W636" s="1">
        <v>2</v>
      </c>
      <c r="X636" s="1">
        <v>3634197</v>
      </c>
      <c r="Y636" s="1" t="s">
        <v>45</v>
      </c>
    </row>
    <row r="637" spans="1:25">
      <c r="A637" s="1">
        <v>2013018</v>
      </c>
      <c r="B637" s="1" t="s">
        <v>48</v>
      </c>
      <c r="C637" s="2">
        <v>41316</v>
      </c>
      <c r="D637" s="2">
        <v>41377</v>
      </c>
      <c r="E637" s="1">
        <v>25</v>
      </c>
      <c r="F637" s="1">
        <v>42</v>
      </c>
      <c r="G637" s="1">
        <v>1</v>
      </c>
      <c r="H637" s="1">
        <v>36</v>
      </c>
      <c r="I637" s="1">
        <v>45</v>
      </c>
      <c r="J637" s="1">
        <v>7</v>
      </c>
      <c r="K637" s="1" t="s">
        <v>682</v>
      </c>
      <c r="L637" s="1">
        <v>0</v>
      </c>
      <c r="M637" s="1">
        <v>0</v>
      </c>
      <c r="N637" s="1">
        <v>0</v>
      </c>
      <c r="O637" s="1">
        <v>0</v>
      </c>
      <c r="P637" s="1">
        <v>249</v>
      </c>
      <c r="Q637" s="1">
        <v>2222</v>
      </c>
      <c r="R637" s="1">
        <v>11792</v>
      </c>
      <c r="S637" s="1">
        <v>13.8</v>
      </c>
      <c r="T637" s="1">
        <v>190970</v>
      </c>
      <c r="U637" s="1">
        <v>6.1</v>
      </c>
      <c r="V637" s="1">
        <v>496863</v>
      </c>
      <c r="W637" s="1">
        <v>2</v>
      </c>
      <c r="X637" s="1">
        <v>7560121</v>
      </c>
      <c r="Y637" s="1" t="s">
        <v>45</v>
      </c>
    </row>
    <row r="638" spans="1:25">
      <c r="A638" s="1">
        <v>2013017</v>
      </c>
      <c r="B638" s="1" t="s">
        <v>43</v>
      </c>
      <c r="C638" s="2">
        <v>41314</v>
      </c>
      <c r="D638" s="2">
        <v>41375</v>
      </c>
      <c r="E638" s="1">
        <v>23</v>
      </c>
      <c r="F638" s="1">
        <v>5</v>
      </c>
      <c r="G638" s="1">
        <v>2</v>
      </c>
      <c r="H638" s="1">
        <v>47</v>
      </c>
      <c r="I638" s="1">
        <v>4</v>
      </c>
      <c r="J638" s="1">
        <v>7</v>
      </c>
      <c r="K638" s="1" t="s">
        <v>683</v>
      </c>
      <c r="L638" s="1">
        <v>0</v>
      </c>
      <c r="M638" s="1">
        <v>0</v>
      </c>
      <c r="N638" s="1">
        <v>2</v>
      </c>
      <c r="O638" s="1">
        <v>160546.79999999999</v>
      </c>
      <c r="P638" s="1">
        <v>694</v>
      </c>
      <c r="Q638" s="1">
        <v>995.7</v>
      </c>
      <c r="R638" s="1">
        <v>34985</v>
      </c>
      <c r="S638" s="1">
        <v>8.5</v>
      </c>
      <c r="T638" s="1">
        <v>457905</v>
      </c>
      <c r="U638" s="1">
        <v>4.5999999999999996</v>
      </c>
      <c r="V638" s="1">
        <v>920406</v>
      </c>
      <c r="W638" s="1">
        <v>2</v>
      </c>
      <c r="X638" s="1">
        <v>8447989</v>
      </c>
      <c r="Y638" s="1" t="s">
        <v>45</v>
      </c>
    </row>
    <row r="639" spans="1:25">
      <c r="A639" s="1">
        <v>2013016</v>
      </c>
      <c r="B639" s="1" t="s">
        <v>46</v>
      </c>
      <c r="C639" s="2">
        <v>41311</v>
      </c>
      <c r="D639" s="2">
        <v>41372</v>
      </c>
      <c r="E639" s="1">
        <v>40</v>
      </c>
      <c r="F639" s="1">
        <v>3</v>
      </c>
      <c r="G639" s="1">
        <v>7</v>
      </c>
      <c r="H639" s="1">
        <v>33</v>
      </c>
      <c r="I639" s="1">
        <v>25</v>
      </c>
      <c r="J639" s="1">
        <v>1</v>
      </c>
      <c r="K639" s="1" t="s">
        <v>684</v>
      </c>
      <c r="L639" s="1">
        <v>0</v>
      </c>
      <c r="M639" s="1">
        <v>0</v>
      </c>
      <c r="N639" s="1">
        <v>2</v>
      </c>
      <c r="O639" s="1">
        <v>116491.2</v>
      </c>
      <c r="P639" s="1">
        <v>592</v>
      </c>
      <c r="Q639" s="1">
        <v>846.9</v>
      </c>
      <c r="R639" s="1">
        <v>22849</v>
      </c>
      <c r="S639" s="1">
        <v>9.5</v>
      </c>
      <c r="T639" s="1">
        <v>320948</v>
      </c>
      <c r="U639" s="1">
        <v>4.8</v>
      </c>
      <c r="V639" s="1">
        <v>333946</v>
      </c>
      <c r="W639" s="1">
        <v>2</v>
      </c>
      <c r="X639" s="1">
        <v>8494583</v>
      </c>
      <c r="Y639" s="1" t="s">
        <v>45</v>
      </c>
    </row>
    <row r="640" spans="1:25">
      <c r="A640" s="1">
        <v>2013015</v>
      </c>
      <c r="B640" s="1" t="s">
        <v>48</v>
      </c>
      <c r="C640" s="2">
        <v>41309</v>
      </c>
      <c r="D640" s="2">
        <v>41370</v>
      </c>
      <c r="E640" s="1">
        <v>34</v>
      </c>
      <c r="F640" s="1">
        <v>33</v>
      </c>
      <c r="G640" s="1">
        <v>18</v>
      </c>
      <c r="H640" s="1">
        <v>6</v>
      </c>
      <c r="I640" s="1">
        <v>30</v>
      </c>
      <c r="J640" s="1">
        <v>2</v>
      </c>
      <c r="K640" s="1" t="s">
        <v>685</v>
      </c>
      <c r="L640" s="1">
        <v>0</v>
      </c>
      <c r="M640" s="1">
        <v>0</v>
      </c>
      <c r="N640" s="1">
        <v>0</v>
      </c>
      <c r="O640" s="1">
        <v>0</v>
      </c>
      <c r="P640" s="1">
        <v>257</v>
      </c>
      <c r="Q640" s="1">
        <v>2043.7</v>
      </c>
      <c r="R640" s="1">
        <v>12874</v>
      </c>
      <c r="S640" s="1">
        <v>12</v>
      </c>
      <c r="T640" s="1">
        <v>188937</v>
      </c>
      <c r="U640" s="1">
        <v>5.8</v>
      </c>
      <c r="V640" s="1">
        <v>258227</v>
      </c>
      <c r="W640" s="1">
        <v>2</v>
      </c>
      <c r="X640" s="1">
        <v>4160340</v>
      </c>
      <c r="Y640" s="1" t="s">
        <v>45</v>
      </c>
    </row>
    <row r="641" spans="1:25">
      <c r="A641" s="1">
        <v>2013014</v>
      </c>
      <c r="B641" s="1" t="s">
        <v>43</v>
      </c>
      <c r="C641" s="2">
        <v>41307</v>
      </c>
      <c r="D641" s="2">
        <v>41368</v>
      </c>
      <c r="E641" s="1">
        <v>45</v>
      </c>
      <c r="F641" s="1">
        <v>33</v>
      </c>
      <c r="G641" s="1">
        <v>7</v>
      </c>
      <c r="H641" s="1">
        <v>6</v>
      </c>
      <c r="I641" s="1">
        <v>34</v>
      </c>
      <c r="J641" s="1">
        <v>3</v>
      </c>
      <c r="K641" s="1" t="s">
        <v>686</v>
      </c>
      <c r="L641" s="1">
        <v>0</v>
      </c>
      <c r="M641" s="1">
        <v>0</v>
      </c>
      <c r="N641" s="1">
        <v>0</v>
      </c>
      <c r="O641" s="1">
        <v>0</v>
      </c>
      <c r="P641" s="1">
        <v>443</v>
      </c>
      <c r="Q641" s="1">
        <v>2197.6</v>
      </c>
      <c r="R641" s="1">
        <v>22067</v>
      </c>
      <c r="S641" s="1">
        <v>13</v>
      </c>
      <c r="T641" s="1">
        <v>372665</v>
      </c>
      <c r="U641" s="1">
        <v>5.5</v>
      </c>
      <c r="V641" s="1">
        <v>590639</v>
      </c>
      <c r="W641" s="1">
        <v>2</v>
      </c>
      <c r="X641" s="1">
        <v>8546361</v>
      </c>
      <c r="Y641" s="1" t="s">
        <v>45</v>
      </c>
    </row>
    <row r="642" spans="1:25">
      <c r="A642" s="1">
        <v>2013013</v>
      </c>
      <c r="B642" s="1" t="s">
        <v>46</v>
      </c>
      <c r="C642" s="2">
        <v>41304</v>
      </c>
      <c r="D642" s="2">
        <v>41365</v>
      </c>
      <c r="E642" s="1">
        <v>41</v>
      </c>
      <c r="F642" s="1">
        <v>31</v>
      </c>
      <c r="G642" s="1">
        <v>40</v>
      </c>
      <c r="H642" s="1">
        <v>11</v>
      </c>
      <c r="I642" s="1">
        <v>48</v>
      </c>
      <c r="J642" s="1">
        <v>5</v>
      </c>
      <c r="K642" s="1" t="s">
        <v>687</v>
      </c>
      <c r="L642" s="1">
        <v>1</v>
      </c>
      <c r="M642" s="1">
        <v>3000000</v>
      </c>
      <c r="N642" s="1">
        <v>1</v>
      </c>
      <c r="O642" s="1">
        <v>226406.6</v>
      </c>
      <c r="P642" s="1">
        <v>307</v>
      </c>
      <c r="Q642" s="1">
        <v>1587.1</v>
      </c>
      <c r="R642" s="1">
        <v>15638</v>
      </c>
      <c r="S642" s="1">
        <v>13.5</v>
      </c>
      <c r="T642" s="1">
        <v>241542</v>
      </c>
      <c r="U642" s="1">
        <v>6.2</v>
      </c>
      <c r="V642" s="1">
        <v>500302</v>
      </c>
      <c r="W642" s="1">
        <v>2</v>
      </c>
      <c r="X642" s="1">
        <v>2888038</v>
      </c>
      <c r="Y642" s="1" t="s">
        <v>45</v>
      </c>
    </row>
    <row r="643" spans="1:25">
      <c r="A643" s="1">
        <v>2013012</v>
      </c>
      <c r="B643" s="1" t="s">
        <v>48</v>
      </c>
      <c r="C643" s="2">
        <v>41302</v>
      </c>
      <c r="D643" s="2">
        <v>41363</v>
      </c>
      <c r="E643" s="1">
        <v>38</v>
      </c>
      <c r="F643" s="1">
        <v>29</v>
      </c>
      <c r="G643" s="1">
        <v>20</v>
      </c>
      <c r="H643" s="1">
        <v>40</v>
      </c>
      <c r="I643" s="1">
        <v>28</v>
      </c>
      <c r="J643" s="1">
        <v>9</v>
      </c>
      <c r="K643" s="1" t="s">
        <v>688</v>
      </c>
      <c r="L643" s="1">
        <v>0</v>
      </c>
      <c r="M643" s="1">
        <v>0</v>
      </c>
      <c r="N643" s="1">
        <v>1</v>
      </c>
      <c r="O643" s="1">
        <v>162822.1</v>
      </c>
      <c r="P643" s="1">
        <v>224</v>
      </c>
      <c r="Q643" s="1">
        <v>1564.3</v>
      </c>
      <c r="R643" s="1">
        <v>11480</v>
      </c>
      <c r="S643" s="1">
        <v>13.2</v>
      </c>
      <c r="T643" s="1">
        <v>182276</v>
      </c>
      <c r="U643" s="1">
        <v>5.9</v>
      </c>
      <c r="V643" s="1">
        <v>278329</v>
      </c>
      <c r="W643" s="1">
        <v>2</v>
      </c>
      <c r="X643" s="1">
        <v>5915508</v>
      </c>
      <c r="Y643" s="1" t="s">
        <v>45</v>
      </c>
    </row>
    <row r="644" spans="1:25">
      <c r="A644" s="1">
        <v>2013011</v>
      </c>
      <c r="B644" s="1" t="s">
        <v>43</v>
      </c>
      <c r="C644" s="2">
        <v>41300</v>
      </c>
      <c r="D644" s="2">
        <v>41361</v>
      </c>
      <c r="E644" s="1">
        <v>18</v>
      </c>
      <c r="F644" s="1">
        <v>39</v>
      </c>
      <c r="G644" s="1">
        <v>2</v>
      </c>
      <c r="H644" s="1">
        <v>23</v>
      </c>
      <c r="I644" s="1">
        <v>34</v>
      </c>
      <c r="J644" s="1">
        <v>6</v>
      </c>
      <c r="K644" s="1" t="s">
        <v>689</v>
      </c>
      <c r="L644" s="1">
        <v>2</v>
      </c>
      <c r="M644" s="1">
        <v>3500000</v>
      </c>
      <c r="N644" s="1">
        <v>3</v>
      </c>
      <c r="O644" s="1">
        <v>107873.2</v>
      </c>
      <c r="P644" s="1">
        <v>513</v>
      </c>
      <c r="Q644" s="1">
        <v>1357.6</v>
      </c>
      <c r="R644" s="1">
        <v>23695</v>
      </c>
      <c r="S644" s="1">
        <v>12.7</v>
      </c>
      <c r="T644" s="1">
        <v>370526</v>
      </c>
      <c r="U644" s="1">
        <v>5.8</v>
      </c>
      <c r="V644" s="1">
        <v>630053</v>
      </c>
      <c r="W644" s="1">
        <v>2</v>
      </c>
      <c r="X644" s="1">
        <v>4774713</v>
      </c>
      <c r="Y644" s="1" t="s">
        <v>45</v>
      </c>
    </row>
    <row r="645" spans="1:25">
      <c r="A645" s="1">
        <v>2013010</v>
      </c>
      <c r="B645" s="1" t="s">
        <v>46</v>
      </c>
      <c r="C645" s="2">
        <v>41297</v>
      </c>
      <c r="D645" s="2">
        <v>41358</v>
      </c>
      <c r="E645" s="1">
        <v>11</v>
      </c>
      <c r="F645" s="1">
        <v>49</v>
      </c>
      <c r="G645" s="1">
        <v>36</v>
      </c>
      <c r="H645" s="1">
        <v>9</v>
      </c>
      <c r="I645" s="1">
        <v>19</v>
      </c>
      <c r="J645" s="1">
        <v>6</v>
      </c>
      <c r="K645" s="1" t="s">
        <v>690</v>
      </c>
      <c r="L645" s="1">
        <v>0</v>
      </c>
      <c r="M645" s="1">
        <v>0</v>
      </c>
      <c r="N645" s="1">
        <v>3</v>
      </c>
      <c r="O645" s="1">
        <v>78810.5</v>
      </c>
      <c r="P645" s="1">
        <v>717</v>
      </c>
      <c r="Q645" s="1">
        <v>709.6</v>
      </c>
      <c r="R645" s="1">
        <v>28696</v>
      </c>
      <c r="S645" s="1">
        <v>7.6</v>
      </c>
      <c r="T645" s="1">
        <v>358729</v>
      </c>
      <c r="U645" s="1">
        <v>4.3</v>
      </c>
      <c r="V645" s="1">
        <v>455404</v>
      </c>
      <c r="W645" s="1">
        <v>2</v>
      </c>
      <c r="X645" s="1">
        <v>961380</v>
      </c>
      <c r="Y645" s="1" t="s">
        <v>45</v>
      </c>
    </row>
    <row r="646" spans="1:25">
      <c r="A646" s="1">
        <v>2013009</v>
      </c>
      <c r="B646" s="1" t="s">
        <v>48</v>
      </c>
      <c r="C646" s="2">
        <v>41295</v>
      </c>
      <c r="D646" s="2">
        <v>41356</v>
      </c>
      <c r="E646" s="1">
        <v>35</v>
      </c>
      <c r="F646" s="1">
        <v>7</v>
      </c>
      <c r="G646" s="1">
        <v>32</v>
      </c>
      <c r="H646" s="1">
        <v>38</v>
      </c>
      <c r="I646" s="1">
        <v>22</v>
      </c>
      <c r="J646" s="1">
        <v>6</v>
      </c>
      <c r="K646" s="1" t="s">
        <v>691</v>
      </c>
      <c r="L646" s="1">
        <v>0</v>
      </c>
      <c r="M646" s="1">
        <v>0</v>
      </c>
      <c r="N646" s="1">
        <v>1</v>
      </c>
      <c r="O646" s="1">
        <v>171671.2</v>
      </c>
      <c r="P646" s="1">
        <v>232</v>
      </c>
      <c r="Q646" s="1">
        <v>1592.5</v>
      </c>
      <c r="R646" s="1">
        <v>12706</v>
      </c>
      <c r="S646" s="1">
        <v>12.6</v>
      </c>
      <c r="T646" s="1">
        <v>199805</v>
      </c>
      <c r="U646" s="1">
        <v>5.7</v>
      </c>
      <c r="V646" s="1">
        <v>332385</v>
      </c>
      <c r="W646" s="1">
        <v>2</v>
      </c>
      <c r="X646" s="1">
        <v>8057752</v>
      </c>
      <c r="Y646" s="1" t="s">
        <v>45</v>
      </c>
    </row>
    <row r="647" spans="1:25">
      <c r="A647" s="1">
        <v>2013008</v>
      </c>
      <c r="B647" s="1" t="s">
        <v>43</v>
      </c>
      <c r="C647" s="2">
        <v>41293</v>
      </c>
      <c r="D647" s="2">
        <v>41354</v>
      </c>
      <c r="E647" s="1">
        <v>22</v>
      </c>
      <c r="F647" s="1">
        <v>23</v>
      </c>
      <c r="G647" s="1">
        <v>45</v>
      </c>
      <c r="H647" s="1">
        <v>42</v>
      </c>
      <c r="I647" s="1">
        <v>9</v>
      </c>
      <c r="J647" s="1">
        <v>8</v>
      </c>
      <c r="K647" s="1" t="s">
        <v>692</v>
      </c>
      <c r="L647" s="1">
        <v>0</v>
      </c>
      <c r="M647" s="1">
        <v>0</v>
      </c>
      <c r="N647" s="1">
        <v>0</v>
      </c>
      <c r="O647" s="1">
        <v>0</v>
      </c>
      <c r="P647" s="1">
        <v>531</v>
      </c>
      <c r="Q647" s="1">
        <v>1866.9</v>
      </c>
      <c r="R647" s="1">
        <v>28410</v>
      </c>
      <c r="S647" s="1">
        <v>10.3</v>
      </c>
      <c r="T647" s="1">
        <v>426089</v>
      </c>
      <c r="U647" s="1">
        <v>4.9000000000000004</v>
      </c>
      <c r="V647" s="1">
        <v>586158</v>
      </c>
      <c r="W647" s="1">
        <v>2</v>
      </c>
      <c r="X647" s="1">
        <v>1749853</v>
      </c>
      <c r="Y647" s="1" t="s">
        <v>45</v>
      </c>
    </row>
    <row r="648" spans="1:25">
      <c r="A648" s="1">
        <v>2013007</v>
      </c>
      <c r="B648" s="1" t="s">
        <v>46</v>
      </c>
      <c r="C648" s="2">
        <v>41290</v>
      </c>
      <c r="D648" s="2">
        <v>41351</v>
      </c>
      <c r="E648" s="1">
        <v>27</v>
      </c>
      <c r="F648" s="1">
        <v>6</v>
      </c>
      <c r="G648" s="1">
        <v>16</v>
      </c>
      <c r="H648" s="1">
        <v>24</v>
      </c>
      <c r="I648" s="1">
        <v>46</v>
      </c>
      <c r="J648" s="1">
        <v>5</v>
      </c>
      <c r="K648" s="1" t="s">
        <v>693</v>
      </c>
      <c r="L648" s="1">
        <v>0</v>
      </c>
      <c r="M648" s="1">
        <v>0</v>
      </c>
      <c r="N648" s="1">
        <v>3</v>
      </c>
      <c r="O648" s="1">
        <v>77105.7</v>
      </c>
      <c r="P648" s="1">
        <v>553</v>
      </c>
      <c r="Q648" s="1">
        <v>900.2</v>
      </c>
      <c r="R648" s="1">
        <v>24388</v>
      </c>
      <c r="S648" s="1">
        <v>8.8000000000000007</v>
      </c>
      <c r="T648" s="1">
        <v>319233</v>
      </c>
      <c r="U648" s="1">
        <v>4.8</v>
      </c>
      <c r="V648" s="1">
        <v>510485</v>
      </c>
      <c r="W648" s="1">
        <v>2</v>
      </c>
      <c r="X648" s="1">
        <v>9043337</v>
      </c>
      <c r="Y648" s="1" t="s">
        <v>45</v>
      </c>
    </row>
    <row r="649" spans="1:25">
      <c r="A649" s="1">
        <v>2013006</v>
      </c>
      <c r="B649" s="1" t="s">
        <v>48</v>
      </c>
      <c r="C649" s="2">
        <v>41288</v>
      </c>
      <c r="D649" s="2">
        <v>41349</v>
      </c>
      <c r="E649" s="1">
        <v>35</v>
      </c>
      <c r="F649" s="1">
        <v>30</v>
      </c>
      <c r="G649" s="1">
        <v>10</v>
      </c>
      <c r="H649" s="1">
        <v>37</v>
      </c>
      <c r="I649" s="1">
        <v>7</v>
      </c>
      <c r="J649" s="1">
        <v>6</v>
      </c>
      <c r="K649" s="1" t="s">
        <v>694</v>
      </c>
      <c r="L649" s="1">
        <v>0</v>
      </c>
      <c r="M649" s="1">
        <v>0</v>
      </c>
      <c r="N649" s="1">
        <v>0</v>
      </c>
      <c r="O649" s="1">
        <v>0</v>
      </c>
      <c r="P649" s="1">
        <v>276</v>
      </c>
      <c r="Q649" s="1">
        <v>1991.1</v>
      </c>
      <c r="R649" s="1">
        <v>14061</v>
      </c>
      <c r="S649" s="1">
        <v>11.5</v>
      </c>
      <c r="T649" s="1">
        <v>223078</v>
      </c>
      <c r="U649" s="1">
        <v>5.2</v>
      </c>
      <c r="V649" s="1">
        <v>335769</v>
      </c>
      <c r="W649" s="1">
        <v>2</v>
      </c>
      <c r="X649" s="1">
        <v>4686336</v>
      </c>
      <c r="Y649" s="1" t="s">
        <v>45</v>
      </c>
    </row>
    <row r="650" spans="1:25">
      <c r="A650" s="1">
        <v>2013005</v>
      </c>
      <c r="B650" s="1" t="s">
        <v>43</v>
      </c>
      <c r="C650" s="2">
        <v>41286</v>
      </c>
      <c r="D650" s="2">
        <v>41347</v>
      </c>
      <c r="E650" s="1">
        <v>13</v>
      </c>
      <c r="F650" s="1">
        <v>48</v>
      </c>
      <c r="G650" s="1">
        <v>40</v>
      </c>
      <c r="H650" s="1">
        <v>6</v>
      </c>
      <c r="I650" s="1">
        <v>37</v>
      </c>
      <c r="J650" s="1">
        <v>7</v>
      </c>
      <c r="K650" s="1" t="s">
        <v>695</v>
      </c>
      <c r="L650" s="1">
        <v>1</v>
      </c>
      <c r="M650" s="1">
        <v>2000000</v>
      </c>
      <c r="N650" s="1">
        <v>3</v>
      </c>
      <c r="O650" s="1">
        <v>109276</v>
      </c>
      <c r="P650" s="1">
        <v>535</v>
      </c>
      <c r="Q650" s="1">
        <v>1318.7</v>
      </c>
      <c r="R650" s="1">
        <v>24488</v>
      </c>
      <c r="S650" s="1">
        <v>12.4</v>
      </c>
      <c r="T650" s="1">
        <v>385650</v>
      </c>
      <c r="U650" s="1">
        <v>5.6</v>
      </c>
      <c r="V650" s="1">
        <v>955791</v>
      </c>
      <c r="W650" s="1">
        <v>2</v>
      </c>
      <c r="X650" s="1">
        <v>4541132</v>
      </c>
      <c r="Y650" s="1" t="s">
        <v>45</v>
      </c>
    </row>
    <row r="651" spans="1:25">
      <c r="A651" s="1">
        <v>2013004</v>
      </c>
      <c r="B651" s="1" t="s">
        <v>46</v>
      </c>
      <c r="C651" s="2">
        <v>41283</v>
      </c>
      <c r="D651" s="2">
        <v>41344</v>
      </c>
      <c r="E651" s="1">
        <v>30</v>
      </c>
      <c r="F651" s="1">
        <v>33</v>
      </c>
      <c r="G651" s="1">
        <v>22</v>
      </c>
      <c r="H651" s="1">
        <v>29</v>
      </c>
      <c r="I651" s="1">
        <v>26</v>
      </c>
      <c r="J651" s="1">
        <v>9</v>
      </c>
      <c r="K651" s="1" t="s">
        <v>696</v>
      </c>
      <c r="L651" s="1">
        <v>1</v>
      </c>
      <c r="M651" s="1">
        <v>11000000</v>
      </c>
      <c r="N651" s="1">
        <v>3</v>
      </c>
      <c r="O651" s="1">
        <v>92882.4</v>
      </c>
      <c r="P651" s="1">
        <v>503</v>
      </c>
      <c r="Q651" s="1">
        <v>1192.2</v>
      </c>
      <c r="R651" s="1">
        <v>22907</v>
      </c>
      <c r="S651" s="1">
        <v>11.3</v>
      </c>
      <c r="T651" s="1">
        <v>348228</v>
      </c>
      <c r="U651" s="1">
        <v>5.3</v>
      </c>
      <c r="V651" s="1">
        <v>485662</v>
      </c>
      <c r="W651" s="1">
        <v>2</v>
      </c>
      <c r="X651" s="1">
        <v>6533104</v>
      </c>
      <c r="Y651" s="1" t="s">
        <v>45</v>
      </c>
    </row>
    <row r="652" spans="1:25">
      <c r="A652" s="1">
        <v>2013003</v>
      </c>
      <c r="B652" s="1" t="s">
        <v>48</v>
      </c>
      <c r="C652" s="2">
        <v>41281</v>
      </c>
      <c r="D652" s="2">
        <v>41342</v>
      </c>
      <c r="E652" s="1">
        <v>45</v>
      </c>
      <c r="F652" s="1">
        <v>31</v>
      </c>
      <c r="G652" s="1">
        <v>15</v>
      </c>
      <c r="H652" s="1">
        <v>32</v>
      </c>
      <c r="I652" s="1">
        <v>48</v>
      </c>
      <c r="J652" s="1">
        <v>5</v>
      </c>
      <c r="K652" s="1" t="s">
        <v>697</v>
      </c>
      <c r="L652" s="1">
        <v>0</v>
      </c>
      <c r="M652" s="1">
        <v>0</v>
      </c>
      <c r="N652" s="1">
        <v>0</v>
      </c>
      <c r="O652" s="1">
        <v>0</v>
      </c>
      <c r="P652" s="1">
        <v>252</v>
      </c>
      <c r="Q652" s="1">
        <v>2629.1</v>
      </c>
      <c r="R652" s="1">
        <v>13063</v>
      </c>
      <c r="S652" s="1">
        <v>15</v>
      </c>
      <c r="T652" s="1">
        <v>215751</v>
      </c>
      <c r="U652" s="1">
        <v>6.4</v>
      </c>
      <c r="V652" s="1">
        <v>460720</v>
      </c>
      <c r="W652" s="1">
        <v>2</v>
      </c>
      <c r="X652" s="1">
        <v>4819601</v>
      </c>
      <c r="Y652" s="1" t="s">
        <v>45</v>
      </c>
    </row>
    <row r="653" spans="1:25">
      <c r="A653" s="1">
        <v>2013002</v>
      </c>
      <c r="B653" s="1" t="s">
        <v>43</v>
      </c>
      <c r="C653" s="2">
        <v>41279</v>
      </c>
      <c r="D653" s="2">
        <v>41340</v>
      </c>
      <c r="E653" s="1">
        <v>30</v>
      </c>
      <c r="F653" s="1">
        <v>46</v>
      </c>
      <c r="G653" s="1">
        <v>47</v>
      </c>
      <c r="H653" s="1">
        <v>6</v>
      </c>
      <c r="I653" s="1">
        <v>45</v>
      </c>
      <c r="J653" s="1">
        <v>6</v>
      </c>
      <c r="K653" s="1" t="s">
        <v>698</v>
      </c>
      <c r="L653" s="1">
        <v>0</v>
      </c>
      <c r="M653" s="1">
        <v>0</v>
      </c>
      <c r="N653" s="1">
        <v>1</v>
      </c>
      <c r="O653" s="1">
        <v>357983.8</v>
      </c>
      <c r="P653" s="1">
        <v>438</v>
      </c>
      <c r="Q653" s="1">
        <v>1759</v>
      </c>
      <c r="R653" s="1">
        <v>23104</v>
      </c>
      <c r="S653" s="1">
        <v>14.4</v>
      </c>
      <c r="T653" s="1">
        <v>373122</v>
      </c>
      <c r="U653" s="1">
        <v>6.3</v>
      </c>
      <c r="V653" s="1">
        <v>696511</v>
      </c>
      <c r="W653" s="1">
        <v>2</v>
      </c>
      <c r="X653" s="1">
        <v>4210068</v>
      </c>
      <c r="Y653" s="1" t="s">
        <v>45</v>
      </c>
    </row>
    <row r="654" spans="1:25">
      <c r="A654" s="1">
        <v>2013001</v>
      </c>
      <c r="B654" s="1" t="s">
        <v>46</v>
      </c>
      <c r="C654" s="2">
        <v>41276</v>
      </c>
      <c r="D654" s="2">
        <v>41337</v>
      </c>
      <c r="E654" s="1">
        <v>33</v>
      </c>
      <c r="F654" s="1">
        <v>21</v>
      </c>
      <c r="G654" s="1">
        <v>37</v>
      </c>
      <c r="H654" s="1">
        <v>22</v>
      </c>
      <c r="I654" s="1">
        <v>31</v>
      </c>
      <c r="J654" s="1">
        <v>4</v>
      </c>
      <c r="K654" s="1" t="s">
        <v>699</v>
      </c>
      <c r="L654" s="1">
        <v>0</v>
      </c>
      <c r="M654" s="1">
        <v>0</v>
      </c>
      <c r="N654" s="1">
        <v>2</v>
      </c>
      <c r="O654" s="1">
        <v>121709.6</v>
      </c>
      <c r="P654" s="1">
        <v>401</v>
      </c>
      <c r="Q654" s="1">
        <v>1306.4000000000001</v>
      </c>
      <c r="R654" s="1">
        <v>17621</v>
      </c>
      <c r="S654" s="1">
        <v>12.8</v>
      </c>
      <c r="T654" s="1">
        <v>281602</v>
      </c>
      <c r="U654" s="1">
        <v>5.7</v>
      </c>
      <c r="V654" s="1">
        <v>427610</v>
      </c>
      <c r="W654" s="1">
        <v>2</v>
      </c>
      <c r="X654" s="1">
        <v>3239100</v>
      </c>
      <c r="Y654" s="1" t="s">
        <v>45</v>
      </c>
    </row>
    <row r="655" spans="1:25">
      <c r="A655" s="1">
        <v>2012157</v>
      </c>
      <c r="B655" s="1" t="s">
        <v>48</v>
      </c>
      <c r="C655" s="2">
        <v>41274</v>
      </c>
      <c r="D655" s="2">
        <v>41335</v>
      </c>
      <c r="E655" s="1">
        <v>4</v>
      </c>
      <c r="F655" s="1">
        <v>47</v>
      </c>
      <c r="G655" s="1">
        <v>21</v>
      </c>
      <c r="H655" s="1">
        <v>44</v>
      </c>
      <c r="I655" s="1">
        <v>36</v>
      </c>
      <c r="J655" s="1">
        <v>3</v>
      </c>
      <c r="K655" s="1" t="s">
        <v>700</v>
      </c>
      <c r="L655" s="1">
        <v>0</v>
      </c>
      <c r="M655" s="1">
        <v>0</v>
      </c>
      <c r="N655" s="1">
        <v>2</v>
      </c>
      <c r="O655" s="1">
        <v>209084.6</v>
      </c>
      <c r="P655" s="1">
        <v>682</v>
      </c>
      <c r="Q655" s="1">
        <v>1319.6</v>
      </c>
      <c r="R655" s="1">
        <v>31728</v>
      </c>
      <c r="S655" s="1">
        <v>12.2</v>
      </c>
      <c r="T655" s="1">
        <v>477117</v>
      </c>
      <c r="U655" s="1">
        <v>5.8</v>
      </c>
      <c r="V655" s="1">
        <v>822653</v>
      </c>
      <c r="W655" s="1">
        <v>2</v>
      </c>
      <c r="X655" s="1">
        <v>4172130</v>
      </c>
      <c r="Y655" s="1" t="s">
        <v>45</v>
      </c>
    </row>
    <row r="656" spans="1:25">
      <c r="A656" s="1">
        <v>2012156</v>
      </c>
      <c r="B656" s="1" t="s">
        <v>43</v>
      </c>
      <c r="C656" s="2">
        <v>41272</v>
      </c>
      <c r="D656" s="2">
        <v>41333</v>
      </c>
      <c r="E656" s="1">
        <v>45</v>
      </c>
      <c r="F656" s="1">
        <v>7</v>
      </c>
      <c r="G656" s="1">
        <v>11</v>
      </c>
      <c r="H656" s="1">
        <v>37</v>
      </c>
      <c r="I656" s="1">
        <v>23</v>
      </c>
      <c r="J656" s="1">
        <v>4</v>
      </c>
      <c r="K656" s="1" t="s">
        <v>701</v>
      </c>
      <c r="L656" s="1">
        <v>1</v>
      </c>
      <c r="M656" s="1">
        <v>4000000</v>
      </c>
      <c r="N656" s="1">
        <v>12</v>
      </c>
      <c r="O656" s="1">
        <v>28345.3</v>
      </c>
      <c r="P656" s="1">
        <v>1077</v>
      </c>
      <c r="Q656" s="1">
        <v>679.7</v>
      </c>
      <c r="R656" s="1">
        <v>38355</v>
      </c>
      <c r="S656" s="1">
        <v>8.1999999999999993</v>
      </c>
      <c r="T656" s="1">
        <v>499893</v>
      </c>
      <c r="U656" s="1">
        <v>4.5</v>
      </c>
      <c r="V656" s="1">
        <v>602660</v>
      </c>
      <c r="W656" s="1">
        <v>2</v>
      </c>
      <c r="X656" s="1">
        <v>2618634</v>
      </c>
      <c r="Y656" s="1" t="s">
        <v>45</v>
      </c>
    </row>
    <row r="657" spans="1:25">
      <c r="A657" s="1">
        <v>2012155</v>
      </c>
      <c r="B657" s="1" t="s">
        <v>46</v>
      </c>
      <c r="C657" s="2">
        <v>41269</v>
      </c>
      <c r="D657" s="2">
        <v>41330</v>
      </c>
      <c r="E657" s="1">
        <v>3</v>
      </c>
      <c r="F657" s="1">
        <v>17</v>
      </c>
      <c r="G657" s="1">
        <v>31</v>
      </c>
      <c r="H657" s="1">
        <v>5</v>
      </c>
      <c r="I657" s="1">
        <v>2</v>
      </c>
      <c r="J657" s="1">
        <v>9</v>
      </c>
      <c r="K657" s="1" t="s">
        <v>702</v>
      </c>
      <c r="L657" s="1">
        <v>0</v>
      </c>
      <c r="M657" s="1">
        <v>0</v>
      </c>
      <c r="N657" s="1">
        <v>3</v>
      </c>
      <c r="O657" s="1">
        <v>72148.899999999994</v>
      </c>
      <c r="P657" s="1">
        <v>632</v>
      </c>
      <c r="Q657" s="1">
        <v>737</v>
      </c>
      <c r="R657" s="1">
        <v>27914</v>
      </c>
      <c r="S657" s="1">
        <v>7.2</v>
      </c>
      <c r="T657" s="1">
        <v>332095</v>
      </c>
      <c r="U657" s="1">
        <v>4.3</v>
      </c>
      <c r="V657" s="1">
        <v>370965</v>
      </c>
      <c r="W657" s="1">
        <v>2</v>
      </c>
      <c r="X657" s="1">
        <v>2113476</v>
      </c>
      <c r="Y657" s="1" t="s">
        <v>45</v>
      </c>
    </row>
    <row r="658" spans="1:25">
      <c r="A658" s="1">
        <v>2012154</v>
      </c>
      <c r="B658" s="1" t="s">
        <v>48</v>
      </c>
      <c r="C658" s="2">
        <v>41267</v>
      </c>
      <c r="D658" s="2">
        <v>41328</v>
      </c>
      <c r="E658" s="1">
        <v>5</v>
      </c>
      <c r="F658" s="1">
        <v>12</v>
      </c>
      <c r="G658" s="1">
        <v>32</v>
      </c>
      <c r="H658" s="1">
        <v>7</v>
      </c>
      <c r="I658" s="1">
        <v>47</v>
      </c>
      <c r="J658" s="1">
        <v>6</v>
      </c>
      <c r="K658" s="1" t="s">
        <v>703</v>
      </c>
      <c r="L658" s="1">
        <v>0</v>
      </c>
      <c r="M658" s="1">
        <v>0</v>
      </c>
      <c r="N658" s="1">
        <v>7</v>
      </c>
      <c r="O658" s="1">
        <v>31091.200000000001</v>
      </c>
      <c r="P658" s="1">
        <v>561</v>
      </c>
      <c r="Q658" s="1">
        <v>834.9</v>
      </c>
      <c r="R658" s="1">
        <v>25955</v>
      </c>
      <c r="S658" s="1">
        <v>7.8</v>
      </c>
      <c r="T658" s="1">
        <v>332933</v>
      </c>
      <c r="U658" s="1">
        <v>4.3</v>
      </c>
      <c r="V658" s="1">
        <v>421388</v>
      </c>
      <c r="W658" s="1">
        <v>2</v>
      </c>
      <c r="X658" s="1">
        <v>7557556</v>
      </c>
      <c r="Y658" s="1" t="s">
        <v>45</v>
      </c>
    </row>
    <row r="659" spans="1:25">
      <c r="A659" s="1">
        <v>2012153</v>
      </c>
      <c r="B659" s="1" t="s">
        <v>43</v>
      </c>
      <c r="C659" s="2">
        <v>41265</v>
      </c>
      <c r="D659" s="2">
        <v>41326</v>
      </c>
      <c r="E659" s="1">
        <v>47</v>
      </c>
      <c r="F659" s="1">
        <v>1</v>
      </c>
      <c r="G659" s="1">
        <v>2</v>
      </c>
      <c r="H659" s="1">
        <v>34</v>
      </c>
      <c r="I659" s="1">
        <v>24</v>
      </c>
      <c r="J659" s="1">
        <v>1</v>
      </c>
      <c r="K659" s="1" t="s">
        <v>704</v>
      </c>
      <c r="L659" s="1">
        <v>1</v>
      </c>
      <c r="M659" s="1">
        <v>7000000</v>
      </c>
      <c r="N659" s="1">
        <v>3</v>
      </c>
      <c r="O659" s="1">
        <v>138662.6</v>
      </c>
      <c r="P659" s="1">
        <v>547</v>
      </c>
      <c r="Q659" s="1">
        <v>1636.7</v>
      </c>
      <c r="R659" s="1">
        <v>29834</v>
      </c>
      <c r="S659" s="1">
        <v>13</v>
      </c>
      <c r="T659" s="1">
        <v>492597</v>
      </c>
      <c r="U659" s="1">
        <v>5.6</v>
      </c>
      <c r="V659" s="1">
        <v>604322</v>
      </c>
      <c r="W659" s="1">
        <v>2</v>
      </c>
      <c r="X659" s="1">
        <v>3165639</v>
      </c>
      <c r="Y659" s="1" t="s">
        <v>45</v>
      </c>
    </row>
    <row r="660" spans="1:25">
      <c r="A660" s="1">
        <v>2012152</v>
      </c>
      <c r="B660" s="1" t="s">
        <v>46</v>
      </c>
      <c r="C660" s="2">
        <v>41262</v>
      </c>
      <c r="D660" s="2">
        <v>41323</v>
      </c>
      <c r="E660" s="1">
        <v>5</v>
      </c>
      <c r="F660" s="1">
        <v>10</v>
      </c>
      <c r="G660" s="1">
        <v>25</v>
      </c>
      <c r="H660" s="1">
        <v>19</v>
      </c>
      <c r="I660" s="1">
        <v>49</v>
      </c>
      <c r="J660" s="1">
        <v>8</v>
      </c>
      <c r="K660" s="1" t="s">
        <v>705</v>
      </c>
      <c r="L660" s="1">
        <v>2</v>
      </c>
      <c r="M660" s="1">
        <v>1500000</v>
      </c>
      <c r="N660" s="1">
        <v>5</v>
      </c>
      <c r="O660" s="1">
        <v>45960.5</v>
      </c>
      <c r="P660" s="1">
        <v>1047</v>
      </c>
      <c r="Q660" s="1">
        <v>472.3</v>
      </c>
      <c r="R660" s="1">
        <v>34896</v>
      </c>
      <c r="S660" s="1">
        <v>6.1</v>
      </c>
      <c r="T660" s="1">
        <v>383629</v>
      </c>
      <c r="U660" s="1">
        <v>3.9</v>
      </c>
      <c r="V660" s="1">
        <v>417916</v>
      </c>
      <c r="W660" s="1">
        <v>2</v>
      </c>
      <c r="X660" s="1">
        <v>3751087</v>
      </c>
      <c r="Y660" s="1" t="s">
        <v>45</v>
      </c>
    </row>
    <row r="661" spans="1:25">
      <c r="A661" s="1">
        <v>2012151</v>
      </c>
      <c r="B661" s="1" t="s">
        <v>48</v>
      </c>
      <c r="C661" s="2">
        <v>41260</v>
      </c>
      <c r="D661" s="2">
        <v>41321</v>
      </c>
      <c r="E661" s="1">
        <v>16</v>
      </c>
      <c r="F661" s="1">
        <v>27</v>
      </c>
      <c r="G661" s="1">
        <v>39</v>
      </c>
      <c r="H661" s="1">
        <v>29</v>
      </c>
      <c r="I661" s="1">
        <v>32</v>
      </c>
      <c r="J661" s="1">
        <v>5</v>
      </c>
      <c r="K661" s="1" t="s">
        <v>706</v>
      </c>
      <c r="L661" s="1">
        <v>0</v>
      </c>
      <c r="M661" s="1">
        <v>0</v>
      </c>
      <c r="N661" s="1">
        <v>2</v>
      </c>
      <c r="O661" s="1">
        <v>81609.3</v>
      </c>
      <c r="P661" s="1">
        <v>253</v>
      </c>
      <c r="Q661" s="1">
        <v>1388.4</v>
      </c>
      <c r="R661" s="1">
        <v>12419</v>
      </c>
      <c r="S661" s="1">
        <v>12.2</v>
      </c>
      <c r="T661" s="1">
        <v>184750</v>
      </c>
      <c r="U661" s="1">
        <v>5.8</v>
      </c>
      <c r="V661" s="1">
        <v>367599</v>
      </c>
      <c r="W661" s="1">
        <v>2</v>
      </c>
      <c r="X661" s="1">
        <v>847308</v>
      </c>
      <c r="Y661" s="1" t="s">
        <v>45</v>
      </c>
    </row>
    <row r="662" spans="1:25">
      <c r="A662" s="1">
        <v>2012150</v>
      </c>
      <c r="B662" s="1" t="s">
        <v>43</v>
      </c>
      <c r="C662" s="2">
        <v>41258</v>
      </c>
      <c r="D662" s="2">
        <v>41319</v>
      </c>
      <c r="E662" s="1">
        <v>26</v>
      </c>
      <c r="F662" s="1">
        <v>24</v>
      </c>
      <c r="G662" s="1">
        <v>11</v>
      </c>
      <c r="H662" s="1">
        <v>33</v>
      </c>
      <c r="I662" s="1">
        <v>41</v>
      </c>
      <c r="J662" s="1">
        <v>9</v>
      </c>
      <c r="K662" s="1" t="s">
        <v>707</v>
      </c>
      <c r="L662" s="1">
        <v>1</v>
      </c>
      <c r="M662" s="1">
        <v>2000000</v>
      </c>
      <c r="N662" s="1">
        <v>1</v>
      </c>
      <c r="O662" s="1">
        <v>310172.7</v>
      </c>
      <c r="P662" s="1">
        <v>582</v>
      </c>
      <c r="Q662" s="1">
        <v>1146.9000000000001</v>
      </c>
      <c r="R662" s="1">
        <v>29711</v>
      </c>
      <c r="S662" s="1">
        <v>9.6999999999999993</v>
      </c>
      <c r="T662" s="1">
        <v>403171</v>
      </c>
      <c r="U662" s="1">
        <v>5.0999999999999996</v>
      </c>
      <c r="V662" s="1">
        <v>555618</v>
      </c>
      <c r="W662" s="1">
        <v>2</v>
      </c>
      <c r="X662" s="1">
        <v>3360743</v>
      </c>
      <c r="Y662" s="1" t="s">
        <v>45</v>
      </c>
    </row>
    <row r="663" spans="1:25">
      <c r="A663" s="1">
        <v>2012149</v>
      </c>
      <c r="B663" s="1" t="s">
        <v>46</v>
      </c>
      <c r="C663" s="2">
        <v>41255</v>
      </c>
      <c r="D663" s="2">
        <v>41316</v>
      </c>
      <c r="E663" s="1">
        <v>37</v>
      </c>
      <c r="F663" s="1">
        <v>19</v>
      </c>
      <c r="G663" s="1">
        <v>32</v>
      </c>
      <c r="H663" s="1">
        <v>36</v>
      </c>
      <c r="I663" s="1">
        <v>20</v>
      </c>
      <c r="J663" s="1">
        <v>4</v>
      </c>
      <c r="K663" s="1" t="s">
        <v>708</v>
      </c>
      <c r="L663" s="1">
        <v>1</v>
      </c>
      <c r="M663" s="1">
        <v>12000000</v>
      </c>
      <c r="N663" s="1">
        <v>3</v>
      </c>
      <c r="O663" s="1">
        <v>167101.6</v>
      </c>
      <c r="P663" s="1">
        <v>700</v>
      </c>
      <c r="Q663" s="1">
        <v>1541.2</v>
      </c>
      <c r="R663" s="1">
        <v>32211</v>
      </c>
      <c r="S663" s="1">
        <v>14.5</v>
      </c>
      <c r="T663" s="1">
        <v>535358</v>
      </c>
      <c r="U663" s="1">
        <v>6.2</v>
      </c>
      <c r="V663" s="1">
        <v>886776</v>
      </c>
      <c r="W663" s="1">
        <v>2</v>
      </c>
      <c r="X663" s="1">
        <v>7328312</v>
      </c>
      <c r="Y663" s="1" t="s">
        <v>45</v>
      </c>
    </row>
    <row r="664" spans="1:25">
      <c r="A664" s="1">
        <v>2012148</v>
      </c>
      <c r="B664" s="1" t="s">
        <v>48</v>
      </c>
      <c r="C664" s="2">
        <v>41253</v>
      </c>
      <c r="D664" s="2">
        <v>41314</v>
      </c>
      <c r="E664" s="1">
        <v>36</v>
      </c>
      <c r="F664" s="1">
        <v>16</v>
      </c>
      <c r="G664" s="1">
        <v>4</v>
      </c>
      <c r="H664" s="1">
        <v>20</v>
      </c>
      <c r="I664" s="1">
        <v>47</v>
      </c>
      <c r="J664" s="1">
        <v>8</v>
      </c>
      <c r="K664" s="1" t="s">
        <v>709</v>
      </c>
      <c r="L664" s="1">
        <v>0</v>
      </c>
      <c r="M664" s="1">
        <v>0</v>
      </c>
      <c r="N664" s="1">
        <v>0</v>
      </c>
      <c r="O664" s="1">
        <v>0</v>
      </c>
      <c r="P664" s="1">
        <v>326</v>
      </c>
      <c r="Q664" s="1">
        <v>1798.9</v>
      </c>
      <c r="R664" s="1">
        <v>13947</v>
      </c>
      <c r="S664" s="1">
        <v>12.4</v>
      </c>
      <c r="T664" s="1">
        <v>213066</v>
      </c>
      <c r="U664" s="1">
        <v>5.8</v>
      </c>
      <c r="V664" s="1">
        <v>336320</v>
      </c>
      <c r="W664" s="1">
        <v>2</v>
      </c>
      <c r="X664" s="1">
        <v>4496170</v>
      </c>
      <c r="Y664" s="1" t="s">
        <v>45</v>
      </c>
    </row>
    <row r="665" spans="1:25">
      <c r="A665" s="1">
        <v>2012147</v>
      </c>
      <c r="B665" s="1" t="s">
        <v>43</v>
      </c>
      <c r="C665" s="2">
        <v>41251</v>
      </c>
      <c r="D665" s="2">
        <v>41312</v>
      </c>
      <c r="E665" s="1">
        <v>22</v>
      </c>
      <c r="F665" s="1">
        <v>47</v>
      </c>
      <c r="G665" s="1">
        <v>45</v>
      </c>
      <c r="H665" s="1">
        <v>24</v>
      </c>
      <c r="I665" s="1">
        <v>28</v>
      </c>
      <c r="J665" s="1">
        <v>2</v>
      </c>
      <c r="K665" s="1" t="s">
        <v>710</v>
      </c>
      <c r="L665" s="1">
        <v>0</v>
      </c>
      <c r="M665" s="1">
        <v>0</v>
      </c>
      <c r="N665" s="1">
        <v>4</v>
      </c>
      <c r="O665" s="1">
        <v>83121.600000000006</v>
      </c>
      <c r="P665" s="1">
        <v>523</v>
      </c>
      <c r="Q665" s="1">
        <v>1368.2</v>
      </c>
      <c r="R665" s="1">
        <v>26770</v>
      </c>
      <c r="S665" s="1">
        <v>11.5</v>
      </c>
      <c r="T665" s="1">
        <v>407139</v>
      </c>
      <c r="U665" s="1">
        <v>5.4</v>
      </c>
      <c r="V665" s="1">
        <v>501480</v>
      </c>
      <c r="W665" s="1">
        <v>2</v>
      </c>
      <c r="X665" s="1">
        <v>1421278</v>
      </c>
      <c r="Y665" s="1" t="s">
        <v>45</v>
      </c>
    </row>
    <row r="666" spans="1:25">
      <c r="A666" s="1">
        <v>2012146</v>
      </c>
      <c r="B666" s="1" t="s">
        <v>46</v>
      </c>
      <c r="C666" s="2">
        <v>41248</v>
      </c>
      <c r="D666" s="2">
        <v>41309</v>
      </c>
      <c r="E666" s="1">
        <v>28</v>
      </c>
      <c r="F666" s="1">
        <v>24</v>
      </c>
      <c r="G666" s="1">
        <v>36</v>
      </c>
      <c r="H666" s="1">
        <v>45</v>
      </c>
      <c r="I666" s="1">
        <v>27</v>
      </c>
      <c r="J666" s="1">
        <v>8</v>
      </c>
      <c r="K666" s="1" t="s">
        <v>711</v>
      </c>
      <c r="L666" s="1">
        <v>0</v>
      </c>
      <c r="M666" s="1">
        <v>0</v>
      </c>
      <c r="N666" s="1">
        <v>0</v>
      </c>
      <c r="O666" s="1">
        <v>0</v>
      </c>
      <c r="P666" s="1">
        <v>329</v>
      </c>
      <c r="Q666" s="1">
        <v>2302.9</v>
      </c>
      <c r="R666" s="1">
        <v>18422</v>
      </c>
      <c r="S666" s="1">
        <v>12.1</v>
      </c>
      <c r="T666" s="1">
        <v>280017</v>
      </c>
      <c r="U666" s="1">
        <v>5.7</v>
      </c>
      <c r="V666" s="1">
        <v>439629</v>
      </c>
      <c r="W666" s="1">
        <v>2</v>
      </c>
      <c r="X666" s="1">
        <v>4371754</v>
      </c>
      <c r="Y666" s="1" t="s">
        <v>45</v>
      </c>
    </row>
    <row r="667" spans="1:25">
      <c r="A667" s="1">
        <v>2012145</v>
      </c>
      <c r="B667" s="1" t="s">
        <v>48</v>
      </c>
      <c r="C667" s="2">
        <v>41246</v>
      </c>
      <c r="D667" s="2">
        <v>41307</v>
      </c>
      <c r="E667" s="1">
        <v>39</v>
      </c>
      <c r="F667" s="1">
        <v>25</v>
      </c>
      <c r="G667" s="1">
        <v>16</v>
      </c>
      <c r="H667" s="1">
        <v>6</v>
      </c>
      <c r="I667" s="1">
        <v>11</v>
      </c>
      <c r="J667" s="1">
        <v>6</v>
      </c>
      <c r="K667" s="1" t="s">
        <v>712</v>
      </c>
      <c r="L667" s="1">
        <v>0</v>
      </c>
      <c r="M667" s="1">
        <v>0</v>
      </c>
      <c r="N667" s="1">
        <v>2</v>
      </c>
      <c r="O667" s="1">
        <v>86557.8</v>
      </c>
      <c r="P667" s="1">
        <v>513</v>
      </c>
      <c r="Q667" s="1">
        <v>726.2</v>
      </c>
      <c r="R667" s="1">
        <v>19501</v>
      </c>
      <c r="S667" s="1">
        <v>8.1999999999999993</v>
      </c>
      <c r="T667" s="1">
        <v>250752</v>
      </c>
      <c r="U667" s="1">
        <v>4.5999999999999996</v>
      </c>
      <c r="V667" s="1">
        <v>328540</v>
      </c>
      <c r="W667" s="1">
        <v>2</v>
      </c>
      <c r="X667" s="1">
        <v>6996141</v>
      </c>
      <c r="Y667" s="1" t="s">
        <v>45</v>
      </c>
    </row>
    <row r="668" spans="1:25">
      <c r="A668" s="1">
        <v>2012144</v>
      </c>
      <c r="B668" s="1" t="s">
        <v>43</v>
      </c>
      <c r="C668" s="2">
        <v>41244</v>
      </c>
      <c r="D668" s="2">
        <v>41305</v>
      </c>
      <c r="E668" s="1">
        <v>19</v>
      </c>
      <c r="F668" s="1">
        <v>25</v>
      </c>
      <c r="G668" s="1">
        <v>12</v>
      </c>
      <c r="H668" s="1">
        <v>45</v>
      </c>
      <c r="I668" s="1">
        <v>44</v>
      </c>
      <c r="J668" s="1">
        <v>10</v>
      </c>
      <c r="K668" s="1" t="s">
        <v>713</v>
      </c>
      <c r="L668" s="1">
        <v>0</v>
      </c>
      <c r="M668" s="1">
        <v>0</v>
      </c>
      <c r="N668" s="1">
        <v>6</v>
      </c>
      <c r="O668" s="1">
        <v>53581.4</v>
      </c>
      <c r="P668" s="1">
        <v>782</v>
      </c>
      <c r="Q668" s="1">
        <v>884.7</v>
      </c>
      <c r="R668" s="1">
        <v>32560</v>
      </c>
      <c r="S668" s="1">
        <v>9.1999999999999993</v>
      </c>
      <c r="T668" s="1">
        <v>447648</v>
      </c>
      <c r="U668" s="1">
        <v>4.7</v>
      </c>
      <c r="V668" s="1">
        <v>435022</v>
      </c>
      <c r="W668" s="1">
        <v>2</v>
      </c>
      <c r="X668" s="1">
        <v>6912215</v>
      </c>
      <c r="Y668" s="1" t="s">
        <v>45</v>
      </c>
    </row>
    <row r="669" spans="1:25">
      <c r="A669" s="1">
        <v>2012143</v>
      </c>
      <c r="B669" s="1" t="s">
        <v>46</v>
      </c>
      <c r="C669" s="2">
        <v>41241</v>
      </c>
      <c r="D669" s="2">
        <v>41302</v>
      </c>
      <c r="E669" s="1">
        <v>16</v>
      </c>
      <c r="F669" s="1">
        <v>34</v>
      </c>
      <c r="G669" s="1">
        <v>28</v>
      </c>
      <c r="H669" s="1">
        <v>4</v>
      </c>
      <c r="I669" s="1">
        <v>11</v>
      </c>
      <c r="J669" s="1">
        <v>1</v>
      </c>
      <c r="K669" s="1" t="s">
        <v>714</v>
      </c>
      <c r="L669" s="1">
        <v>0</v>
      </c>
      <c r="M669" s="1">
        <v>0</v>
      </c>
      <c r="N669" s="1">
        <v>2</v>
      </c>
      <c r="O669" s="1">
        <v>113317.6</v>
      </c>
      <c r="P669" s="1">
        <v>622</v>
      </c>
      <c r="Q669" s="1">
        <v>784.1</v>
      </c>
      <c r="R669" s="1">
        <v>25232</v>
      </c>
      <c r="S669" s="1">
        <v>8.3000000000000007</v>
      </c>
      <c r="T669" s="1">
        <v>327789</v>
      </c>
      <c r="U669" s="1">
        <v>4.5999999999999996</v>
      </c>
      <c r="V669" s="1">
        <v>318433</v>
      </c>
      <c r="W669" s="1">
        <v>2</v>
      </c>
      <c r="X669" s="1">
        <v>7508712</v>
      </c>
      <c r="Y669" s="1" t="s">
        <v>45</v>
      </c>
    </row>
    <row r="670" spans="1:25">
      <c r="A670" s="1">
        <v>2012142</v>
      </c>
      <c r="B670" s="1" t="s">
        <v>48</v>
      </c>
      <c r="C670" s="2">
        <v>41239</v>
      </c>
      <c r="D670" s="2">
        <v>41300</v>
      </c>
      <c r="E670" s="1">
        <v>35</v>
      </c>
      <c r="F670" s="1">
        <v>15</v>
      </c>
      <c r="G670" s="1">
        <v>48</v>
      </c>
      <c r="H670" s="1">
        <v>44</v>
      </c>
      <c r="I670" s="1">
        <v>9</v>
      </c>
      <c r="J670" s="1">
        <v>6</v>
      </c>
      <c r="K670" s="1" t="s">
        <v>715</v>
      </c>
      <c r="L670" s="1">
        <v>0</v>
      </c>
      <c r="M670" s="1">
        <v>0</v>
      </c>
      <c r="N670" s="1">
        <v>0</v>
      </c>
      <c r="O670" s="1">
        <v>0</v>
      </c>
      <c r="P670" s="1">
        <v>251</v>
      </c>
      <c r="Q670" s="1">
        <v>2051.1999999999998</v>
      </c>
      <c r="R670" s="1">
        <v>11584</v>
      </c>
      <c r="S670" s="1">
        <v>13.1</v>
      </c>
      <c r="T670" s="1">
        <v>183595</v>
      </c>
      <c r="U670" s="1">
        <v>5.9</v>
      </c>
      <c r="V670" s="1">
        <v>318800</v>
      </c>
      <c r="W670" s="1">
        <v>2</v>
      </c>
      <c r="X670" s="1">
        <v>7761054</v>
      </c>
      <c r="Y670" s="1" t="s">
        <v>45</v>
      </c>
    </row>
    <row r="671" spans="1:25">
      <c r="A671" s="1">
        <v>2012141</v>
      </c>
      <c r="B671" s="1" t="s">
        <v>43</v>
      </c>
      <c r="C671" s="2">
        <v>41237</v>
      </c>
      <c r="D671" s="2">
        <v>41298</v>
      </c>
      <c r="E671" s="1">
        <v>18</v>
      </c>
      <c r="F671" s="1">
        <v>21</v>
      </c>
      <c r="G671" s="1">
        <v>19</v>
      </c>
      <c r="H671" s="1">
        <v>5</v>
      </c>
      <c r="I671" s="1">
        <v>28</v>
      </c>
      <c r="J671" s="1">
        <v>2</v>
      </c>
      <c r="K671" s="1" t="s">
        <v>716</v>
      </c>
      <c r="L671" s="1">
        <v>0</v>
      </c>
      <c r="M671" s="1">
        <v>0</v>
      </c>
      <c r="N671" s="1">
        <v>2</v>
      </c>
      <c r="O671" s="1">
        <v>153043.9</v>
      </c>
      <c r="P671" s="1">
        <v>901</v>
      </c>
      <c r="Q671" s="1">
        <v>731.1</v>
      </c>
      <c r="R671" s="1">
        <v>36939</v>
      </c>
      <c r="S671" s="1">
        <v>7.7</v>
      </c>
      <c r="T671" s="1">
        <v>470223</v>
      </c>
      <c r="U671" s="1">
        <v>4.3</v>
      </c>
      <c r="V671" s="1">
        <v>456692</v>
      </c>
      <c r="W671" s="1">
        <v>2</v>
      </c>
      <c r="X671" s="1">
        <v>6721387</v>
      </c>
      <c r="Y671" s="1" t="s">
        <v>45</v>
      </c>
    </row>
    <row r="672" spans="1:25">
      <c r="A672" s="1">
        <v>2012140</v>
      </c>
      <c r="B672" s="1" t="s">
        <v>46</v>
      </c>
      <c r="C672" s="2">
        <v>41234</v>
      </c>
      <c r="D672" s="2">
        <v>41295</v>
      </c>
      <c r="E672" s="1">
        <v>10</v>
      </c>
      <c r="F672" s="1">
        <v>43</v>
      </c>
      <c r="G672" s="1">
        <v>6</v>
      </c>
      <c r="H672" s="1">
        <v>4</v>
      </c>
      <c r="I672" s="1">
        <v>46</v>
      </c>
      <c r="J672" s="1">
        <v>10</v>
      </c>
      <c r="K672" s="1" t="s">
        <v>717</v>
      </c>
      <c r="L672" s="1">
        <v>0</v>
      </c>
      <c r="M672" s="1">
        <v>0</v>
      </c>
      <c r="N672" s="1">
        <v>3</v>
      </c>
      <c r="O672" s="1">
        <v>73214.899999999994</v>
      </c>
      <c r="P672" s="1">
        <v>525</v>
      </c>
      <c r="Q672" s="1">
        <v>900.4</v>
      </c>
      <c r="R672" s="1">
        <v>20849</v>
      </c>
      <c r="S672" s="1">
        <v>9.8000000000000007</v>
      </c>
      <c r="T672" s="1">
        <v>289246</v>
      </c>
      <c r="U672" s="1">
        <v>5</v>
      </c>
      <c r="V672" s="1">
        <v>301218</v>
      </c>
      <c r="W672" s="1">
        <v>2</v>
      </c>
      <c r="X672" s="1">
        <v>4472212</v>
      </c>
      <c r="Y672" s="1" t="s">
        <v>45</v>
      </c>
    </row>
    <row r="673" spans="1:25">
      <c r="A673" s="1">
        <v>2012139</v>
      </c>
      <c r="B673" s="1" t="s">
        <v>48</v>
      </c>
      <c r="C673" s="2">
        <v>41232</v>
      </c>
      <c r="D673" s="2">
        <v>41293</v>
      </c>
      <c r="E673" s="1">
        <v>6</v>
      </c>
      <c r="F673" s="1">
        <v>41</v>
      </c>
      <c r="G673" s="1">
        <v>16</v>
      </c>
      <c r="H673" s="1">
        <v>1</v>
      </c>
      <c r="I673" s="1">
        <v>3</v>
      </c>
      <c r="J673" s="1">
        <v>1</v>
      </c>
      <c r="K673" s="1" t="s">
        <v>718</v>
      </c>
      <c r="L673" s="1">
        <v>0</v>
      </c>
      <c r="M673" s="1">
        <v>0</v>
      </c>
      <c r="N673" s="1">
        <v>1</v>
      </c>
      <c r="O673" s="1">
        <v>158092.70000000001</v>
      </c>
      <c r="P673" s="1">
        <v>399</v>
      </c>
      <c r="Q673" s="1">
        <v>852.7</v>
      </c>
      <c r="R673" s="1">
        <v>17190</v>
      </c>
      <c r="S673" s="1">
        <v>8.5</v>
      </c>
      <c r="T673" s="1">
        <v>220965</v>
      </c>
      <c r="U673" s="1">
        <v>4.7</v>
      </c>
      <c r="V673" s="1">
        <v>221717</v>
      </c>
      <c r="W673" s="1">
        <v>2</v>
      </c>
      <c r="X673" s="1">
        <v>5440491</v>
      </c>
      <c r="Y673" s="1" t="s">
        <v>45</v>
      </c>
    </row>
    <row r="674" spans="1:25">
      <c r="A674" s="1">
        <v>2012138</v>
      </c>
      <c r="B674" s="1" t="s">
        <v>43</v>
      </c>
      <c r="C674" s="2">
        <v>41230</v>
      </c>
      <c r="D674" s="2">
        <v>41291</v>
      </c>
      <c r="E674" s="1">
        <v>8</v>
      </c>
      <c r="F674" s="1">
        <v>6</v>
      </c>
      <c r="G674" s="1">
        <v>27</v>
      </c>
      <c r="H674" s="1">
        <v>37</v>
      </c>
      <c r="I674" s="1">
        <v>33</v>
      </c>
      <c r="J674" s="1">
        <v>7</v>
      </c>
      <c r="K674" s="1" t="s">
        <v>719</v>
      </c>
      <c r="L674" s="1">
        <v>1</v>
      </c>
      <c r="M674" s="1">
        <v>4000000</v>
      </c>
      <c r="N674" s="1">
        <v>0</v>
      </c>
      <c r="O674" s="1">
        <v>0</v>
      </c>
      <c r="P674" s="1">
        <v>547</v>
      </c>
      <c r="Q674" s="1">
        <v>1812.5</v>
      </c>
      <c r="R674" s="1">
        <v>27541</v>
      </c>
      <c r="S674" s="1">
        <v>10.6</v>
      </c>
      <c r="T674" s="1">
        <v>411344</v>
      </c>
      <c r="U674" s="1">
        <v>5</v>
      </c>
      <c r="V674" s="1">
        <v>898927</v>
      </c>
      <c r="W674" s="1">
        <v>2</v>
      </c>
      <c r="X674" s="1">
        <v>9057774</v>
      </c>
      <c r="Y674" s="1" t="s">
        <v>45</v>
      </c>
    </row>
    <row r="675" spans="1:25">
      <c r="A675" s="1">
        <v>2012137</v>
      </c>
      <c r="B675" s="1" t="s">
        <v>46</v>
      </c>
      <c r="C675" s="2">
        <v>41227</v>
      </c>
      <c r="D675" s="2">
        <v>41288</v>
      </c>
      <c r="E675" s="1">
        <v>29</v>
      </c>
      <c r="F675" s="1">
        <v>40</v>
      </c>
      <c r="G675" s="1">
        <v>39</v>
      </c>
      <c r="H675" s="1">
        <v>46</v>
      </c>
      <c r="I675" s="1">
        <v>21</v>
      </c>
      <c r="J675" s="1">
        <v>8</v>
      </c>
      <c r="K675" s="1" t="s">
        <v>720</v>
      </c>
      <c r="L675" s="1">
        <v>0</v>
      </c>
      <c r="M675" s="1">
        <v>0</v>
      </c>
      <c r="N675" s="1">
        <v>2</v>
      </c>
      <c r="O675" s="1">
        <v>113048.4</v>
      </c>
      <c r="P675" s="1">
        <v>292</v>
      </c>
      <c r="Q675" s="1">
        <v>1666.4</v>
      </c>
      <c r="R675" s="1">
        <v>13203</v>
      </c>
      <c r="S675" s="1">
        <v>15.9</v>
      </c>
      <c r="T675" s="1">
        <v>222386</v>
      </c>
      <c r="U675" s="1">
        <v>6.7</v>
      </c>
      <c r="V675" s="1">
        <v>410360</v>
      </c>
      <c r="W675" s="1">
        <v>2</v>
      </c>
      <c r="X675" s="1">
        <v>8459441</v>
      </c>
      <c r="Y675" s="1" t="s">
        <v>45</v>
      </c>
    </row>
    <row r="676" spans="1:25">
      <c r="A676" s="1">
        <v>2012136</v>
      </c>
      <c r="B676" s="1" t="s">
        <v>48</v>
      </c>
      <c r="C676" s="2">
        <v>41225</v>
      </c>
      <c r="D676" s="2">
        <v>41286</v>
      </c>
      <c r="E676" s="1">
        <v>25</v>
      </c>
      <c r="F676" s="1">
        <v>45</v>
      </c>
      <c r="G676" s="1">
        <v>20</v>
      </c>
      <c r="H676" s="1">
        <v>6</v>
      </c>
      <c r="I676" s="1">
        <v>48</v>
      </c>
      <c r="J676" s="1">
        <v>7</v>
      </c>
      <c r="K676" s="1" t="s">
        <v>721</v>
      </c>
      <c r="L676" s="1">
        <v>0</v>
      </c>
      <c r="M676" s="1">
        <v>0</v>
      </c>
      <c r="N676" s="1">
        <v>2</v>
      </c>
      <c r="O676" s="1">
        <v>81327.5</v>
      </c>
      <c r="P676" s="1">
        <v>345</v>
      </c>
      <c r="Q676" s="1">
        <v>1014.6</v>
      </c>
      <c r="R676" s="1">
        <v>14710</v>
      </c>
      <c r="S676" s="1">
        <v>10.3</v>
      </c>
      <c r="T676" s="1">
        <v>200753</v>
      </c>
      <c r="U676" s="1">
        <v>5.3</v>
      </c>
      <c r="V676" s="1">
        <v>469813</v>
      </c>
      <c r="W676" s="1">
        <v>2</v>
      </c>
      <c r="X676" s="1">
        <v>319653</v>
      </c>
      <c r="Y676" s="1" t="s">
        <v>45</v>
      </c>
    </row>
    <row r="677" spans="1:25">
      <c r="A677" s="1">
        <v>2012135</v>
      </c>
      <c r="B677" s="1" t="s">
        <v>43</v>
      </c>
      <c r="C677" s="2">
        <v>41223</v>
      </c>
      <c r="D677" s="2">
        <v>41284</v>
      </c>
      <c r="E677" s="1">
        <v>19</v>
      </c>
      <c r="F677" s="1">
        <v>46</v>
      </c>
      <c r="G677" s="1">
        <v>17</v>
      </c>
      <c r="H677" s="1">
        <v>3</v>
      </c>
      <c r="I677" s="1">
        <v>43</v>
      </c>
      <c r="J677" s="1">
        <v>5</v>
      </c>
      <c r="K677" s="1" t="s">
        <v>722</v>
      </c>
      <c r="L677" s="1">
        <v>2</v>
      </c>
      <c r="M677" s="1">
        <v>3500000</v>
      </c>
      <c r="N677" s="1">
        <v>1</v>
      </c>
      <c r="O677" s="1">
        <v>388626.7</v>
      </c>
      <c r="P677" s="1">
        <v>651</v>
      </c>
      <c r="Q677" s="1">
        <v>1284.7</v>
      </c>
      <c r="R677" s="1">
        <v>32463</v>
      </c>
      <c r="S677" s="1">
        <v>11.1</v>
      </c>
      <c r="T677" s="1">
        <v>490132</v>
      </c>
      <c r="U677" s="1">
        <v>5.2</v>
      </c>
      <c r="V677" s="1">
        <v>830989</v>
      </c>
      <c r="W677" s="1">
        <v>2</v>
      </c>
      <c r="X677" s="1">
        <v>2772400</v>
      </c>
      <c r="Y677" s="1" t="s">
        <v>45</v>
      </c>
    </row>
    <row r="678" spans="1:25">
      <c r="A678" s="1">
        <v>2012134</v>
      </c>
      <c r="B678" s="1" t="s">
        <v>46</v>
      </c>
      <c r="C678" s="2">
        <v>41220</v>
      </c>
      <c r="D678" s="2">
        <v>41281</v>
      </c>
      <c r="E678" s="1">
        <v>34</v>
      </c>
      <c r="F678" s="1">
        <v>16</v>
      </c>
      <c r="G678" s="1">
        <v>21</v>
      </c>
      <c r="H678" s="1">
        <v>2</v>
      </c>
      <c r="I678" s="1">
        <v>40</v>
      </c>
      <c r="J678" s="1">
        <v>7</v>
      </c>
      <c r="K678" s="1" t="s">
        <v>723</v>
      </c>
      <c r="L678" s="1">
        <v>0</v>
      </c>
      <c r="M678" s="1">
        <v>0</v>
      </c>
      <c r="N678" s="1">
        <v>0</v>
      </c>
      <c r="O678" s="1">
        <v>0</v>
      </c>
      <c r="P678" s="1">
        <v>315</v>
      </c>
      <c r="Q678" s="1">
        <v>2225.6</v>
      </c>
      <c r="R678" s="1">
        <v>15229</v>
      </c>
      <c r="S678" s="1">
        <v>13.6</v>
      </c>
      <c r="T678" s="1">
        <v>242516</v>
      </c>
      <c r="U678" s="1">
        <v>6.1</v>
      </c>
      <c r="V678" s="1">
        <v>659259</v>
      </c>
      <c r="W678" s="1">
        <v>2</v>
      </c>
      <c r="X678" s="1">
        <v>8061212</v>
      </c>
      <c r="Y678" s="1" t="s">
        <v>45</v>
      </c>
    </row>
    <row r="679" spans="1:25">
      <c r="A679" s="1">
        <v>2012133</v>
      </c>
      <c r="B679" s="1" t="s">
        <v>48</v>
      </c>
      <c r="C679" s="2">
        <v>41218</v>
      </c>
      <c r="D679" s="2">
        <v>41279</v>
      </c>
      <c r="E679" s="1">
        <v>27</v>
      </c>
      <c r="F679" s="1">
        <v>14</v>
      </c>
      <c r="G679" s="1">
        <v>37</v>
      </c>
      <c r="H679" s="1">
        <v>9</v>
      </c>
      <c r="I679" s="1">
        <v>33</v>
      </c>
      <c r="J679" s="1">
        <v>7</v>
      </c>
      <c r="K679" s="1" t="s">
        <v>724</v>
      </c>
      <c r="L679" s="1">
        <v>2</v>
      </c>
      <c r="M679" s="1">
        <v>5500000</v>
      </c>
      <c r="N679" s="1">
        <v>1</v>
      </c>
      <c r="O679" s="1">
        <v>186401.8</v>
      </c>
      <c r="P679" s="1">
        <v>415</v>
      </c>
      <c r="Q679" s="1">
        <v>966.6</v>
      </c>
      <c r="R679" s="1">
        <v>17511</v>
      </c>
      <c r="S679" s="1">
        <v>9.9</v>
      </c>
      <c r="T679" s="1">
        <v>247812</v>
      </c>
      <c r="U679" s="1">
        <v>5</v>
      </c>
      <c r="V679" s="1">
        <v>519393</v>
      </c>
      <c r="W679" s="1">
        <v>2</v>
      </c>
      <c r="X679" s="1">
        <v>6644811</v>
      </c>
      <c r="Y679" s="1" t="s">
        <v>45</v>
      </c>
    </row>
    <row r="680" spans="1:25">
      <c r="A680" s="1">
        <v>2012132</v>
      </c>
      <c r="B680" s="1" t="s">
        <v>43</v>
      </c>
      <c r="C680" s="2">
        <v>41216</v>
      </c>
      <c r="D680" s="2">
        <v>41277</v>
      </c>
      <c r="E680" s="1">
        <v>15</v>
      </c>
      <c r="F680" s="1">
        <v>11</v>
      </c>
      <c r="G680" s="1">
        <v>9</v>
      </c>
      <c r="H680" s="1">
        <v>22</v>
      </c>
      <c r="I680" s="1">
        <v>36</v>
      </c>
      <c r="J680" s="1">
        <v>8</v>
      </c>
      <c r="K680" s="1" t="s">
        <v>725</v>
      </c>
      <c r="L680" s="1">
        <v>0</v>
      </c>
      <c r="M680" s="1">
        <v>0</v>
      </c>
      <c r="N680" s="1">
        <v>2</v>
      </c>
      <c r="O680" s="1">
        <v>160234</v>
      </c>
      <c r="P680" s="1">
        <v>1063</v>
      </c>
      <c r="Q680" s="1">
        <v>648.79999999999995</v>
      </c>
      <c r="R680" s="1">
        <v>41305</v>
      </c>
      <c r="S680" s="1">
        <v>7.2</v>
      </c>
      <c r="T680" s="1">
        <v>500316</v>
      </c>
      <c r="U680" s="1">
        <v>4.2</v>
      </c>
      <c r="V680" s="1">
        <v>595960</v>
      </c>
      <c r="W680" s="1">
        <v>2</v>
      </c>
      <c r="X680" s="1">
        <v>9044911</v>
      </c>
      <c r="Y680" s="1" t="s">
        <v>45</v>
      </c>
    </row>
    <row r="681" spans="1:25">
      <c r="A681" s="1">
        <v>2012131</v>
      </c>
      <c r="B681" s="1" t="s">
        <v>46</v>
      </c>
      <c r="C681" s="2">
        <v>41213</v>
      </c>
      <c r="D681" s="2">
        <v>41274</v>
      </c>
      <c r="E681" s="1">
        <v>29</v>
      </c>
      <c r="F681" s="1">
        <v>23</v>
      </c>
      <c r="G681" s="1">
        <v>41</v>
      </c>
      <c r="H681" s="1">
        <v>16</v>
      </c>
      <c r="I681" s="1">
        <v>5</v>
      </c>
      <c r="J681" s="1">
        <v>1</v>
      </c>
      <c r="K681" s="1" t="s">
        <v>726</v>
      </c>
      <c r="L681" s="1">
        <v>0</v>
      </c>
      <c r="M681" s="1">
        <v>0</v>
      </c>
      <c r="N681" s="1">
        <v>5</v>
      </c>
      <c r="O681" s="1">
        <v>48729.7</v>
      </c>
      <c r="P681" s="1">
        <v>571</v>
      </c>
      <c r="Q681" s="1">
        <v>918.3</v>
      </c>
      <c r="R681" s="1">
        <v>22846</v>
      </c>
      <c r="S681" s="1">
        <v>9.9</v>
      </c>
      <c r="T681" s="1">
        <v>315013</v>
      </c>
      <c r="U681" s="1">
        <v>5.0999999999999996</v>
      </c>
      <c r="V681" s="1">
        <v>339983</v>
      </c>
      <c r="W681" s="1">
        <v>2</v>
      </c>
      <c r="X681" s="1">
        <v>6314247</v>
      </c>
      <c r="Y681" s="1" t="s">
        <v>45</v>
      </c>
    </row>
    <row r="682" spans="1:25">
      <c r="A682" s="1">
        <v>2012130</v>
      </c>
      <c r="B682" s="1" t="s">
        <v>48</v>
      </c>
      <c r="C682" s="2">
        <v>41211</v>
      </c>
      <c r="D682" s="2">
        <v>41272</v>
      </c>
      <c r="E682" s="1">
        <v>19</v>
      </c>
      <c r="F682" s="1">
        <v>16</v>
      </c>
      <c r="G682" s="1">
        <v>46</v>
      </c>
      <c r="H682" s="1">
        <v>13</v>
      </c>
      <c r="I682" s="1">
        <v>38</v>
      </c>
      <c r="J682" s="1">
        <v>7</v>
      </c>
      <c r="K682" s="1" t="s">
        <v>727</v>
      </c>
      <c r="L682" s="1">
        <v>0</v>
      </c>
      <c r="M682" s="1">
        <v>0</v>
      </c>
      <c r="N682" s="1">
        <v>1</v>
      </c>
      <c r="O682" s="1">
        <v>172065.6</v>
      </c>
      <c r="P682" s="1">
        <v>309</v>
      </c>
      <c r="Q682" s="1">
        <v>1198.4000000000001</v>
      </c>
      <c r="R682" s="1">
        <v>14678</v>
      </c>
      <c r="S682" s="1">
        <v>10.9</v>
      </c>
      <c r="T682" s="1">
        <v>217840</v>
      </c>
      <c r="U682" s="1">
        <v>5.2</v>
      </c>
      <c r="V682" s="1">
        <v>486165</v>
      </c>
      <c r="W682" s="1">
        <v>2</v>
      </c>
      <c r="X682" s="1">
        <v>9129136</v>
      </c>
      <c r="Y682" s="1" t="s">
        <v>45</v>
      </c>
    </row>
    <row r="683" spans="1:25">
      <c r="A683" s="1">
        <v>2012129</v>
      </c>
      <c r="B683" s="1" t="s">
        <v>43</v>
      </c>
      <c r="C683" s="2">
        <v>41209</v>
      </c>
      <c r="D683" s="2">
        <v>41270</v>
      </c>
      <c r="E683" s="1">
        <v>29</v>
      </c>
      <c r="F683" s="1">
        <v>2</v>
      </c>
      <c r="G683" s="1">
        <v>41</v>
      </c>
      <c r="H683" s="1">
        <v>47</v>
      </c>
      <c r="I683" s="1">
        <v>10</v>
      </c>
      <c r="J683" s="1">
        <v>1</v>
      </c>
      <c r="K683" s="1" t="s">
        <v>728</v>
      </c>
      <c r="L683" s="1">
        <v>0</v>
      </c>
      <c r="M683" s="1">
        <v>0</v>
      </c>
      <c r="N683" s="1">
        <v>0</v>
      </c>
      <c r="O683" s="1">
        <v>0</v>
      </c>
      <c r="P683" s="1">
        <v>537</v>
      </c>
      <c r="Q683" s="1">
        <v>1873.9</v>
      </c>
      <c r="R683" s="1">
        <v>26317</v>
      </c>
      <c r="S683" s="1">
        <v>11.3</v>
      </c>
      <c r="T683" s="1">
        <v>390029</v>
      </c>
      <c r="U683" s="1">
        <v>5.4</v>
      </c>
      <c r="V683" s="1">
        <v>446042</v>
      </c>
      <c r="W683" s="1">
        <v>2</v>
      </c>
      <c r="X683" s="1">
        <v>6839006</v>
      </c>
      <c r="Y683" s="1" t="s">
        <v>45</v>
      </c>
    </row>
    <row r="684" spans="1:25">
      <c r="A684" s="1">
        <v>2012128</v>
      </c>
      <c r="B684" s="1" t="s">
        <v>46</v>
      </c>
      <c r="C684" s="2">
        <v>41206</v>
      </c>
      <c r="D684" s="2">
        <v>41267</v>
      </c>
      <c r="E684" s="1">
        <v>30</v>
      </c>
      <c r="F684" s="1">
        <v>24</v>
      </c>
      <c r="G684" s="1">
        <v>5</v>
      </c>
      <c r="H684" s="1">
        <v>40</v>
      </c>
      <c r="I684" s="1">
        <v>17</v>
      </c>
      <c r="J684" s="1">
        <v>7</v>
      </c>
      <c r="K684" s="1" t="s">
        <v>729</v>
      </c>
      <c r="L684" s="1">
        <v>0</v>
      </c>
      <c r="M684" s="1">
        <v>0</v>
      </c>
      <c r="N684" s="1">
        <v>2</v>
      </c>
      <c r="O684" s="1">
        <v>115355.9</v>
      </c>
      <c r="P684" s="1">
        <v>600</v>
      </c>
      <c r="Q684" s="1">
        <v>827.5</v>
      </c>
      <c r="R684" s="1">
        <v>23463</v>
      </c>
      <c r="S684" s="1">
        <v>9.1</v>
      </c>
      <c r="T684" s="1">
        <v>313984</v>
      </c>
      <c r="U684" s="1">
        <v>4.8</v>
      </c>
      <c r="V684" s="1">
        <v>687253</v>
      </c>
      <c r="W684" s="1">
        <v>2</v>
      </c>
      <c r="X684" s="1">
        <v>9295003</v>
      </c>
      <c r="Y684" s="1" t="s">
        <v>45</v>
      </c>
    </row>
    <row r="685" spans="1:25">
      <c r="A685" s="1">
        <v>2012127</v>
      </c>
      <c r="B685" s="1" t="s">
        <v>48</v>
      </c>
      <c r="C685" s="2">
        <v>41204</v>
      </c>
      <c r="D685" s="2">
        <v>41265</v>
      </c>
      <c r="E685" s="1">
        <v>28</v>
      </c>
      <c r="F685" s="1">
        <v>25</v>
      </c>
      <c r="G685" s="1">
        <v>24</v>
      </c>
      <c r="H685" s="1">
        <v>14</v>
      </c>
      <c r="I685" s="1">
        <v>41</v>
      </c>
      <c r="J685" s="1">
        <v>5</v>
      </c>
      <c r="K685" s="1" t="s">
        <v>730</v>
      </c>
      <c r="L685" s="1">
        <v>0</v>
      </c>
      <c r="M685" s="1">
        <v>0</v>
      </c>
      <c r="N685" s="1">
        <v>0</v>
      </c>
      <c r="O685" s="1">
        <v>0</v>
      </c>
      <c r="P685" s="1">
        <v>269</v>
      </c>
      <c r="Q685" s="1">
        <v>1966.3</v>
      </c>
      <c r="R685" s="1">
        <v>14309</v>
      </c>
      <c r="S685" s="1">
        <v>10.9</v>
      </c>
      <c r="T685" s="1">
        <v>210735</v>
      </c>
      <c r="U685" s="1">
        <v>5.3</v>
      </c>
      <c r="V685" s="1">
        <v>371341</v>
      </c>
      <c r="W685" s="1">
        <v>2</v>
      </c>
      <c r="X685" s="1">
        <v>2875016</v>
      </c>
      <c r="Y685" s="1" t="s">
        <v>45</v>
      </c>
    </row>
    <row r="686" spans="1:25">
      <c r="A686" s="1">
        <v>2012126</v>
      </c>
      <c r="B686" s="1" t="s">
        <v>43</v>
      </c>
      <c r="C686" s="2">
        <v>41202</v>
      </c>
      <c r="D686" s="2">
        <v>41263</v>
      </c>
      <c r="E686" s="1">
        <v>34</v>
      </c>
      <c r="F686" s="1">
        <v>14</v>
      </c>
      <c r="G686" s="1">
        <v>11</v>
      </c>
      <c r="H686" s="1">
        <v>24</v>
      </c>
      <c r="I686" s="1">
        <v>41</v>
      </c>
      <c r="J686" s="1">
        <v>5</v>
      </c>
      <c r="K686" s="1" t="s">
        <v>731</v>
      </c>
      <c r="L686" s="1">
        <v>0</v>
      </c>
      <c r="M686" s="1">
        <v>0</v>
      </c>
      <c r="N686" s="1">
        <v>3</v>
      </c>
      <c r="O686" s="1">
        <v>105947.5</v>
      </c>
      <c r="P686" s="1">
        <v>557</v>
      </c>
      <c r="Q686" s="1">
        <v>1228.0999999999999</v>
      </c>
      <c r="R686" s="1">
        <v>26631</v>
      </c>
      <c r="S686" s="1">
        <v>11.1</v>
      </c>
      <c r="T686" s="1">
        <v>390733</v>
      </c>
      <c r="U686" s="1">
        <v>5.4</v>
      </c>
      <c r="V686" s="1">
        <v>705916</v>
      </c>
      <c r="W686" s="1">
        <v>2</v>
      </c>
      <c r="X686" s="1">
        <v>5310645</v>
      </c>
      <c r="Y686" s="1" t="s">
        <v>45</v>
      </c>
    </row>
    <row r="687" spans="1:25">
      <c r="A687" s="1">
        <v>2012125</v>
      </c>
      <c r="B687" s="1" t="s">
        <v>46</v>
      </c>
      <c r="C687" s="2">
        <v>41199</v>
      </c>
      <c r="D687" s="2">
        <v>41260</v>
      </c>
      <c r="E687" s="1">
        <v>19</v>
      </c>
      <c r="F687" s="1">
        <v>10</v>
      </c>
      <c r="G687" s="1">
        <v>32</v>
      </c>
      <c r="H687" s="1">
        <v>20</v>
      </c>
      <c r="I687" s="1">
        <v>13</v>
      </c>
      <c r="J687" s="1">
        <v>2</v>
      </c>
      <c r="K687" s="1" t="s">
        <v>732</v>
      </c>
      <c r="L687" s="1">
        <v>0</v>
      </c>
      <c r="M687" s="1">
        <v>0</v>
      </c>
      <c r="N687" s="1">
        <v>1</v>
      </c>
      <c r="O687" s="1">
        <v>226120.6</v>
      </c>
      <c r="P687" s="1">
        <v>561</v>
      </c>
      <c r="Q687" s="1">
        <v>867.4</v>
      </c>
      <c r="R687" s="1">
        <v>26038</v>
      </c>
      <c r="S687" s="1">
        <v>8.1</v>
      </c>
      <c r="T687" s="1">
        <v>349324</v>
      </c>
      <c r="U687" s="1">
        <v>4.3</v>
      </c>
      <c r="V687" s="1">
        <v>326615</v>
      </c>
      <c r="W687" s="1">
        <v>2</v>
      </c>
      <c r="X687" s="1">
        <v>6593147</v>
      </c>
      <c r="Y687" s="1" t="s">
        <v>45</v>
      </c>
    </row>
    <row r="688" spans="1:25">
      <c r="A688" s="1">
        <v>2012124</v>
      </c>
      <c r="B688" s="1" t="s">
        <v>48</v>
      </c>
      <c r="C688" s="2">
        <v>41197</v>
      </c>
      <c r="D688" s="2">
        <v>41258</v>
      </c>
      <c r="E688" s="1">
        <v>7</v>
      </c>
      <c r="F688" s="1">
        <v>23</v>
      </c>
      <c r="G688" s="1">
        <v>11</v>
      </c>
      <c r="H688" s="1">
        <v>39</v>
      </c>
      <c r="I688" s="1">
        <v>44</v>
      </c>
      <c r="J688" s="1">
        <v>8</v>
      </c>
      <c r="K688" s="1" t="s">
        <v>733</v>
      </c>
      <c r="L688" s="1">
        <v>0</v>
      </c>
      <c r="M688" s="1">
        <v>0</v>
      </c>
      <c r="N688" s="1">
        <v>4</v>
      </c>
      <c r="O688" s="1">
        <v>40659.699999999997</v>
      </c>
      <c r="P688" s="1">
        <v>490</v>
      </c>
      <c r="Q688" s="1">
        <v>714.3</v>
      </c>
      <c r="R688" s="1">
        <v>18747</v>
      </c>
      <c r="S688" s="1">
        <v>8</v>
      </c>
      <c r="T688" s="1">
        <v>240701</v>
      </c>
      <c r="U688" s="1">
        <v>4.5</v>
      </c>
      <c r="V688" s="1">
        <v>306690</v>
      </c>
      <c r="W688" s="1">
        <v>2</v>
      </c>
      <c r="X688" s="1">
        <v>7272160</v>
      </c>
      <c r="Y688" s="1" t="s">
        <v>45</v>
      </c>
    </row>
    <row r="689" spans="1:25">
      <c r="A689" s="1">
        <v>2012123</v>
      </c>
      <c r="B689" s="1" t="s">
        <v>43</v>
      </c>
      <c r="C689" s="2">
        <v>41195</v>
      </c>
      <c r="D689" s="2">
        <v>41256</v>
      </c>
      <c r="E689" s="1">
        <v>41</v>
      </c>
      <c r="F689" s="1">
        <v>49</v>
      </c>
      <c r="G689" s="1">
        <v>1</v>
      </c>
      <c r="H689" s="1">
        <v>35</v>
      </c>
      <c r="I689" s="1">
        <v>16</v>
      </c>
      <c r="J689" s="1">
        <v>4</v>
      </c>
      <c r="K689" s="1" t="s">
        <v>734</v>
      </c>
      <c r="L689" s="1">
        <v>1</v>
      </c>
      <c r="M689" s="1">
        <v>11000000</v>
      </c>
      <c r="N689" s="1">
        <v>0</v>
      </c>
      <c r="O689" s="1">
        <v>0</v>
      </c>
      <c r="P689" s="1">
        <v>450</v>
      </c>
      <c r="Q689" s="1">
        <v>2276.8000000000002</v>
      </c>
      <c r="R689" s="1">
        <v>23126</v>
      </c>
      <c r="S689" s="1">
        <v>13.1</v>
      </c>
      <c r="T689" s="1">
        <v>351525</v>
      </c>
      <c r="U689" s="1">
        <v>6.1</v>
      </c>
      <c r="V689" s="1">
        <v>579645</v>
      </c>
      <c r="W689" s="1">
        <v>2</v>
      </c>
      <c r="X689" s="1">
        <v>8688107</v>
      </c>
      <c r="Y689" s="1" t="s">
        <v>45</v>
      </c>
    </row>
    <row r="690" spans="1:25">
      <c r="A690" s="1">
        <v>2012122</v>
      </c>
      <c r="B690" s="1" t="s">
        <v>46</v>
      </c>
      <c r="C690" s="2">
        <v>41192</v>
      </c>
      <c r="D690" s="2">
        <v>41253</v>
      </c>
      <c r="E690" s="1">
        <v>16</v>
      </c>
      <c r="F690" s="1">
        <v>35</v>
      </c>
      <c r="G690" s="1">
        <v>37</v>
      </c>
      <c r="H690" s="1">
        <v>3</v>
      </c>
      <c r="I690" s="1">
        <v>19</v>
      </c>
      <c r="J690" s="1">
        <v>3</v>
      </c>
      <c r="K690" s="1" t="s">
        <v>735</v>
      </c>
      <c r="L690" s="1">
        <v>0</v>
      </c>
      <c r="M690" s="1">
        <v>0</v>
      </c>
      <c r="N690" s="1">
        <v>1</v>
      </c>
      <c r="O690" s="1">
        <v>217429.3</v>
      </c>
      <c r="P690" s="1">
        <v>395</v>
      </c>
      <c r="Q690" s="1">
        <v>1184.5999999999999</v>
      </c>
      <c r="R690" s="1">
        <v>16519</v>
      </c>
      <c r="S690" s="1">
        <v>12.2</v>
      </c>
      <c r="T690" s="1">
        <v>256256</v>
      </c>
      <c r="U690" s="1">
        <v>5.6</v>
      </c>
      <c r="V690" s="1">
        <v>427030</v>
      </c>
      <c r="W690" s="1">
        <v>2</v>
      </c>
      <c r="X690" s="1">
        <v>8219261</v>
      </c>
      <c r="Y690" s="1" t="s">
        <v>45</v>
      </c>
    </row>
    <row r="691" spans="1:25">
      <c r="A691" s="1">
        <v>2012121</v>
      </c>
      <c r="B691" s="1" t="s">
        <v>48</v>
      </c>
      <c r="C691" s="2">
        <v>41190</v>
      </c>
      <c r="D691" s="2">
        <v>41251</v>
      </c>
      <c r="E691" s="1">
        <v>39</v>
      </c>
      <c r="F691" s="1">
        <v>32</v>
      </c>
      <c r="G691" s="1">
        <v>24</v>
      </c>
      <c r="H691" s="1">
        <v>13</v>
      </c>
      <c r="I691" s="1">
        <v>27</v>
      </c>
      <c r="J691" s="1">
        <v>2</v>
      </c>
      <c r="K691" s="1" t="s">
        <v>736</v>
      </c>
      <c r="L691" s="1">
        <v>0</v>
      </c>
      <c r="M691" s="1">
        <v>0</v>
      </c>
      <c r="N691" s="1">
        <v>2</v>
      </c>
      <c r="O691" s="1">
        <v>74162.5</v>
      </c>
      <c r="P691" s="1">
        <v>350</v>
      </c>
      <c r="Q691" s="1">
        <v>912</v>
      </c>
      <c r="R691" s="1">
        <v>13989</v>
      </c>
      <c r="S691" s="1">
        <v>9.8000000000000007</v>
      </c>
      <c r="T691" s="1">
        <v>191525</v>
      </c>
      <c r="U691" s="1">
        <v>5.0999999999999996</v>
      </c>
      <c r="V691" s="1">
        <v>219958</v>
      </c>
      <c r="W691" s="1">
        <v>2</v>
      </c>
      <c r="X691" s="1">
        <v>8401696</v>
      </c>
      <c r="Y691" s="1" t="s">
        <v>45</v>
      </c>
    </row>
    <row r="692" spans="1:25">
      <c r="A692" s="1">
        <v>2012120</v>
      </c>
      <c r="B692" s="1" t="s">
        <v>43</v>
      </c>
      <c r="C692" s="2">
        <v>41188</v>
      </c>
      <c r="D692" s="2">
        <v>41249</v>
      </c>
      <c r="E692" s="1">
        <v>27</v>
      </c>
      <c r="F692" s="1">
        <v>1</v>
      </c>
      <c r="G692" s="1">
        <v>47</v>
      </c>
      <c r="H692" s="1">
        <v>30</v>
      </c>
      <c r="I692" s="1">
        <v>39</v>
      </c>
      <c r="J692" s="1">
        <v>4</v>
      </c>
      <c r="K692" s="1" t="s">
        <v>737</v>
      </c>
      <c r="L692" s="1">
        <v>1</v>
      </c>
      <c r="M692" s="1">
        <v>5000000</v>
      </c>
      <c r="N692" s="1">
        <v>0</v>
      </c>
      <c r="O692" s="1">
        <v>0</v>
      </c>
      <c r="P692" s="1">
        <v>430</v>
      </c>
      <c r="Q692" s="1">
        <v>2230.6999999999998</v>
      </c>
      <c r="R692" s="1">
        <v>22591</v>
      </c>
      <c r="S692" s="1">
        <v>12.5</v>
      </c>
      <c r="T692" s="1">
        <v>356664</v>
      </c>
      <c r="U692" s="1">
        <v>5.6</v>
      </c>
      <c r="V692" s="1">
        <v>562329</v>
      </c>
      <c r="W692" s="1">
        <v>2</v>
      </c>
      <c r="X692" s="1">
        <v>8636015</v>
      </c>
      <c r="Y692" s="1" t="s">
        <v>45</v>
      </c>
    </row>
    <row r="693" spans="1:25">
      <c r="A693" s="1">
        <v>2012119</v>
      </c>
      <c r="B693" s="1" t="s">
        <v>46</v>
      </c>
      <c r="C693" s="2">
        <v>41185</v>
      </c>
      <c r="D693" s="2">
        <v>41246</v>
      </c>
      <c r="E693" s="1">
        <v>16</v>
      </c>
      <c r="F693" s="1">
        <v>44</v>
      </c>
      <c r="G693" s="1">
        <v>25</v>
      </c>
      <c r="H693" s="1">
        <v>26</v>
      </c>
      <c r="I693" s="1">
        <v>24</v>
      </c>
      <c r="J693" s="1">
        <v>1</v>
      </c>
      <c r="K693" s="1" t="s">
        <v>738</v>
      </c>
      <c r="L693" s="1">
        <v>0</v>
      </c>
      <c r="M693" s="1">
        <v>0</v>
      </c>
      <c r="N693" s="1">
        <v>0</v>
      </c>
      <c r="O693" s="1">
        <v>0</v>
      </c>
      <c r="P693" s="1">
        <v>306</v>
      </c>
      <c r="Q693" s="1">
        <v>2286.1999999999998</v>
      </c>
      <c r="R693" s="1">
        <v>17289</v>
      </c>
      <c r="S693" s="1">
        <v>11.9</v>
      </c>
      <c r="T693" s="1">
        <v>272748</v>
      </c>
      <c r="U693" s="1">
        <v>5.4</v>
      </c>
      <c r="V693" s="1">
        <v>295896</v>
      </c>
      <c r="W693" s="1">
        <v>2</v>
      </c>
      <c r="X693" s="1">
        <v>3802902</v>
      </c>
      <c r="Y693" s="1" t="s">
        <v>45</v>
      </c>
    </row>
    <row r="694" spans="1:25">
      <c r="A694" s="1">
        <v>2012118</v>
      </c>
      <c r="B694" s="1" t="s">
        <v>48</v>
      </c>
      <c r="C694" s="2">
        <v>41183</v>
      </c>
      <c r="D694" s="2">
        <v>41244</v>
      </c>
      <c r="E694" s="1">
        <v>34</v>
      </c>
      <c r="F694" s="1">
        <v>2</v>
      </c>
      <c r="G694" s="1">
        <v>40</v>
      </c>
      <c r="H694" s="1">
        <v>29</v>
      </c>
      <c r="I694" s="1">
        <v>41</v>
      </c>
      <c r="J694" s="1">
        <v>6</v>
      </c>
      <c r="K694" s="1" t="s">
        <v>739</v>
      </c>
      <c r="L694" s="1">
        <v>0</v>
      </c>
      <c r="M694" s="1">
        <v>0</v>
      </c>
      <c r="N694" s="1">
        <v>0</v>
      </c>
      <c r="O694" s="1">
        <v>0</v>
      </c>
      <c r="P694" s="1">
        <v>165</v>
      </c>
      <c r="Q694" s="1">
        <v>3044.7</v>
      </c>
      <c r="R694" s="1">
        <v>8759</v>
      </c>
      <c r="S694" s="1">
        <v>16.899999999999999</v>
      </c>
      <c r="T694" s="1">
        <v>149150</v>
      </c>
      <c r="U694" s="1">
        <v>7.1</v>
      </c>
      <c r="V694" s="1">
        <v>286783</v>
      </c>
      <c r="W694" s="1">
        <v>2</v>
      </c>
      <c r="X694" s="1">
        <v>2377090</v>
      </c>
      <c r="Y694" s="1" t="s">
        <v>45</v>
      </c>
    </row>
    <row r="695" spans="1:25">
      <c r="A695" s="1">
        <v>2012117</v>
      </c>
      <c r="B695" s="1" t="s">
        <v>43</v>
      </c>
      <c r="C695" s="2">
        <v>41181</v>
      </c>
      <c r="D695" s="2">
        <v>41242</v>
      </c>
      <c r="E695" s="1">
        <v>21</v>
      </c>
      <c r="F695" s="1">
        <v>18</v>
      </c>
      <c r="G695" s="1">
        <v>47</v>
      </c>
      <c r="H695" s="1">
        <v>10</v>
      </c>
      <c r="I695" s="1">
        <v>7</v>
      </c>
      <c r="J695" s="1">
        <v>1</v>
      </c>
      <c r="K695" s="1" t="s">
        <v>740</v>
      </c>
      <c r="L695" s="1">
        <v>0</v>
      </c>
      <c r="M695" s="1">
        <v>0</v>
      </c>
      <c r="N695" s="1">
        <v>10</v>
      </c>
      <c r="O695" s="1">
        <v>30066.400000000001</v>
      </c>
      <c r="P695" s="1">
        <v>869</v>
      </c>
      <c r="Q695" s="1">
        <v>744.6</v>
      </c>
      <c r="R695" s="1">
        <v>36414</v>
      </c>
      <c r="S695" s="1">
        <v>7.7</v>
      </c>
      <c r="T695" s="1">
        <v>465603</v>
      </c>
      <c r="U695" s="1">
        <v>4.3</v>
      </c>
      <c r="V695" s="1">
        <v>413052</v>
      </c>
      <c r="W695" s="1">
        <v>2</v>
      </c>
      <c r="X695" s="1">
        <v>9527601</v>
      </c>
      <c r="Y695" s="1" t="s">
        <v>45</v>
      </c>
    </row>
    <row r="696" spans="1:25">
      <c r="A696" s="1">
        <v>2012116</v>
      </c>
      <c r="B696" s="1" t="s">
        <v>46</v>
      </c>
      <c r="C696" s="2">
        <v>41178</v>
      </c>
      <c r="D696" s="2">
        <v>41239</v>
      </c>
      <c r="E696" s="1">
        <v>42</v>
      </c>
      <c r="F696" s="1">
        <v>29</v>
      </c>
      <c r="G696" s="1">
        <v>38</v>
      </c>
      <c r="H696" s="1">
        <v>12</v>
      </c>
      <c r="I696" s="1">
        <v>46</v>
      </c>
      <c r="J696" s="1">
        <v>9</v>
      </c>
      <c r="K696" s="1" t="s">
        <v>741</v>
      </c>
      <c r="L696" s="1">
        <v>1</v>
      </c>
      <c r="M696" s="1">
        <v>5000000</v>
      </c>
      <c r="N696" s="1">
        <v>1</v>
      </c>
      <c r="O696" s="1">
        <v>220787.3</v>
      </c>
      <c r="P696" s="1">
        <v>389</v>
      </c>
      <c r="Q696" s="1">
        <v>1221.5</v>
      </c>
      <c r="R696" s="1">
        <v>16357</v>
      </c>
      <c r="S696" s="1">
        <v>12.5</v>
      </c>
      <c r="T696" s="1">
        <v>249452</v>
      </c>
      <c r="U696" s="1">
        <v>5.8</v>
      </c>
      <c r="V696" s="1">
        <v>366068</v>
      </c>
      <c r="W696" s="1">
        <v>2</v>
      </c>
      <c r="X696" s="1">
        <v>845010</v>
      </c>
      <c r="Y696" s="1" t="s">
        <v>45</v>
      </c>
    </row>
    <row r="697" spans="1:25">
      <c r="A697" s="1">
        <v>2012115</v>
      </c>
      <c r="B697" s="1" t="s">
        <v>48</v>
      </c>
      <c r="C697" s="2">
        <v>41176</v>
      </c>
      <c r="D697" s="2">
        <v>41237</v>
      </c>
      <c r="E697" s="1">
        <v>41</v>
      </c>
      <c r="F697" s="1">
        <v>18</v>
      </c>
      <c r="G697" s="1">
        <v>40</v>
      </c>
      <c r="H697" s="1">
        <v>1</v>
      </c>
      <c r="I697" s="1">
        <v>21</v>
      </c>
      <c r="J697" s="1">
        <v>6</v>
      </c>
      <c r="K697" s="1" t="s">
        <v>742</v>
      </c>
      <c r="L697" s="1">
        <v>0</v>
      </c>
      <c r="M697" s="1">
        <v>0</v>
      </c>
      <c r="N697" s="1">
        <v>3</v>
      </c>
      <c r="O697" s="1">
        <v>52851.199999999997</v>
      </c>
      <c r="P697" s="1">
        <v>235</v>
      </c>
      <c r="Q697" s="1">
        <v>1452</v>
      </c>
      <c r="R697" s="1">
        <v>11220</v>
      </c>
      <c r="S697" s="1">
        <v>13.1</v>
      </c>
      <c r="T697" s="1">
        <v>179378</v>
      </c>
      <c r="U697" s="1">
        <v>5.8</v>
      </c>
      <c r="V697" s="1">
        <v>296328</v>
      </c>
      <c r="W697" s="1">
        <v>2</v>
      </c>
      <c r="X697" s="1">
        <v>1202994</v>
      </c>
      <c r="Y697" s="1" t="s">
        <v>45</v>
      </c>
    </row>
    <row r="698" spans="1:25">
      <c r="A698" s="1">
        <v>2012114</v>
      </c>
      <c r="B698" s="1" t="s">
        <v>43</v>
      </c>
      <c r="C698" s="2">
        <v>41174</v>
      </c>
      <c r="D698" s="2">
        <v>41235</v>
      </c>
      <c r="E698" s="1">
        <v>17</v>
      </c>
      <c r="F698" s="1">
        <v>23</v>
      </c>
      <c r="G698" s="1">
        <v>37</v>
      </c>
      <c r="H698" s="1">
        <v>44</v>
      </c>
      <c r="I698" s="1">
        <v>25</v>
      </c>
      <c r="J698" s="1">
        <v>9</v>
      </c>
      <c r="K698" s="1" t="s">
        <v>743</v>
      </c>
      <c r="L698" s="1">
        <v>0</v>
      </c>
      <c r="M698" s="1">
        <v>0</v>
      </c>
      <c r="N698" s="1">
        <v>3</v>
      </c>
      <c r="O698" s="1">
        <v>98731.3</v>
      </c>
      <c r="P698" s="1">
        <v>608</v>
      </c>
      <c r="Q698" s="1">
        <v>1048.4000000000001</v>
      </c>
      <c r="R698" s="1">
        <v>25674</v>
      </c>
      <c r="S698" s="1">
        <v>10.7</v>
      </c>
      <c r="T698" s="1">
        <v>366582</v>
      </c>
      <c r="U698" s="1">
        <v>5.3</v>
      </c>
      <c r="V698" s="1">
        <v>504005</v>
      </c>
      <c r="W698" s="1">
        <v>2</v>
      </c>
      <c r="X698" s="1">
        <v>2649721</v>
      </c>
      <c r="Y698" s="1" t="s">
        <v>45</v>
      </c>
    </row>
    <row r="699" spans="1:25">
      <c r="A699" s="1">
        <v>2012113</v>
      </c>
      <c r="B699" s="1" t="s">
        <v>46</v>
      </c>
      <c r="C699" s="2">
        <v>41171</v>
      </c>
      <c r="D699" s="2">
        <v>41232</v>
      </c>
      <c r="E699" s="1">
        <v>49</v>
      </c>
      <c r="F699" s="1">
        <v>5</v>
      </c>
      <c r="G699" s="1">
        <v>34</v>
      </c>
      <c r="H699" s="1">
        <v>27</v>
      </c>
      <c r="I699" s="1">
        <v>41</v>
      </c>
      <c r="J699" s="1">
        <v>7</v>
      </c>
      <c r="K699" s="1" t="s">
        <v>744</v>
      </c>
      <c r="L699" s="1">
        <v>0</v>
      </c>
      <c r="M699" s="1">
        <v>0</v>
      </c>
      <c r="N699" s="1">
        <v>5</v>
      </c>
      <c r="O699" s="1">
        <v>43759.199999999997</v>
      </c>
      <c r="P699" s="1">
        <v>395</v>
      </c>
      <c r="Q699" s="1">
        <v>1192.0999999999999</v>
      </c>
      <c r="R699" s="1">
        <v>16904</v>
      </c>
      <c r="S699" s="1">
        <v>12</v>
      </c>
      <c r="T699" s="1">
        <v>254114</v>
      </c>
      <c r="U699" s="1">
        <v>5.7</v>
      </c>
      <c r="V699" s="1">
        <v>676791</v>
      </c>
      <c r="W699" s="1">
        <v>2</v>
      </c>
      <c r="X699" s="1">
        <v>3959696</v>
      </c>
      <c r="Y699" s="1" t="s">
        <v>45</v>
      </c>
    </row>
    <row r="700" spans="1:25">
      <c r="A700" s="1">
        <v>2012112</v>
      </c>
      <c r="B700" s="1" t="s">
        <v>48</v>
      </c>
      <c r="C700" s="2">
        <v>41169</v>
      </c>
      <c r="D700" s="2">
        <v>41230</v>
      </c>
      <c r="E700" s="1">
        <v>16</v>
      </c>
      <c r="F700" s="1">
        <v>25</v>
      </c>
      <c r="G700" s="1">
        <v>14</v>
      </c>
      <c r="H700" s="1">
        <v>7</v>
      </c>
      <c r="I700" s="1">
        <v>17</v>
      </c>
      <c r="J700" s="1">
        <v>7</v>
      </c>
      <c r="K700" s="1" t="s">
        <v>745</v>
      </c>
      <c r="L700" s="1">
        <v>1</v>
      </c>
      <c r="M700" s="1">
        <v>12000000</v>
      </c>
      <c r="N700" s="1">
        <v>4</v>
      </c>
      <c r="O700" s="1">
        <v>46816.4</v>
      </c>
      <c r="P700" s="1">
        <v>605</v>
      </c>
      <c r="Q700" s="1">
        <v>666.1</v>
      </c>
      <c r="R700" s="1">
        <v>23431</v>
      </c>
      <c r="S700" s="1">
        <v>7.4</v>
      </c>
      <c r="T700" s="1">
        <v>290792</v>
      </c>
      <c r="U700" s="1">
        <v>4.2</v>
      </c>
      <c r="V700" s="1">
        <v>543471</v>
      </c>
      <c r="W700" s="1">
        <v>2</v>
      </c>
      <c r="X700" s="1">
        <v>5423254</v>
      </c>
      <c r="Y700" s="1" t="s">
        <v>45</v>
      </c>
    </row>
    <row r="701" spans="1:25">
      <c r="A701" s="1">
        <v>2012111</v>
      </c>
      <c r="B701" s="1" t="s">
        <v>43</v>
      </c>
      <c r="C701" s="2">
        <v>41167</v>
      </c>
      <c r="D701" s="2">
        <v>41228</v>
      </c>
      <c r="E701" s="1">
        <v>17</v>
      </c>
      <c r="F701" s="1">
        <v>21</v>
      </c>
      <c r="G701" s="1">
        <v>43</v>
      </c>
      <c r="H701" s="1">
        <v>37</v>
      </c>
      <c r="I701" s="1">
        <v>15</v>
      </c>
      <c r="J701" s="1">
        <v>2</v>
      </c>
      <c r="K701" s="1" t="s">
        <v>746</v>
      </c>
      <c r="L701" s="1">
        <v>0</v>
      </c>
      <c r="M701" s="1">
        <v>0</v>
      </c>
      <c r="N701" s="1">
        <v>3</v>
      </c>
      <c r="O701" s="1">
        <v>111032</v>
      </c>
      <c r="P701" s="1">
        <v>576</v>
      </c>
      <c r="Q701" s="1">
        <v>1244.5</v>
      </c>
      <c r="R701" s="1">
        <v>26544</v>
      </c>
      <c r="S701" s="1">
        <v>11.7</v>
      </c>
      <c r="T701" s="1">
        <v>399263</v>
      </c>
      <c r="U701" s="1">
        <v>5.5</v>
      </c>
      <c r="V701" s="1">
        <v>475429</v>
      </c>
      <c r="W701" s="1">
        <v>2</v>
      </c>
      <c r="X701" s="1">
        <v>9800953</v>
      </c>
      <c r="Y701" s="1" t="s">
        <v>45</v>
      </c>
    </row>
    <row r="702" spans="1:25">
      <c r="A702" s="1">
        <v>2012110</v>
      </c>
      <c r="B702" s="1" t="s">
        <v>46</v>
      </c>
      <c r="C702" s="2">
        <v>41164</v>
      </c>
      <c r="D702" s="2">
        <v>41225</v>
      </c>
      <c r="E702" s="1">
        <v>32</v>
      </c>
      <c r="F702" s="1">
        <v>1</v>
      </c>
      <c r="G702" s="1">
        <v>49</v>
      </c>
      <c r="H702" s="1">
        <v>12</v>
      </c>
      <c r="I702" s="1">
        <v>38</v>
      </c>
      <c r="J702" s="1">
        <v>8</v>
      </c>
      <c r="K702" s="1" t="s">
        <v>747</v>
      </c>
      <c r="L702" s="1">
        <v>0</v>
      </c>
      <c r="M702" s="1">
        <v>0</v>
      </c>
      <c r="N702" s="1">
        <v>0</v>
      </c>
      <c r="O702" s="1">
        <v>0</v>
      </c>
      <c r="P702" s="1">
        <v>442</v>
      </c>
      <c r="Q702" s="1">
        <v>1801.7</v>
      </c>
      <c r="R702" s="1">
        <v>20692</v>
      </c>
      <c r="S702" s="1">
        <v>11.3</v>
      </c>
      <c r="T702" s="1">
        <v>316312</v>
      </c>
      <c r="U702" s="1">
        <v>5.3</v>
      </c>
      <c r="V702" s="1">
        <v>489870</v>
      </c>
      <c r="W702" s="1">
        <v>2</v>
      </c>
      <c r="X702" s="1">
        <v>6604700</v>
      </c>
      <c r="Y702" s="1" t="s">
        <v>45</v>
      </c>
    </row>
    <row r="703" spans="1:25">
      <c r="A703" s="1">
        <v>2012109</v>
      </c>
      <c r="B703" s="1" t="s">
        <v>48</v>
      </c>
      <c r="C703" s="2">
        <v>41162</v>
      </c>
      <c r="D703" s="2">
        <v>41223</v>
      </c>
      <c r="E703" s="1">
        <v>19</v>
      </c>
      <c r="F703" s="1">
        <v>28</v>
      </c>
      <c r="G703" s="1">
        <v>43</v>
      </c>
      <c r="H703" s="1">
        <v>3</v>
      </c>
      <c r="I703" s="1">
        <v>25</v>
      </c>
      <c r="J703" s="1">
        <v>9</v>
      </c>
      <c r="K703" s="1" t="s">
        <v>748</v>
      </c>
      <c r="L703" s="1">
        <v>0</v>
      </c>
      <c r="M703" s="1">
        <v>0</v>
      </c>
      <c r="N703" s="1">
        <v>1</v>
      </c>
      <c r="O703" s="1">
        <v>179088.9</v>
      </c>
      <c r="P703" s="1">
        <v>364</v>
      </c>
      <c r="Q703" s="1">
        <v>1058.8</v>
      </c>
      <c r="R703" s="1">
        <v>17931</v>
      </c>
      <c r="S703" s="1">
        <v>9.3000000000000007</v>
      </c>
      <c r="T703" s="1">
        <v>245965</v>
      </c>
      <c r="U703" s="1">
        <v>4.8</v>
      </c>
      <c r="V703" s="1">
        <v>299396</v>
      </c>
      <c r="W703" s="1">
        <v>2</v>
      </c>
      <c r="X703" s="1">
        <v>2805721</v>
      </c>
      <c r="Y703" s="1" t="s">
        <v>45</v>
      </c>
    </row>
    <row r="704" spans="1:25">
      <c r="A704" s="1">
        <v>2012108</v>
      </c>
      <c r="B704" s="1" t="s">
        <v>43</v>
      </c>
      <c r="C704" s="2">
        <v>41160</v>
      </c>
      <c r="D704" s="2">
        <v>41221</v>
      </c>
      <c r="E704" s="1">
        <v>9</v>
      </c>
      <c r="F704" s="1">
        <v>22</v>
      </c>
      <c r="G704" s="1">
        <v>43</v>
      </c>
      <c r="H704" s="1">
        <v>34</v>
      </c>
      <c r="I704" s="1">
        <v>15</v>
      </c>
      <c r="J704" s="1">
        <v>4</v>
      </c>
      <c r="K704" s="1" t="s">
        <v>749</v>
      </c>
      <c r="L704" s="1">
        <v>0</v>
      </c>
      <c r="M704" s="1">
        <v>0</v>
      </c>
      <c r="N704" s="1">
        <v>4</v>
      </c>
      <c r="O704" s="1">
        <v>80509.3</v>
      </c>
      <c r="P704" s="1">
        <v>755</v>
      </c>
      <c r="Q704" s="1">
        <v>917.9</v>
      </c>
      <c r="R704" s="1">
        <v>29965</v>
      </c>
      <c r="S704" s="1">
        <v>10</v>
      </c>
      <c r="T704" s="1">
        <v>412623</v>
      </c>
      <c r="U704" s="1">
        <v>5.2</v>
      </c>
      <c r="V704" s="1">
        <v>585018</v>
      </c>
      <c r="W704" s="1">
        <v>2</v>
      </c>
      <c r="X704" s="1">
        <v>5131423</v>
      </c>
      <c r="Y704" s="1" t="s">
        <v>45</v>
      </c>
    </row>
    <row r="705" spans="1:25">
      <c r="A705" s="1">
        <v>2012107</v>
      </c>
      <c r="B705" s="1" t="s">
        <v>46</v>
      </c>
      <c r="C705" s="2">
        <v>41157</v>
      </c>
      <c r="D705" s="2">
        <v>41218</v>
      </c>
      <c r="E705" s="1">
        <v>37</v>
      </c>
      <c r="F705" s="1">
        <v>8</v>
      </c>
      <c r="G705" s="1">
        <v>1</v>
      </c>
      <c r="H705" s="1">
        <v>26</v>
      </c>
      <c r="I705" s="1">
        <v>10</v>
      </c>
      <c r="J705" s="1">
        <v>4</v>
      </c>
      <c r="K705" s="1" t="s">
        <v>750</v>
      </c>
      <c r="L705" s="1">
        <v>0</v>
      </c>
      <c r="M705" s="1">
        <v>0</v>
      </c>
      <c r="N705" s="1">
        <v>8</v>
      </c>
      <c r="O705" s="1">
        <v>36737.800000000003</v>
      </c>
      <c r="P705" s="1">
        <v>718</v>
      </c>
      <c r="Q705" s="1">
        <v>880.9</v>
      </c>
      <c r="R705" s="1">
        <v>32268</v>
      </c>
      <c r="S705" s="1">
        <v>8.4</v>
      </c>
      <c r="T705" s="1">
        <v>421581</v>
      </c>
      <c r="U705" s="1">
        <v>4.5999999999999996</v>
      </c>
      <c r="V705" s="1">
        <v>544279</v>
      </c>
      <c r="W705" s="1">
        <v>2</v>
      </c>
      <c r="X705" s="1">
        <v>6076801</v>
      </c>
      <c r="Y705" s="1" t="s">
        <v>45</v>
      </c>
    </row>
    <row r="706" spans="1:25">
      <c r="A706" s="1">
        <v>2012106</v>
      </c>
      <c r="B706" s="1" t="s">
        <v>48</v>
      </c>
      <c r="C706" s="2">
        <v>41155</v>
      </c>
      <c r="D706" s="2">
        <v>41216</v>
      </c>
      <c r="E706" s="1">
        <v>34</v>
      </c>
      <c r="F706" s="1">
        <v>27</v>
      </c>
      <c r="G706" s="1">
        <v>22</v>
      </c>
      <c r="H706" s="1">
        <v>18</v>
      </c>
      <c r="I706" s="1">
        <v>37</v>
      </c>
      <c r="J706" s="1">
        <v>3</v>
      </c>
      <c r="K706" s="1" t="s">
        <v>751</v>
      </c>
      <c r="L706" s="1">
        <v>0</v>
      </c>
      <c r="M706" s="1">
        <v>0</v>
      </c>
      <c r="N706" s="1">
        <v>3</v>
      </c>
      <c r="O706" s="1">
        <v>52584.7</v>
      </c>
      <c r="P706" s="1">
        <v>304</v>
      </c>
      <c r="Q706" s="1">
        <v>1116.8</v>
      </c>
      <c r="R706" s="1">
        <v>12909</v>
      </c>
      <c r="S706" s="1">
        <v>11.3</v>
      </c>
      <c r="T706" s="1">
        <v>193025</v>
      </c>
      <c r="U706" s="1">
        <v>5.4</v>
      </c>
      <c r="V706" s="1">
        <v>318786</v>
      </c>
      <c r="W706" s="1">
        <v>2</v>
      </c>
      <c r="X706" s="1">
        <v>6982530</v>
      </c>
      <c r="Y706" s="1" t="s">
        <v>45</v>
      </c>
    </row>
    <row r="707" spans="1:25">
      <c r="A707" s="1">
        <v>2012105</v>
      </c>
      <c r="B707" s="1" t="s">
        <v>43</v>
      </c>
      <c r="C707" s="2">
        <v>41153</v>
      </c>
      <c r="D707" s="2">
        <v>41214</v>
      </c>
      <c r="E707" s="1">
        <v>28</v>
      </c>
      <c r="F707" s="1">
        <v>5</v>
      </c>
      <c r="G707" s="1">
        <v>22</v>
      </c>
      <c r="H707" s="1">
        <v>25</v>
      </c>
      <c r="I707" s="1">
        <v>13</v>
      </c>
      <c r="J707" s="1">
        <v>10</v>
      </c>
      <c r="K707" s="1" t="s">
        <v>752</v>
      </c>
      <c r="L707" s="1">
        <v>0</v>
      </c>
      <c r="M707" s="1">
        <v>0</v>
      </c>
      <c r="N707" s="1">
        <v>8</v>
      </c>
      <c r="O707" s="1">
        <v>36595.800000000003</v>
      </c>
      <c r="P707" s="1">
        <v>1283</v>
      </c>
      <c r="Q707" s="1">
        <v>491.1</v>
      </c>
      <c r="R707" s="1">
        <v>43086</v>
      </c>
      <c r="S707" s="1">
        <v>6.3</v>
      </c>
      <c r="T707" s="1">
        <v>490206</v>
      </c>
      <c r="U707" s="1">
        <v>3.9</v>
      </c>
      <c r="V707" s="1">
        <v>358446</v>
      </c>
      <c r="W707" s="1">
        <v>2</v>
      </c>
      <c r="X707" s="1">
        <v>9057056</v>
      </c>
      <c r="Y707" s="1" t="s">
        <v>45</v>
      </c>
    </row>
    <row r="708" spans="1:25">
      <c r="A708" s="1">
        <v>2012104</v>
      </c>
      <c r="B708" s="1" t="s">
        <v>46</v>
      </c>
      <c r="C708" s="2">
        <v>41150</v>
      </c>
      <c r="D708" s="2">
        <v>41211</v>
      </c>
      <c r="E708" s="1">
        <v>20</v>
      </c>
      <c r="F708" s="1">
        <v>29</v>
      </c>
      <c r="G708" s="1">
        <v>26</v>
      </c>
      <c r="H708" s="1">
        <v>11</v>
      </c>
      <c r="I708" s="1">
        <v>8</v>
      </c>
      <c r="J708" s="1">
        <v>9</v>
      </c>
      <c r="K708" s="1" t="s">
        <v>753</v>
      </c>
      <c r="L708" s="1">
        <v>1</v>
      </c>
      <c r="M708" s="1">
        <v>7000000</v>
      </c>
      <c r="N708" s="1">
        <v>7</v>
      </c>
      <c r="O708" s="1">
        <v>32307</v>
      </c>
      <c r="P708" s="1">
        <v>968</v>
      </c>
      <c r="Q708" s="1">
        <v>502.8</v>
      </c>
      <c r="R708" s="1">
        <v>32462</v>
      </c>
      <c r="S708" s="1">
        <v>6.4</v>
      </c>
      <c r="T708" s="1">
        <v>364669</v>
      </c>
      <c r="U708" s="1">
        <v>4.0999999999999996</v>
      </c>
      <c r="V708" s="1">
        <v>367680</v>
      </c>
      <c r="W708" s="1">
        <v>2</v>
      </c>
      <c r="X708" s="1">
        <v>6635795</v>
      </c>
      <c r="Y708" s="1" t="s">
        <v>45</v>
      </c>
    </row>
    <row r="709" spans="1:25">
      <c r="A709" s="1">
        <v>2012103</v>
      </c>
      <c r="B709" s="1" t="s">
        <v>48</v>
      </c>
      <c r="C709" s="2">
        <v>41148</v>
      </c>
      <c r="D709" s="2">
        <v>41209</v>
      </c>
      <c r="E709" s="1">
        <v>18</v>
      </c>
      <c r="F709" s="1">
        <v>32</v>
      </c>
      <c r="G709" s="1">
        <v>40</v>
      </c>
      <c r="H709" s="1">
        <v>7</v>
      </c>
      <c r="I709" s="1">
        <v>8</v>
      </c>
      <c r="J709" s="1">
        <v>5</v>
      </c>
      <c r="K709" s="1" t="s">
        <v>754</v>
      </c>
      <c r="L709" s="1">
        <v>0</v>
      </c>
      <c r="M709" s="1">
        <v>0</v>
      </c>
      <c r="N709" s="1">
        <v>0</v>
      </c>
      <c r="O709" s="1">
        <v>0</v>
      </c>
      <c r="P709" s="1">
        <v>258</v>
      </c>
      <c r="Q709" s="1">
        <v>1943.6</v>
      </c>
      <c r="R709" s="1">
        <v>12777</v>
      </c>
      <c r="S709" s="1">
        <v>11.6</v>
      </c>
      <c r="T709" s="1">
        <v>203956</v>
      </c>
      <c r="U709" s="1">
        <v>5.0999999999999996</v>
      </c>
      <c r="V709" s="1">
        <v>380144</v>
      </c>
      <c r="W709" s="1">
        <v>2</v>
      </c>
      <c r="X709" s="1">
        <v>8402059</v>
      </c>
      <c r="Y709" s="1" t="s">
        <v>45</v>
      </c>
    </row>
    <row r="710" spans="1:25">
      <c r="A710" s="1">
        <v>2012102</v>
      </c>
      <c r="B710" s="1" t="s">
        <v>43</v>
      </c>
      <c r="C710" s="2">
        <v>41146</v>
      </c>
      <c r="D710" s="2">
        <v>41207</v>
      </c>
      <c r="E710" s="1">
        <v>9</v>
      </c>
      <c r="F710" s="1">
        <v>13</v>
      </c>
      <c r="G710" s="1">
        <v>2</v>
      </c>
      <c r="H710" s="1">
        <v>29</v>
      </c>
      <c r="I710" s="1">
        <v>10</v>
      </c>
      <c r="J710" s="1">
        <v>9</v>
      </c>
      <c r="K710" s="1" t="s">
        <v>755</v>
      </c>
      <c r="L710" s="1">
        <v>0</v>
      </c>
      <c r="M710" s="1">
        <v>0</v>
      </c>
      <c r="N710" s="1">
        <v>5</v>
      </c>
      <c r="O710" s="1">
        <v>57817.1</v>
      </c>
      <c r="P710" s="1">
        <v>1218</v>
      </c>
      <c r="Q710" s="1">
        <v>510.8</v>
      </c>
      <c r="R710" s="1">
        <v>44375</v>
      </c>
      <c r="S710" s="1">
        <v>6</v>
      </c>
      <c r="T710" s="1">
        <v>494024</v>
      </c>
      <c r="U710" s="1">
        <v>3.8</v>
      </c>
      <c r="V710" s="1">
        <v>481452</v>
      </c>
      <c r="W710" s="1">
        <v>2</v>
      </c>
      <c r="X710" s="1">
        <v>4984160</v>
      </c>
      <c r="Y710" s="1" t="s">
        <v>45</v>
      </c>
    </row>
    <row r="711" spans="1:25">
      <c r="A711" s="1">
        <v>2012101</v>
      </c>
      <c r="B711" s="1" t="s">
        <v>46</v>
      </c>
      <c r="C711" s="2">
        <v>41143</v>
      </c>
      <c r="D711" s="2">
        <v>41204</v>
      </c>
      <c r="E711" s="1">
        <v>14</v>
      </c>
      <c r="F711" s="1">
        <v>13</v>
      </c>
      <c r="G711" s="1">
        <v>18</v>
      </c>
      <c r="H711" s="1">
        <v>33</v>
      </c>
      <c r="I711" s="1">
        <v>22</v>
      </c>
      <c r="J711" s="1">
        <v>7</v>
      </c>
      <c r="K711" s="1" t="s">
        <v>756</v>
      </c>
      <c r="L711" s="1">
        <v>0</v>
      </c>
      <c r="M711" s="1">
        <v>0</v>
      </c>
      <c r="N711" s="1">
        <v>3</v>
      </c>
      <c r="O711" s="1">
        <v>69777.2</v>
      </c>
      <c r="P711" s="1">
        <v>583</v>
      </c>
      <c r="Q711" s="1">
        <v>772.7</v>
      </c>
      <c r="R711" s="1">
        <v>24255</v>
      </c>
      <c r="S711" s="1">
        <v>8</v>
      </c>
      <c r="T711" s="1">
        <v>308950</v>
      </c>
      <c r="U711" s="1">
        <v>4.5</v>
      </c>
      <c r="V711" s="1">
        <v>641375</v>
      </c>
      <c r="W711" s="1">
        <v>2</v>
      </c>
      <c r="X711" s="1">
        <v>2717544</v>
      </c>
      <c r="Y711" s="1" t="s">
        <v>45</v>
      </c>
    </row>
    <row r="712" spans="1:25">
      <c r="A712" s="1">
        <v>2012100</v>
      </c>
      <c r="B712" s="1" t="s">
        <v>48</v>
      </c>
      <c r="C712" s="2">
        <v>41141</v>
      </c>
      <c r="D712" s="2">
        <v>41202</v>
      </c>
      <c r="E712" s="1">
        <v>45</v>
      </c>
      <c r="F712" s="1">
        <v>26</v>
      </c>
      <c r="G712" s="1">
        <v>33</v>
      </c>
      <c r="H712" s="1">
        <v>27</v>
      </c>
      <c r="I712" s="1">
        <v>11</v>
      </c>
      <c r="J712" s="1">
        <v>2</v>
      </c>
      <c r="K712" s="1" t="s">
        <v>757</v>
      </c>
      <c r="L712" s="1">
        <v>0</v>
      </c>
      <c r="M712" s="1">
        <v>0</v>
      </c>
      <c r="N712" s="1">
        <v>0</v>
      </c>
      <c r="O712" s="1">
        <v>0</v>
      </c>
      <c r="P712" s="1">
        <v>289</v>
      </c>
      <c r="Q712" s="1">
        <v>1610.6</v>
      </c>
      <c r="R712" s="1">
        <v>13678</v>
      </c>
      <c r="S712" s="1">
        <v>10</v>
      </c>
      <c r="T712" s="1">
        <v>200175</v>
      </c>
      <c r="U712" s="1">
        <v>4.9000000000000004</v>
      </c>
      <c r="V712" s="1">
        <v>211421</v>
      </c>
      <c r="W712" s="1">
        <v>2</v>
      </c>
      <c r="X712" s="1">
        <v>2496685</v>
      </c>
      <c r="Y712" s="1" t="s">
        <v>45</v>
      </c>
    </row>
    <row r="713" spans="1:25">
      <c r="A713" s="1">
        <v>2012099</v>
      </c>
      <c r="B713" s="1" t="s">
        <v>43</v>
      </c>
      <c r="C713" s="2">
        <v>41139</v>
      </c>
      <c r="D713" s="2">
        <v>41200</v>
      </c>
      <c r="E713" s="1">
        <v>25</v>
      </c>
      <c r="F713" s="1">
        <v>26</v>
      </c>
      <c r="G713" s="1">
        <v>42</v>
      </c>
      <c r="H713" s="1">
        <v>12</v>
      </c>
      <c r="I713" s="1">
        <v>2</v>
      </c>
      <c r="J713" s="1">
        <v>7</v>
      </c>
      <c r="K713" s="1" t="s">
        <v>758</v>
      </c>
      <c r="L713" s="1">
        <v>0</v>
      </c>
      <c r="M713" s="1">
        <v>0</v>
      </c>
      <c r="N713" s="1">
        <v>3</v>
      </c>
      <c r="O713" s="1">
        <v>90545.9</v>
      </c>
      <c r="P713" s="1">
        <v>637</v>
      </c>
      <c r="Q713" s="1">
        <v>917.7</v>
      </c>
      <c r="R713" s="1">
        <v>28903</v>
      </c>
      <c r="S713" s="1">
        <v>8.6999999999999993</v>
      </c>
      <c r="T713" s="1">
        <v>387231</v>
      </c>
      <c r="U713" s="1">
        <v>4.5999999999999996</v>
      </c>
      <c r="V713" s="1">
        <v>836852</v>
      </c>
      <c r="W713" s="1">
        <v>2</v>
      </c>
      <c r="X713" s="1">
        <v>1358218</v>
      </c>
      <c r="Y713" s="1" t="s">
        <v>45</v>
      </c>
    </row>
    <row r="714" spans="1:25">
      <c r="A714" s="1">
        <v>2012098</v>
      </c>
      <c r="B714" s="1" t="s">
        <v>46</v>
      </c>
      <c r="C714" s="2">
        <v>41136</v>
      </c>
      <c r="D714" s="2">
        <v>41197</v>
      </c>
      <c r="E714" s="1">
        <v>13</v>
      </c>
      <c r="F714" s="1">
        <v>24</v>
      </c>
      <c r="G714" s="1">
        <v>2</v>
      </c>
      <c r="H714" s="1">
        <v>15</v>
      </c>
      <c r="I714" s="1">
        <v>19</v>
      </c>
      <c r="J714" s="1">
        <v>5</v>
      </c>
      <c r="K714" s="1" t="s">
        <v>759</v>
      </c>
      <c r="L714" s="1">
        <v>3</v>
      </c>
      <c r="M714" s="1">
        <v>1000000</v>
      </c>
      <c r="N714" s="1">
        <v>3</v>
      </c>
      <c r="O714" s="1">
        <v>63184.2</v>
      </c>
      <c r="P714" s="1">
        <v>760</v>
      </c>
      <c r="Q714" s="1">
        <v>536.70000000000005</v>
      </c>
      <c r="R714" s="1">
        <v>27353</v>
      </c>
      <c r="S714" s="1">
        <v>6.4</v>
      </c>
      <c r="T714" s="1">
        <v>315275</v>
      </c>
      <c r="U714" s="1">
        <v>4</v>
      </c>
      <c r="V714" s="1">
        <v>469856</v>
      </c>
      <c r="W714" s="1">
        <v>2</v>
      </c>
      <c r="X714" s="1">
        <v>7255649</v>
      </c>
      <c r="Y714" s="1" t="s">
        <v>45</v>
      </c>
    </row>
    <row r="715" spans="1:25">
      <c r="A715" s="1">
        <v>2012097</v>
      </c>
      <c r="B715" s="1" t="s">
        <v>48</v>
      </c>
      <c r="C715" s="2">
        <v>41134</v>
      </c>
      <c r="D715" s="2">
        <v>41195</v>
      </c>
      <c r="E715" s="1">
        <v>49</v>
      </c>
      <c r="F715" s="1">
        <v>25</v>
      </c>
      <c r="G715" s="1">
        <v>12</v>
      </c>
      <c r="H715" s="1">
        <v>16</v>
      </c>
      <c r="I715" s="1">
        <v>4</v>
      </c>
      <c r="J715" s="1">
        <v>4</v>
      </c>
      <c r="K715" s="1" t="s">
        <v>760</v>
      </c>
      <c r="L715" s="1">
        <v>0</v>
      </c>
      <c r="M715" s="1">
        <v>0</v>
      </c>
      <c r="N715" s="1">
        <v>2</v>
      </c>
      <c r="O715" s="1">
        <v>75710.3</v>
      </c>
      <c r="P715" s="1">
        <v>538</v>
      </c>
      <c r="Q715" s="1">
        <v>605.70000000000005</v>
      </c>
      <c r="R715" s="1">
        <v>18839</v>
      </c>
      <c r="S715" s="1">
        <v>7.4</v>
      </c>
      <c r="T715" s="1">
        <v>226205</v>
      </c>
      <c r="U715" s="1">
        <v>4.4000000000000004</v>
      </c>
      <c r="V715" s="1">
        <v>278170</v>
      </c>
      <c r="W715" s="1">
        <v>2</v>
      </c>
      <c r="X715" s="1">
        <v>2037035</v>
      </c>
      <c r="Y715" s="1" t="s">
        <v>45</v>
      </c>
    </row>
    <row r="716" spans="1:25">
      <c r="A716" s="1">
        <v>2012096</v>
      </c>
      <c r="B716" s="1" t="s">
        <v>43</v>
      </c>
      <c r="C716" s="2">
        <v>41132</v>
      </c>
      <c r="D716" s="2">
        <v>41193</v>
      </c>
      <c r="E716" s="1">
        <v>7</v>
      </c>
      <c r="F716" s="1">
        <v>1</v>
      </c>
      <c r="G716" s="1">
        <v>10</v>
      </c>
      <c r="H716" s="1">
        <v>45</v>
      </c>
      <c r="I716" s="1">
        <v>44</v>
      </c>
      <c r="J716" s="1">
        <v>9</v>
      </c>
      <c r="K716" s="1" t="s">
        <v>761</v>
      </c>
      <c r="L716" s="1">
        <v>1</v>
      </c>
      <c r="M716" s="1">
        <v>3000000</v>
      </c>
      <c r="N716" s="1">
        <v>3</v>
      </c>
      <c r="O716" s="1">
        <v>94895.4</v>
      </c>
      <c r="P716" s="1">
        <v>644</v>
      </c>
      <c r="Q716" s="1">
        <v>951.3</v>
      </c>
      <c r="R716" s="1">
        <v>31264</v>
      </c>
      <c r="S716" s="1">
        <v>8.4</v>
      </c>
      <c r="T716" s="1">
        <v>425704</v>
      </c>
      <c r="U716" s="1">
        <v>4.4000000000000004</v>
      </c>
      <c r="V716" s="1">
        <v>474970</v>
      </c>
      <c r="W716" s="1">
        <v>2</v>
      </c>
      <c r="X716" s="1">
        <v>643900</v>
      </c>
      <c r="Y716" s="1" t="s">
        <v>45</v>
      </c>
    </row>
    <row r="717" spans="1:25">
      <c r="A717" s="1">
        <v>2012095</v>
      </c>
      <c r="B717" s="1" t="s">
        <v>46</v>
      </c>
      <c r="C717" s="2">
        <v>41129</v>
      </c>
      <c r="D717" s="2">
        <v>41190</v>
      </c>
      <c r="E717" s="1">
        <v>32</v>
      </c>
      <c r="F717" s="1">
        <v>35</v>
      </c>
      <c r="G717" s="1">
        <v>42</v>
      </c>
      <c r="H717" s="1">
        <v>11</v>
      </c>
      <c r="I717" s="1">
        <v>1</v>
      </c>
      <c r="J717" s="1">
        <v>4</v>
      </c>
      <c r="K717" s="1" t="s">
        <v>762</v>
      </c>
      <c r="L717" s="1">
        <v>0</v>
      </c>
      <c r="M717" s="1">
        <v>0</v>
      </c>
      <c r="N717" s="1">
        <v>1</v>
      </c>
      <c r="O717" s="1">
        <v>206568</v>
      </c>
      <c r="P717" s="1">
        <v>265</v>
      </c>
      <c r="Q717" s="1">
        <v>1677.6</v>
      </c>
      <c r="R717" s="1">
        <v>13986</v>
      </c>
      <c r="S717" s="1">
        <v>13.7</v>
      </c>
      <c r="T717" s="1">
        <v>236055</v>
      </c>
      <c r="U717" s="1">
        <v>5.8</v>
      </c>
      <c r="V717" s="1">
        <v>381673</v>
      </c>
      <c r="W717" s="1">
        <v>2</v>
      </c>
      <c r="X717" s="1">
        <v>1380189</v>
      </c>
      <c r="Y717" s="1" t="s">
        <v>45</v>
      </c>
    </row>
    <row r="718" spans="1:25">
      <c r="A718" s="1">
        <v>2012094</v>
      </c>
      <c r="B718" s="1" t="s">
        <v>48</v>
      </c>
      <c r="C718" s="2">
        <v>41127</v>
      </c>
      <c r="D718" s="2">
        <v>41188</v>
      </c>
      <c r="E718" s="1">
        <v>12</v>
      </c>
      <c r="F718" s="1">
        <v>7</v>
      </c>
      <c r="G718" s="1">
        <v>10</v>
      </c>
      <c r="H718" s="1">
        <v>34</v>
      </c>
      <c r="I718" s="1">
        <v>47</v>
      </c>
      <c r="J718" s="1">
        <v>7</v>
      </c>
      <c r="K718" s="1" t="s">
        <v>763</v>
      </c>
      <c r="L718" s="1">
        <v>2</v>
      </c>
      <c r="M718" s="1">
        <v>1000000</v>
      </c>
      <c r="N718" s="1">
        <v>0</v>
      </c>
      <c r="O718" s="1">
        <v>0</v>
      </c>
      <c r="P718" s="1">
        <v>330</v>
      </c>
      <c r="Q718" s="1">
        <v>1419.5</v>
      </c>
      <c r="R718" s="1">
        <v>16370</v>
      </c>
      <c r="S718" s="1">
        <v>8.4</v>
      </c>
      <c r="T718" s="1">
        <v>225973</v>
      </c>
      <c r="U718" s="1">
        <v>4.3</v>
      </c>
      <c r="V718" s="1">
        <v>447154</v>
      </c>
      <c r="W718" s="1">
        <v>2</v>
      </c>
      <c r="X718" s="1">
        <v>2765900</v>
      </c>
      <c r="Y718" s="1" t="s">
        <v>45</v>
      </c>
    </row>
    <row r="719" spans="1:25">
      <c r="A719" s="1">
        <v>2012093</v>
      </c>
      <c r="B719" s="1" t="s">
        <v>43</v>
      </c>
      <c r="C719" s="2">
        <v>41125</v>
      </c>
      <c r="D719" s="2">
        <v>41186</v>
      </c>
      <c r="E719" s="1">
        <v>29</v>
      </c>
      <c r="F719" s="1">
        <v>49</v>
      </c>
      <c r="G719" s="1">
        <v>34</v>
      </c>
      <c r="H719" s="1">
        <v>26</v>
      </c>
      <c r="I719" s="1">
        <v>25</v>
      </c>
      <c r="J719" s="1">
        <v>6</v>
      </c>
      <c r="K719" s="1" t="s">
        <v>764</v>
      </c>
      <c r="L719" s="1">
        <v>1</v>
      </c>
      <c r="M719" s="1">
        <v>7000000</v>
      </c>
      <c r="N719" s="1">
        <v>1</v>
      </c>
      <c r="O719" s="1">
        <v>303126.2</v>
      </c>
      <c r="P719" s="1">
        <v>411</v>
      </c>
      <c r="Q719" s="1">
        <v>1587.3</v>
      </c>
      <c r="R719" s="1">
        <v>21747</v>
      </c>
      <c r="S719" s="1">
        <v>13</v>
      </c>
      <c r="T719" s="1">
        <v>350381</v>
      </c>
      <c r="U719" s="1">
        <v>5.7</v>
      </c>
      <c r="V719" s="1">
        <v>554304</v>
      </c>
      <c r="W719" s="1">
        <v>2</v>
      </c>
      <c r="X719" s="1">
        <v>297870</v>
      </c>
      <c r="Y719" s="1" t="s">
        <v>45</v>
      </c>
    </row>
    <row r="720" spans="1:25">
      <c r="A720" s="1">
        <v>2012092</v>
      </c>
      <c r="B720" s="1" t="s">
        <v>46</v>
      </c>
      <c r="C720" s="2">
        <v>41122</v>
      </c>
      <c r="D720" s="2">
        <v>41183</v>
      </c>
      <c r="E720" s="1">
        <v>33</v>
      </c>
      <c r="F720" s="1">
        <v>45</v>
      </c>
      <c r="G720" s="1">
        <v>17</v>
      </c>
      <c r="H720" s="1">
        <v>30</v>
      </c>
      <c r="I720" s="1">
        <v>11</v>
      </c>
      <c r="J720" s="1">
        <v>6</v>
      </c>
      <c r="K720" s="1" t="s">
        <v>765</v>
      </c>
      <c r="L720" s="1">
        <v>0</v>
      </c>
      <c r="M720" s="1">
        <v>0</v>
      </c>
      <c r="N720" s="1">
        <v>2</v>
      </c>
      <c r="O720" s="1">
        <v>109554.8</v>
      </c>
      <c r="P720" s="1">
        <v>430</v>
      </c>
      <c r="Q720" s="1">
        <v>1096.5999999999999</v>
      </c>
      <c r="R720" s="1">
        <v>19481</v>
      </c>
      <c r="S720" s="1">
        <v>10.4</v>
      </c>
      <c r="T720" s="1">
        <v>287556</v>
      </c>
      <c r="U720" s="1">
        <v>5</v>
      </c>
      <c r="V720" s="1">
        <v>399326</v>
      </c>
      <c r="W720" s="1">
        <v>2</v>
      </c>
      <c r="X720" s="1">
        <v>9710044</v>
      </c>
      <c r="Y720" s="1" t="s">
        <v>45</v>
      </c>
    </row>
    <row r="721" spans="1:25">
      <c r="A721" s="1">
        <v>2012091</v>
      </c>
      <c r="B721" s="1" t="s">
        <v>48</v>
      </c>
      <c r="C721" s="2">
        <v>41120</v>
      </c>
      <c r="D721" s="2">
        <v>41181</v>
      </c>
      <c r="E721" s="1">
        <v>35</v>
      </c>
      <c r="F721" s="1">
        <v>6</v>
      </c>
      <c r="G721" s="1">
        <v>38</v>
      </c>
      <c r="H721" s="1">
        <v>4</v>
      </c>
      <c r="I721" s="1">
        <v>13</v>
      </c>
      <c r="J721" s="1">
        <v>3</v>
      </c>
      <c r="K721" s="1" t="s">
        <v>766</v>
      </c>
      <c r="L721" s="1">
        <v>0</v>
      </c>
      <c r="M721" s="1">
        <v>0</v>
      </c>
      <c r="N721" s="1">
        <v>2</v>
      </c>
      <c r="O721" s="1">
        <v>78253.3</v>
      </c>
      <c r="P721" s="1">
        <v>272</v>
      </c>
      <c r="Q721" s="1">
        <v>1238.3</v>
      </c>
      <c r="R721" s="1">
        <v>13652</v>
      </c>
      <c r="S721" s="1">
        <v>10.6</v>
      </c>
      <c r="T721" s="1">
        <v>207236</v>
      </c>
      <c r="U721" s="1">
        <v>5</v>
      </c>
      <c r="V721" s="1">
        <v>306480</v>
      </c>
      <c r="W721" s="1">
        <v>2</v>
      </c>
      <c r="X721" s="1">
        <v>2450765</v>
      </c>
      <c r="Y721" s="1" t="s">
        <v>45</v>
      </c>
    </row>
    <row r="722" spans="1:25">
      <c r="A722" s="1">
        <v>2012090</v>
      </c>
      <c r="B722" s="1" t="s">
        <v>43</v>
      </c>
      <c r="C722" s="2">
        <v>41118</v>
      </c>
      <c r="D722" s="2">
        <v>41179</v>
      </c>
      <c r="E722" s="1">
        <v>29</v>
      </c>
      <c r="F722" s="1">
        <v>4</v>
      </c>
      <c r="G722" s="1">
        <v>6</v>
      </c>
      <c r="H722" s="1">
        <v>39</v>
      </c>
      <c r="I722" s="1">
        <v>7</v>
      </c>
      <c r="J722" s="1">
        <v>3</v>
      </c>
      <c r="K722" s="1" t="s">
        <v>767</v>
      </c>
      <c r="L722" s="1">
        <v>0</v>
      </c>
      <c r="M722" s="1">
        <v>0</v>
      </c>
      <c r="N722" s="1">
        <v>3</v>
      </c>
      <c r="O722" s="1">
        <v>97492.2</v>
      </c>
      <c r="P722" s="1">
        <v>565</v>
      </c>
      <c r="Q722" s="1">
        <v>1114</v>
      </c>
      <c r="R722" s="1">
        <v>30433</v>
      </c>
      <c r="S722" s="1">
        <v>8.9</v>
      </c>
      <c r="T722" s="1">
        <v>426625</v>
      </c>
      <c r="U722" s="1">
        <v>4.5</v>
      </c>
      <c r="V722" s="1">
        <v>568654</v>
      </c>
      <c r="W722" s="1">
        <v>2</v>
      </c>
      <c r="X722" s="1">
        <v>7220192</v>
      </c>
      <c r="Y722" s="1" t="s">
        <v>45</v>
      </c>
    </row>
    <row r="723" spans="1:25">
      <c r="A723" s="1">
        <v>2012089</v>
      </c>
      <c r="B723" s="1" t="s">
        <v>46</v>
      </c>
      <c r="C723" s="2">
        <v>41115</v>
      </c>
      <c r="D723" s="2">
        <v>41176</v>
      </c>
      <c r="E723" s="1">
        <v>17</v>
      </c>
      <c r="F723" s="1">
        <v>16</v>
      </c>
      <c r="G723" s="1">
        <v>14</v>
      </c>
      <c r="H723" s="1">
        <v>32</v>
      </c>
      <c r="I723" s="1">
        <v>36</v>
      </c>
      <c r="J723" s="1">
        <v>6</v>
      </c>
      <c r="K723" s="1" t="s">
        <v>768</v>
      </c>
      <c r="L723" s="1">
        <v>0</v>
      </c>
      <c r="M723" s="1">
        <v>0</v>
      </c>
      <c r="N723" s="1">
        <v>1</v>
      </c>
      <c r="O723" s="1">
        <v>208541.6</v>
      </c>
      <c r="P723" s="1">
        <v>278</v>
      </c>
      <c r="Q723" s="1">
        <v>1614.4</v>
      </c>
      <c r="R723" s="1">
        <v>13733</v>
      </c>
      <c r="S723" s="1">
        <v>14.1</v>
      </c>
      <c r="T723" s="1">
        <v>226180</v>
      </c>
      <c r="U723" s="1">
        <v>6.1</v>
      </c>
      <c r="V723" s="1">
        <v>375316</v>
      </c>
      <c r="W723" s="1">
        <v>2</v>
      </c>
      <c r="X723" s="1">
        <v>7158807</v>
      </c>
      <c r="Y723" s="1" t="s">
        <v>45</v>
      </c>
    </row>
    <row r="724" spans="1:25">
      <c r="A724" s="1">
        <v>2012088</v>
      </c>
      <c r="B724" s="1" t="s">
        <v>48</v>
      </c>
      <c r="C724" s="2">
        <v>41113</v>
      </c>
      <c r="D724" s="2">
        <v>41174</v>
      </c>
      <c r="E724" s="1">
        <v>40</v>
      </c>
      <c r="F724" s="1">
        <v>31</v>
      </c>
      <c r="G724" s="1">
        <v>38</v>
      </c>
      <c r="H724" s="1">
        <v>23</v>
      </c>
      <c r="I724" s="1">
        <v>28</v>
      </c>
      <c r="J724" s="1">
        <v>3</v>
      </c>
      <c r="K724" s="1" t="s">
        <v>769</v>
      </c>
      <c r="L724" s="1">
        <v>0</v>
      </c>
      <c r="M724" s="1">
        <v>0</v>
      </c>
      <c r="N724" s="1">
        <v>1</v>
      </c>
      <c r="O724" s="1">
        <v>149204.1</v>
      </c>
      <c r="P724" s="1">
        <v>234</v>
      </c>
      <c r="Q724" s="1">
        <v>1372.2</v>
      </c>
      <c r="R724" s="1">
        <v>10435</v>
      </c>
      <c r="S724" s="1">
        <v>13.3</v>
      </c>
      <c r="T724" s="1">
        <v>166320</v>
      </c>
      <c r="U724" s="1">
        <v>5.9</v>
      </c>
      <c r="V724" s="1">
        <v>289648</v>
      </c>
      <c r="W724" s="1">
        <v>2</v>
      </c>
      <c r="X724" s="1">
        <v>6893955</v>
      </c>
      <c r="Y724" s="1" t="s">
        <v>45</v>
      </c>
    </row>
    <row r="725" spans="1:25">
      <c r="A725" s="1">
        <v>2012087</v>
      </c>
      <c r="B725" s="1" t="s">
        <v>43</v>
      </c>
      <c r="C725" s="2">
        <v>41111</v>
      </c>
      <c r="D725" s="2">
        <v>41172</v>
      </c>
      <c r="E725" s="1">
        <v>22</v>
      </c>
      <c r="F725" s="1">
        <v>3</v>
      </c>
      <c r="G725" s="1">
        <v>1</v>
      </c>
      <c r="H725" s="1">
        <v>44</v>
      </c>
      <c r="I725" s="1">
        <v>40</v>
      </c>
      <c r="J725" s="1">
        <v>3</v>
      </c>
      <c r="K725" s="1" t="s">
        <v>770</v>
      </c>
      <c r="L725" s="1">
        <v>1</v>
      </c>
      <c r="M725" s="1">
        <v>17000000</v>
      </c>
      <c r="N725" s="1">
        <v>6</v>
      </c>
      <c r="O725" s="1">
        <v>56155.3</v>
      </c>
      <c r="P725" s="1">
        <v>650</v>
      </c>
      <c r="Q725" s="1">
        <v>1115.5</v>
      </c>
      <c r="R725" s="1">
        <v>29958</v>
      </c>
      <c r="S725" s="1">
        <v>10.4</v>
      </c>
      <c r="T725" s="1">
        <v>440354</v>
      </c>
      <c r="U725" s="1">
        <v>5</v>
      </c>
      <c r="V725" s="1">
        <v>654489</v>
      </c>
      <c r="W725" s="1">
        <v>2</v>
      </c>
      <c r="X725" s="1">
        <v>6850701</v>
      </c>
      <c r="Y725" s="1" t="s">
        <v>45</v>
      </c>
    </row>
    <row r="726" spans="1:25">
      <c r="A726" s="1">
        <v>2012086</v>
      </c>
      <c r="B726" s="1" t="s">
        <v>46</v>
      </c>
      <c r="C726" s="2">
        <v>41108</v>
      </c>
      <c r="D726" s="2">
        <v>41169</v>
      </c>
      <c r="E726" s="1">
        <v>26</v>
      </c>
      <c r="F726" s="1">
        <v>25</v>
      </c>
      <c r="G726" s="1">
        <v>4</v>
      </c>
      <c r="H726" s="1">
        <v>28</v>
      </c>
      <c r="I726" s="1">
        <v>32</v>
      </c>
      <c r="J726" s="1">
        <v>5</v>
      </c>
      <c r="K726" s="1" t="s">
        <v>771</v>
      </c>
      <c r="L726" s="1">
        <v>0</v>
      </c>
      <c r="M726" s="1">
        <v>0</v>
      </c>
      <c r="N726" s="1">
        <v>0</v>
      </c>
      <c r="O726" s="1">
        <v>0</v>
      </c>
      <c r="P726" s="1">
        <v>484</v>
      </c>
      <c r="Q726" s="1">
        <v>1596</v>
      </c>
      <c r="R726" s="1">
        <v>21166</v>
      </c>
      <c r="S726" s="1">
        <v>10.8</v>
      </c>
      <c r="T726" s="1">
        <v>312766</v>
      </c>
      <c r="U726" s="1">
        <v>5.2</v>
      </c>
      <c r="V726" s="1">
        <v>595747</v>
      </c>
      <c r="W726" s="1">
        <v>2</v>
      </c>
      <c r="X726" s="1">
        <v>3882601</v>
      </c>
      <c r="Y726" s="1" t="s">
        <v>45</v>
      </c>
    </row>
    <row r="727" spans="1:25">
      <c r="A727" s="1">
        <v>2012085</v>
      </c>
      <c r="B727" s="1" t="s">
        <v>48</v>
      </c>
      <c r="C727" s="2">
        <v>41106</v>
      </c>
      <c r="D727" s="2">
        <v>41167</v>
      </c>
      <c r="E727" s="1">
        <v>3</v>
      </c>
      <c r="F727" s="1">
        <v>32</v>
      </c>
      <c r="G727" s="1">
        <v>6</v>
      </c>
      <c r="H727" s="1">
        <v>19</v>
      </c>
      <c r="I727" s="1">
        <v>37</v>
      </c>
      <c r="J727" s="1">
        <v>2</v>
      </c>
      <c r="K727" s="1" t="s">
        <v>772</v>
      </c>
      <c r="L727" s="1">
        <v>0</v>
      </c>
      <c r="M727" s="1">
        <v>0</v>
      </c>
      <c r="N727" s="1">
        <v>2</v>
      </c>
      <c r="O727" s="1">
        <v>92690.7</v>
      </c>
      <c r="P727" s="1">
        <v>368</v>
      </c>
      <c r="Q727" s="1">
        <v>1084.0999999999999</v>
      </c>
      <c r="R727" s="1">
        <v>16390</v>
      </c>
      <c r="S727" s="1">
        <v>10.5</v>
      </c>
      <c r="T727" s="1">
        <v>241705</v>
      </c>
      <c r="U727" s="1">
        <v>5.0999999999999996</v>
      </c>
      <c r="V727" s="1">
        <v>289171</v>
      </c>
      <c r="W727" s="1">
        <v>2</v>
      </c>
      <c r="X727" s="1">
        <v>9794558</v>
      </c>
      <c r="Y727" s="1" t="s">
        <v>45</v>
      </c>
    </row>
    <row r="728" spans="1:25">
      <c r="A728" s="1">
        <v>2012084</v>
      </c>
      <c r="B728" s="1" t="s">
        <v>43</v>
      </c>
      <c r="C728" s="2">
        <v>41104</v>
      </c>
      <c r="D728" s="2">
        <v>41165</v>
      </c>
      <c r="E728" s="1">
        <v>22</v>
      </c>
      <c r="F728" s="1">
        <v>44</v>
      </c>
      <c r="G728" s="1">
        <v>40</v>
      </c>
      <c r="H728" s="1">
        <v>5</v>
      </c>
      <c r="I728" s="1">
        <v>41</v>
      </c>
      <c r="J728" s="1">
        <v>6</v>
      </c>
      <c r="K728" s="1" t="s">
        <v>773</v>
      </c>
      <c r="L728" s="1">
        <v>0</v>
      </c>
      <c r="M728" s="1">
        <v>0</v>
      </c>
      <c r="N728" s="1">
        <v>2</v>
      </c>
      <c r="O728" s="1">
        <v>143984.20000000001</v>
      </c>
      <c r="P728" s="1">
        <v>394</v>
      </c>
      <c r="Q728" s="1">
        <v>1572.9</v>
      </c>
      <c r="R728" s="1">
        <v>20903</v>
      </c>
      <c r="S728" s="1">
        <v>12.8</v>
      </c>
      <c r="T728" s="1">
        <v>328980</v>
      </c>
      <c r="U728" s="1">
        <v>5.8</v>
      </c>
      <c r="V728" s="1">
        <v>523705</v>
      </c>
      <c r="W728" s="1">
        <v>2</v>
      </c>
      <c r="X728" s="1">
        <v>4839333</v>
      </c>
      <c r="Y728" s="1" t="s">
        <v>45</v>
      </c>
    </row>
    <row r="729" spans="1:25">
      <c r="A729" s="1">
        <v>2012083</v>
      </c>
      <c r="B729" s="1" t="s">
        <v>46</v>
      </c>
      <c r="C729" s="2">
        <v>41101</v>
      </c>
      <c r="D729" s="2">
        <v>41162</v>
      </c>
      <c r="E729" s="1">
        <v>23</v>
      </c>
      <c r="F729" s="1">
        <v>20</v>
      </c>
      <c r="G729" s="1">
        <v>30</v>
      </c>
      <c r="H729" s="1">
        <v>21</v>
      </c>
      <c r="I729" s="1">
        <v>36</v>
      </c>
      <c r="J729" s="1">
        <v>9</v>
      </c>
      <c r="K729" s="1" t="s">
        <v>774</v>
      </c>
      <c r="L729" s="1">
        <v>0</v>
      </c>
      <c r="M729" s="1">
        <v>0</v>
      </c>
      <c r="N729" s="1">
        <v>0</v>
      </c>
      <c r="O729" s="1">
        <v>0</v>
      </c>
      <c r="P729" s="1">
        <v>285</v>
      </c>
      <c r="Q729" s="1">
        <v>2393</v>
      </c>
      <c r="R729" s="1">
        <v>15595</v>
      </c>
      <c r="S729" s="1">
        <v>12.9</v>
      </c>
      <c r="T729" s="1">
        <v>258157</v>
      </c>
      <c r="U729" s="1">
        <v>5.5</v>
      </c>
      <c r="V729" s="1">
        <v>355830</v>
      </c>
      <c r="W729" s="1">
        <v>2</v>
      </c>
      <c r="X729" s="1">
        <v>2595340</v>
      </c>
      <c r="Y729" s="1" t="s">
        <v>45</v>
      </c>
    </row>
    <row r="730" spans="1:25">
      <c r="A730" s="1">
        <v>2012082</v>
      </c>
      <c r="B730" s="1" t="s">
        <v>48</v>
      </c>
      <c r="C730" s="2">
        <v>41099</v>
      </c>
      <c r="D730" s="2">
        <v>41160</v>
      </c>
      <c r="E730" s="1">
        <v>15</v>
      </c>
      <c r="F730" s="1">
        <v>38</v>
      </c>
      <c r="G730" s="1">
        <v>41</v>
      </c>
      <c r="H730" s="1">
        <v>45</v>
      </c>
      <c r="I730" s="1">
        <v>26</v>
      </c>
      <c r="J730" s="1">
        <v>3</v>
      </c>
      <c r="K730" s="1" t="s">
        <v>775</v>
      </c>
      <c r="L730" s="1">
        <v>0</v>
      </c>
      <c r="M730" s="1">
        <v>0</v>
      </c>
      <c r="N730" s="1">
        <v>1</v>
      </c>
      <c r="O730" s="1">
        <v>157206</v>
      </c>
      <c r="P730" s="1">
        <v>239</v>
      </c>
      <c r="Q730" s="1">
        <v>1415.6</v>
      </c>
      <c r="R730" s="1">
        <v>10887</v>
      </c>
      <c r="S730" s="1">
        <v>13.4</v>
      </c>
      <c r="T730" s="1">
        <v>167176</v>
      </c>
      <c r="U730" s="1">
        <v>6.2</v>
      </c>
      <c r="V730" s="1">
        <v>306151</v>
      </c>
      <c r="W730" s="1">
        <v>2</v>
      </c>
      <c r="X730" s="1">
        <v>4087111</v>
      </c>
      <c r="Y730" s="1" t="s">
        <v>45</v>
      </c>
    </row>
    <row r="731" spans="1:25">
      <c r="A731" s="1">
        <v>2012081</v>
      </c>
      <c r="B731" s="1" t="s">
        <v>43</v>
      </c>
      <c r="C731" s="2">
        <v>41097</v>
      </c>
      <c r="D731" s="2">
        <v>41158</v>
      </c>
      <c r="E731" s="1">
        <v>5</v>
      </c>
      <c r="F731" s="1">
        <v>30</v>
      </c>
      <c r="G731" s="1">
        <v>17</v>
      </c>
      <c r="H731" s="1">
        <v>1</v>
      </c>
      <c r="I731" s="1">
        <v>44</v>
      </c>
      <c r="J731" s="1">
        <v>1</v>
      </c>
      <c r="K731" s="1" t="s">
        <v>776</v>
      </c>
      <c r="L731" s="1">
        <v>0</v>
      </c>
      <c r="M731" s="1">
        <v>0</v>
      </c>
      <c r="N731" s="1">
        <v>4</v>
      </c>
      <c r="O731" s="1">
        <v>74448.800000000003</v>
      </c>
      <c r="P731" s="1">
        <v>674</v>
      </c>
      <c r="Q731" s="1">
        <v>950.9</v>
      </c>
      <c r="R731" s="1">
        <v>31040</v>
      </c>
      <c r="S731" s="1">
        <v>8.9</v>
      </c>
      <c r="T731" s="1">
        <v>422414</v>
      </c>
      <c r="U731" s="1">
        <v>4.5999999999999996</v>
      </c>
      <c r="V731" s="1">
        <v>391712</v>
      </c>
      <c r="W731" s="1">
        <v>2</v>
      </c>
      <c r="X731" s="1">
        <v>1468208</v>
      </c>
      <c r="Y731" s="1" t="s">
        <v>45</v>
      </c>
    </row>
    <row r="732" spans="1:25">
      <c r="A732" s="1">
        <v>2012080</v>
      </c>
      <c r="B732" s="1" t="s">
        <v>46</v>
      </c>
      <c r="C732" s="2">
        <v>41094</v>
      </c>
      <c r="D732" s="2">
        <v>41155</v>
      </c>
      <c r="E732" s="1">
        <v>13</v>
      </c>
      <c r="F732" s="1">
        <v>40</v>
      </c>
      <c r="G732" s="1">
        <v>37</v>
      </c>
      <c r="H732" s="1">
        <v>17</v>
      </c>
      <c r="I732" s="1">
        <v>39</v>
      </c>
      <c r="J732" s="1">
        <v>6</v>
      </c>
      <c r="K732" s="1" t="s">
        <v>777</v>
      </c>
      <c r="L732" s="1">
        <v>0</v>
      </c>
      <c r="M732" s="1">
        <v>0</v>
      </c>
      <c r="N732" s="1">
        <v>0</v>
      </c>
      <c r="O732" s="1">
        <v>0</v>
      </c>
      <c r="P732" s="1">
        <v>343</v>
      </c>
      <c r="Q732" s="1">
        <v>1971.8</v>
      </c>
      <c r="R732" s="1">
        <v>14787</v>
      </c>
      <c r="S732" s="1">
        <v>13.5</v>
      </c>
      <c r="T732" s="1">
        <v>240980</v>
      </c>
      <c r="U732" s="1">
        <v>5.9</v>
      </c>
      <c r="V732" s="1">
        <v>388912</v>
      </c>
      <c r="W732" s="1">
        <v>2</v>
      </c>
      <c r="X732" s="1">
        <v>3028426</v>
      </c>
      <c r="Y732" s="1" t="s">
        <v>45</v>
      </c>
    </row>
    <row r="733" spans="1:25">
      <c r="A733" s="1">
        <v>2012079</v>
      </c>
      <c r="B733" s="1" t="s">
        <v>48</v>
      </c>
      <c r="C733" s="2">
        <v>41092</v>
      </c>
      <c r="D733" s="2">
        <v>41153</v>
      </c>
      <c r="E733" s="1">
        <v>2</v>
      </c>
      <c r="F733" s="1">
        <v>15</v>
      </c>
      <c r="G733" s="1">
        <v>7</v>
      </c>
      <c r="H733" s="1">
        <v>46</v>
      </c>
      <c r="I733" s="1">
        <v>6</v>
      </c>
      <c r="J733" s="1">
        <v>5</v>
      </c>
      <c r="K733" s="1" t="s">
        <v>778</v>
      </c>
      <c r="L733" s="1">
        <v>0</v>
      </c>
      <c r="M733" s="1">
        <v>0</v>
      </c>
      <c r="N733" s="1">
        <v>1</v>
      </c>
      <c r="O733" s="1">
        <v>149986.5</v>
      </c>
      <c r="P733" s="1">
        <v>351</v>
      </c>
      <c r="Q733" s="1">
        <v>919.6</v>
      </c>
      <c r="R733" s="1">
        <v>17100</v>
      </c>
      <c r="S733" s="1">
        <v>8.1</v>
      </c>
      <c r="T733" s="1">
        <v>227715</v>
      </c>
      <c r="U733" s="1">
        <v>4.3</v>
      </c>
      <c r="V733" s="1">
        <v>362969</v>
      </c>
      <c r="W733" s="1">
        <v>2</v>
      </c>
      <c r="X733" s="1">
        <v>2527677</v>
      </c>
      <c r="Y733" s="1" t="s">
        <v>45</v>
      </c>
    </row>
    <row r="734" spans="1:25">
      <c r="A734" s="1">
        <v>2012078</v>
      </c>
      <c r="B734" s="1" t="s">
        <v>43</v>
      </c>
      <c r="C734" s="2">
        <v>41090</v>
      </c>
      <c r="D734" s="2">
        <v>41151</v>
      </c>
      <c r="E734" s="1">
        <v>13</v>
      </c>
      <c r="F734" s="1">
        <v>45</v>
      </c>
      <c r="G734" s="1">
        <v>1</v>
      </c>
      <c r="H734" s="1">
        <v>42</v>
      </c>
      <c r="I734" s="1">
        <v>12</v>
      </c>
      <c r="J734" s="1">
        <v>4</v>
      </c>
      <c r="K734" s="1" t="s">
        <v>779</v>
      </c>
      <c r="L734" s="1">
        <v>1</v>
      </c>
      <c r="M734" s="1">
        <v>4000000</v>
      </c>
      <c r="N734" s="1">
        <v>4</v>
      </c>
      <c r="O734" s="1">
        <v>73677.399999999994</v>
      </c>
      <c r="P734" s="1">
        <v>549</v>
      </c>
      <c r="Q734" s="1">
        <v>1155.3</v>
      </c>
      <c r="R734" s="1">
        <v>27540</v>
      </c>
      <c r="S734" s="1">
        <v>9.9</v>
      </c>
      <c r="T734" s="1">
        <v>424324</v>
      </c>
      <c r="U734" s="1">
        <v>4.5999999999999996</v>
      </c>
      <c r="V734" s="1">
        <v>541021</v>
      </c>
      <c r="W734" s="1">
        <v>2</v>
      </c>
      <c r="X734" s="1">
        <v>2202765</v>
      </c>
      <c r="Y734" s="1" t="s">
        <v>45</v>
      </c>
    </row>
    <row r="735" spans="1:25">
      <c r="A735" s="1">
        <v>2012077</v>
      </c>
      <c r="B735" s="1" t="s">
        <v>46</v>
      </c>
      <c r="C735" s="2">
        <v>41087</v>
      </c>
      <c r="D735" s="2">
        <v>41148</v>
      </c>
      <c r="E735" s="1">
        <v>22</v>
      </c>
      <c r="F735" s="1">
        <v>41</v>
      </c>
      <c r="G735" s="1">
        <v>5</v>
      </c>
      <c r="H735" s="1">
        <v>1</v>
      </c>
      <c r="I735" s="1">
        <v>11</v>
      </c>
      <c r="J735" s="1">
        <v>7</v>
      </c>
      <c r="K735" s="1" t="s">
        <v>780</v>
      </c>
      <c r="L735" s="1">
        <v>0</v>
      </c>
      <c r="M735" s="1">
        <v>0</v>
      </c>
      <c r="N735" s="1">
        <v>3</v>
      </c>
      <c r="O735" s="1">
        <v>70116.3</v>
      </c>
      <c r="P735" s="1">
        <v>764</v>
      </c>
      <c r="Q735" s="1">
        <v>592.5</v>
      </c>
      <c r="R735" s="1">
        <v>30893</v>
      </c>
      <c r="S735" s="1">
        <v>6.3</v>
      </c>
      <c r="T735" s="1">
        <v>340335</v>
      </c>
      <c r="U735" s="1">
        <v>4.0999999999999996</v>
      </c>
      <c r="V735" s="1">
        <v>650357</v>
      </c>
      <c r="W735" s="1">
        <v>2</v>
      </c>
      <c r="X735" s="1">
        <v>9400437</v>
      </c>
      <c r="Y735" s="1" t="s">
        <v>45</v>
      </c>
    </row>
    <row r="736" spans="1:25">
      <c r="A736" s="1">
        <v>2012076</v>
      </c>
      <c r="B736" s="1" t="s">
        <v>48</v>
      </c>
      <c r="C736" s="2">
        <v>41085</v>
      </c>
      <c r="D736" s="2">
        <v>41146</v>
      </c>
      <c r="E736" s="1">
        <v>27</v>
      </c>
      <c r="F736" s="1">
        <v>11</v>
      </c>
      <c r="G736" s="1">
        <v>40</v>
      </c>
      <c r="H736" s="1">
        <v>10</v>
      </c>
      <c r="I736" s="1">
        <v>13</v>
      </c>
      <c r="J736" s="1">
        <v>7</v>
      </c>
      <c r="K736" s="1" t="s">
        <v>781</v>
      </c>
      <c r="L736" s="1">
        <v>0</v>
      </c>
      <c r="M736" s="1">
        <v>0</v>
      </c>
      <c r="N736" s="1">
        <v>1</v>
      </c>
      <c r="O736" s="1">
        <v>149625.70000000001</v>
      </c>
      <c r="P736" s="1">
        <v>395</v>
      </c>
      <c r="Q736" s="1">
        <v>815.2</v>
      </c>
      <c r="R736" s="1">
        <v>18331</v>
      </c>
      <c r="S736" s="1">
        <v>7.6</v>
      </c>
      <c r="T736" s="1">
        <v>244345</v>
      </c>
      <c r="U736" s="1">
        <v>4</v>
      </c>
      <c r="V736" s="1">
        <v>450362</v>
      </c>
      <c r="W736" s="1">
        <v>2</v>
      </c>
      <c r="X736" s="1">
        <v>7373491</v>
      </c>
      <c r="Y736" s="1" t="s">
        <v>45</v>
      </c>
    </row>
    <row r="737" spans="1:25">
      <c r="A737" s="1">
        <v>2012075</v>
      </c>
      <c r="B737" s="1" t="s">
        <v>43</v>
      </c>
      <c r="C737" s="2">
        <v>41083</v>
      </c>
      <c r="D737" s="2">
        <v>41144</v>
      </c>
      <c r="E737" s="1">
        <v>41</v>
      </c>
      <c r="F737" s="1">
        <v>12</v>
      </c>
      <c r="G737" s="1">
        <v>6</v>
      </c>
      <c r="H737" s="1">
        <v>47</v>
      </c>
      <c r="I737" s="1">
        <v>27</v>
      </c>
      <c r="J737" s="1">
        <v>3</v>
      </c>
      <c r="K737" s="1" t="s">
        <v>782</v>
      </c>
      <c r="L737" s="1">
        <v>1</v>
      </c>
      <c r="M737" s="1">
        <v>4000000</v>
      </c>
      <c r="N737" s="1">
        <v>3</v>
      </c>
      <c r="O737" s="1">
        <v>99556.3</v>
      </c>
      <c r="P737" s="1">
        <v>786</v>
      </c>
      <c r="Q737" s="1">
        <v>817.7</v>
      </c>
      <c r="R737" s="1">
        <v>30198</v>
      </c>
      <c r="S737" s="1">
        <v>9.1999999999999993</v>
      </c>
      <c r="T737" s="1">
        <v>415147</v>
      </c>
      <c r="U737" s="1">
        <v>4.7</v>
      </c>
      <c r="V737" s="1">
        <v>572603</v>
      </c>
      <c r="W737" s="1">
        <v>2</v>
      </c>
      <c r="X737" s="1">
        <v>109461</v>
      </c>
      <c r="Y737" s="1" t="s">
        <v>45</v>
      </c>
    </row>
    <row r="738" spans="1:25">
      <c r="A738" s="1">
        <v>2012074</v>
      </c>
      <c r="B738" s="1" t="s">
        <v>46</v>
      </c>
      <c r="C738" s="2">
        <v>41080</v>
      </c>
      <c r="D738" s="2">
        <v>41141</v>
      </c>
      <c r="E738" s="1">
        <v>36</v>
      </c>
      <c r="F738" s="1">
        <v>33</v>
      </c>
      <c r="G738" s="1">
        <v>15</v>
      </c>
      <c r="H738" s="1">
        <v>41</v>
      </c>
      <c r="I738" s="1">
        <v>47</v>
      </c>
      <c r="J738" s="1">
        <v>5</v>
      </c>
      <c r="K738" s="1" t="s">
        <v>783</v>
      </c>
      <c r="L738" s="1">
        <v>0</v>
      </c>
      <c r="M738" s="1">
        <v>0</v>
      </c>
      <c r="N738" s="1">
        <v>0</v>
      </c>
      <c r="O738" s="1">
        <v>0</v>
      </c>
      <c r="P738" s="1">
        <v>265</v>
      </c>
      <c r="Q738" s="1">
        <v>2571.1</v>
      </c>
      <c r="R738" s="1">
        <v>13445</v>
      </c>
      <c r="S738" s="1">
        <v>14.9</v>
      </c>
      <c r="T738" s="1">
        <v>206331</v>
      </c>
      <c r="U738" s="1">
        <v>6.9</v>
      </c>
      <c r="V738" s="1">
        <v>541429</v>
      </c>
      <c r="W738" s="1">
        <v>2</v>
      </c>
      <c r="X738" s="1">
        <v>2006198</v>
      </c>
      <c r="Y738" s="1" t="s">
        <v>45</v>
      </c>
    </row>
    <row r="739" spans="1:25">
      <c r="A739" s="1">
        <v>2012073</v>
      </c>
      <c r="B739" s="1" t="s">
        <v>48</v>
      </c>
      <c r="C739" s="2">
        <v>41078</v>
      </c>
      <c r="D739" s="2">
        <v>41139</v>
      </c>
      <c r="E739" s="1">
        <v>37</v>
      </c>
      <c r="F739" s="1">
        <v>5</v>
      </c>
      <c r="G739" s="1">
        <v>7</v>
      </c>
      <c r="H739" s="1">
        <v>16</v>
      </c>
      <c r="I739" s="1">
        <v>38</v>
      </c>
      <c r="J739" s="1">
        <v>3</v>
      </c>
      <c r="K739" s="1" t="s">
        <v>784</v>
      </c>
      <c r="L739" s="1">
        <v>0</v>
      </c>
      <c r="M739" s="1">
        <v>0</v>
      </c>
      <c r="N739" s="1">
        <v>2</v>
      </c>
      <c r="O739" s="1">
        <v>76848.5</v>
      </c>
      <c r="P739" s="1">
        <v>231</v>
      </c>
      <c r="Q739" s="1">
        <v>1431.9</v>
      </c>
      <c r="R739" s="1">
        <v>12670</v>
      </c>
      <c r="S739" s="1">
        <v>11.3</v>
      </c>
      <c r="T739" s="1">
        <v>202783</v>
      </c>
      <c r="U739" s="1">
        <v>5</v>
      </c>
      <c r="V739" s="1">
        <v>297264</v>
      </c>
      <c r="W739" s="1">
        <v>2</v>
      </c>
      <c r="X739" s="1">
        <v>4425287</v>
      </c>
      <c r="Y739" s="1" t="s">
        <v>45</v>
      </c>
    </row>
    <row r="740" spans="1:25">
      <c r="A740" s="1">
        <v>2012072</v>
      </c>
      <c r="B740" s="1" t="s">
        <v>43</v>
      </c>
      <c r="C740" s="2">
        <v>41076</v>
      </c>
      <c r="D740" s="2">
        <v>41137</v>
      </c>
      <c r="E740" s="1">
        <v>14</v>
      </c>
      <c r="F740" s="1">
        <v>31</v>
      </c>
      <c r="G740" s="1">
        <v>1</v>
      </c>
      <c r="H740" s="1">
        <v>39</v>
      </c>
      <c r="I740" s="1">
        <v>27</v>
      </c>
      <c r="J740" s="1">
        <v>6</v>
      </c>
      <c r="K740" s="1" t="s">
        <v>785</v>
      </c>
      <c r="L740" s="1">
        <v>1</v>
      </c>
      <c r="M740" s="1">
        <v>7000000</v>
      </c>
      <c r="N740" s="1">
        <v>2</v>
      </c>
      <c r="O740" s="1">
        <v>158768.4</v>
      </c>
      <c r="P740" s="1">
        <v>580</v>
      </c>
      <c r="Q740" s="1">
        <v>1178.2</v>
      </c>
      <c r="R740" s="1">
        <v>27137</v>
      </c>
      <c r="S740" s="1">
        <v>10.9</v>
      </c>
      <c r="T740" s="1">
        <v>399289</v>
      </c>
      <c r="U740" s="1">
        <v>5.2</v>
      </c>
      <c r="V740" s="1">
        <v>580655</v>
      </c>
      <c r="W740" s="1">
        <v>2</v>
      </c>
      <c r="X740" s="1">
        <v>8817552</v>
      </c>
      <c r="Y740" s="1" t="s">
        <v>45</v>
      </c>
    </row>
    <row r="741" spans="1:25">
      <c r="A741" s="1">
        <v>2012071</v>
      </c>
      <c r="B741" s="1" t="s">
        <v>46</v>
      </c>
      <c r="C741" s="2">
        <v>41073</v>
      </c>
      <c r="D741" s="2">
        <v>41134</v>
      </c>
      <c r="E741" s="1">
        <v>33</v>
      </c>
      <c r="F741" s="1">
        <v>48</v>
      </c>
      <c r="G741" s="1">
        <v>20</v>
      </c>
      <c r="H741" s="1">
        <v>8</v>
      </c>
      <c r="I741" s="1">
        <v>3</v>
      </c>
      <c r="J741" s="1">
        <v>10</v>
      </c>
      <c r="K741" s="1" t="s">
        <v>786</v>
      </c>
      <c r="L741" s="1">
        <v>0</v>
      </c>
      <c r="M741" s="1">
        <v>0</v>
      </c>
      <c r="N741" s="1">
        <v>0</v>
      </c>
      <c r="O741" s="1">
        <v>0</v>
      </c>
      <c r="P741" s="1">
        <v>484</v>
      </c>
      <c r="Q741" s="1">
        <v>1526</v>
      </c>
      <c r="R741" s="1">
        <v>20994</v>
      </c>
      <c r="S741" s="1">
        <v>10.4</v>
      </c>
      <c r="T741" s="1">
        <v>308294</v>
      </c>
      <c r="U741" s="1">
        <v>5</v>
      </c>
      <c r="V741" s="1">
        <v>266017</v>
      </c>
      <c r="W741" s="1">
        <v>2</v>
      </c>
      <c r="X741" s="1">
        <v>2540206</v>
      </c>
      <c r="Y741" s="1" t="s">
        <v>45</v>
      </c>
    </row>
    <row r="742" spans="1:25">
      <c r="A742" s="1">
        <v>2012070</v>
      </c>
      <c r="B742" s="1" t="s">
        <v>48</v>
      </c>
      <c r="C742" s="2">
        <v>41071</v>
      </c>
      <c r="D742" s="2">
        <v>41132</v>
      </c>
      <c r="E742" s="1">
        <v>20</v>
      </c>
      <c r="F742" s="1">
        <v>6</v>
      </c>
      <c r="G742" s="1">
        <v>16</v>
      </c>
      <c r="H742" s="1">
        <v>4</v>
      </c>
      <c r="I742" s="1">
        <v>29</v>
      </c>
      <c r="J742" s="1">
        <v>1</v>
      </c>
      <c r="K742" s="1" t="s">
        <v>787</v>
      </c>
      <c r="L742" s="1">
        <v>0</v>
      </c>
      <c r="M742" s="1">
        <v>0</v>
      </c>
      <c r="N742" s="1">
        <v>6</v>
      </c>
      <c r="O742" s="1">
        <v>27883.7</v>
      </c>
      <c r="P742" s="1">
        <v>567</v>
      </c>
      <c r="Q742" s="1">
        <v>635</v>
      </c>
      <c r="R742" s="1">
        <v>20036</v>
      </c>
      <c r="S742" s="1">
        <v>7.7</v>
      </c>
      <c r="T742" s="1">
        <v>246030</v>
      </c>
      <c r="U742" s="1">
        <v>4.5</v>
      </c>
      <c r="V742" s="1">
        <v>228312</v>
      </c>
      <c r="W742" s="1">
        <v>2</v>
      </c>
      <c r="X742" s="1">
        <v>1738221</v>
      </c>
      <c r="Y742" s="1" t="s">
        <v>45</v>
      </c>
    </row>
    <row r="743" spans="1:25">
      <c r="A743" s="1">
        <v>2012069</v>
      </c>
      <c r="B743" s="1" t="s">
        <v>43</v>
      </c>
      <c r="C743" s="2">
        <v>41069</v>
      </c>
      <c r="D743" s="2">
        <v>41130</v>
      </c>
      <c r="E743" s="1">
        <v>13</v>
      </c>
      <c r="F743" s="1">
        <v>25</v>
      </c>
      <c r="G743" s="1">
        <v>14</v>
      </c>
      <c r="H743" s="1">
        <v>18</v>
      </c>
      <c r="I743" s="1">
        <v>20</v>
      </c>
      <c r="J743" s="1">
        <v>6</v>
      </c>
      <c r="K743" s="1" t="s">
        <v>788</v>
      </c>
      <c r="L743" s="1">
        <v>0</v>
      </c>
      <c r="M743" s="1">
        <v>0</v>
      </c>
      <c r="N743" s="1">
        <v>8</v>
      </c>
      <c r="O743" s="1">
        <v>39745.699999999997</v>
      </c>
      <c r="P743" s="1">
        <v>961</v>
      </c>
      <c r="Q743" s="1">
        <v>712</v>
      </c>
      <c r="R743" s="1">
        <v>36710</v>
      </c>
      <c r="S743" s="1">
        <v>8</v>
      </c>
      <c r="T743" s="1">
        <v>473657</v>
      </c>
      <c r="U743" s="1">
        <v>4.4000000000000004</v>
      </c>
      <c r="V743" s="1">
        <v>572219</v>
      </c>
      <c r="W743" s="1">
        <v>2</v>
      </c>
      <c r="X743" s="1">
        <v>932522</v>
      </c>
      <c r="Y743" s="1" t="s">
        <v>45</v>
      </c>
    </row>
    <row r="744" spans="1:25">
      <c r="A744" s="1">
        <v>2012068</v>
      </c>
      <c r="B744" s="1" t="s">
        <v>46</v>
      </c>
      <c r="C744" s="2">
        <v>41066</v>
      </c>
      <c r="D744" s="2">
        <v>41127</v>
      </c>
      <c r="E744" s="1">
        <v>21</v>
      </c>
      <c r="F744" s="1">
        <v>23</v>
      </c>
      <c r="G744" s="1">
        <v>12</v>
      </c>
      <c r="H744" s="1">
        <v>24</v>
      </c>
      <c r="I744" s="1">
        <v>13</v>
      </c>
      <c r="J744" s="1">
        <v>6</v>
      </c>
      <c r="K744" s="1" t="s">
        <v>789</v>
      </c>
      <c r="L744" s="1">
        <v>0</v>
      </c>
      <c r="M744" s="1">
        <v>0</v>
      </c>
      <c r="N744" s="1">
        <v>4</v>
      </c>
      <c r="O744" s="1">
        <v>56002</v>
      </c>
      <c r="P744" s="1">
        <v>727</v>
      </c>
      <c r="Q744" s="1">
        <v>663.1</v>
      </c>
      <c r="R744" s="1">
        <v>28939</v>
      </c>
      <c r="S744" s="1">
        <v>7.2</v>
      </c>
      <c r="T744" s="1">
        <v>385615</v>
      </c>
      <c r="U744" s="1">
        <v>3.8</v>
      </c>
      <c r="V744" s="1">
        <v>416140</v>
      </c>
      <c r="W744" s="1">
        <v>2</v>
      </c>
      <c r="X744" s="1">
        <v>2578919</v>
      </c>
      <c r="Y744" s="1" t="s">
        <v>45</v>
      </c>
    </row>
    <row r="745" spans="1:25">
      <c r="A745" s="1">
        <v>2012067</v>
      </c>
      <c r="B745" s="1" t="s">
        <v>48</v>
      </c>
      <c r="C745" s="2">
        <v>41064</v>
      </c>
      <c r="D745" s="2">
        <v>41125</v>
      </c>
      <c r="E745" s="1">
        <v>38</v>
      </c>
      <c r="F745" s="1">
        <v>42</v>
      </c>
      <c r="G745" s="1">
        <v>35</v>
      </c>
      <c r="H745" s="1">
        <v>43</v>
      </c>
      <c r="I745" s="1">
        <v>40</v>
      </c>
      <c r="J745" s="1">
        <v>4</v>
      </c>
      <c r="K745" s="1" t="s">
        <v>790</v>
      </c>
      <c r="L745" s="1">
        <v>0</v>
      </c>
      <c r="M745" s="1">
        <v>0</v>
      </c>
      <c r="N745" s="1">
        <v>2</v>
      </c>
      <c r="O745" s="1">
        <v>78301.8</v>
      </c>
      <c r="P745" s="1">
        <v>222</v>
      </c>
      <c r="Q745" s="1">
        <v>1518.1</v>
      </c>
      <c r="R745" s="1">
        <v>9356</v>
      </c>
      <c r="S745" s="1">
        <v>15.6</v>
      </c>
      <c r="T745" s="1">
        <v>138237</v>
      </c>
      <c r="U745" s="1">
        <v>7.5</v>
      </c>
      <c r="V745" s="1">
        <v>299622</v>
      </c>
      <c r="W745" s="1">
        <v>2</v>
      </c>
      <c r="X745" s="1">
        <v>4422441</v>
      </c>
      <c r="Y745" s="1" t="s">
        <v>45</v>
      </c>
    </row>
    <row r="746" spans="1:25">
      <c r="A746" s="1">
        <v>2012066</v>
      </c>
      <c r="B746" s="1" t="s">
        <v>43</v>
      </c>
      <c r="C746" s="2">
        <v>41062</v>
      </c>
      <c r="D746" s="2">
        <v>41123</v>
      </c>
      <c r="E746" s="1">
        <v>26</v>
      </c>
      <c r="F746" s="1">
        <v>9</v>
      </c>
      <c r="G746" s="1">
        <v>34</v>
      </c>
      <c r="H746" s="1">
        <v>39</v>
      </c>
      <c r="I746" s="1">
        <v>22</v>
      </c>
      <c r="J746" s="1">
        <v>1</v>
      </c>
      <c r="K746" s="1" t="s">
        <v>791</v>
      </c>
      <c r="L746" s="1">
        <v>1</v>
      </c>
      <c r="M746" s="1">
        <v>7000000</v>
      </c>
      <c r="N746" s="1">
        <v>3</v>
      </c>
      <c r="O746" s="1">
        <v>132776.29999999999</v>
      </c>
      <c r="P746" s="1">
        <v>647</v>
      </c>
      <c r="Q746" s="1">
        <v>1324.9</v>
      </c>
      <c r="R746" s="1">
        <v>32511</v>
      </c>
      <c r="S746" s="1">
        <v>11.4</v>
      </c>
      <c r="T746" s="1">
        <v>496875</v>
      </c>
      <c r="U746" s="1">
        <v>5.3</v>
      </c>
      <c r="V746" s="1">
        <v>537359</v>
      </c>
      <c r="W746" s="1">
        <v>2</v>
      </c>
      <c r="X746" s="1">
        <v>4326129</v>
      </c>
      <c r="Y746" s="1" t="s">
        <v>45</v>
      </c>
    </row>
    <row r="747" spans="1:25">
      <c r="A747" s="1">
        <v>2012065</v>
      </c>
      <c r="B747" s="1" t="s">
        <v>46</v>
      </c>
      <c r="C747" s="2">
        <v>41059</v>
      </c>
      <c r="D747" s="2">
        <v>41120</v>
      </c>
      <c r="E747" s="1">
        <v>9</v>
      </c>
      <c r="F747" s="1">
        <v>30</v>
      </c>
      <c r="G747" s="1">
        <v>13</v>
      </c>
      <c r="H747" s="1">
        <v>17</v>
      </c>
      <c r="I747" s="1">
        <v>5</v>
      </c>
      <c r="J747" s="1">
        <v>3</v>
      </c>
      <c r="K747" s="1" t="s">
        <v>792</v>
      </c>
      <c r="L747" s="1">
        <v>0</v>
      </c>
      <c r="M747" s="1">
        <v>0</v>
      </c>
      <c r="N747" s="1">
        <v>9</v>
      </c>
      <c r="O747" s="1">
        <v>25232</v>
      </c>
      <c r="P747" s="1">
        <v>1257</v>
      </c>
      <c r="Q747" s="1">
        <v>388.8</v>
      </c>
      <c r="R747" s="1">
        <v>37946</v>
      </c>
      <c r="S747" s="1">
        <v>5.5</v>
      </c>
      <c r="T747" s="1">
        <v>404424</v>
      </c>
      <c r="U747" s="1">
        <v>3.7</v>
      </c>
      <c r="V747" s="1">
        <v>441950</v>
      </c>
      <c r="W747" s="1">
        <v>2</v>
      </c>
      <c r="X747" s="1">
        <v>8973931</v>
      </c>
      <c r="Y747" s="1" t="s">
        <v>45</v>
      </c>
    </row>
    <row r="748" spans="1:25">
      <c r="A748" s="1">
        <v>2012064</v>
      </c>
      <c r="B748" s="1" t="s">
        <v>48</v>
      </c>
      <c r="C748" s="2">
        <v>41057</v>
      </c>
      <c r="D748" s="2">
        <v>41118</v>
      </c>
      <c r="E748" s="1">
        <v>30</v>
      </c>
      <c r="F748" s="1">
        <v>42</v>
      </c>
      <c r="G748" s="1">
        <v>38</v>
      </c>
      <c r="H748" s="1">
        <v>15</v>
      </c>
      <c r="I748" s="1">
        <v>41</v>
      </c>
      <c r="J748" s="1">
        <v>3</v>
      </c>
      <c r="K748" s="1" t="s">
        <v>793</v>
      </c>
      <c r="L748" s="1">
        <v>0</v>
      </c>
      <c r="M748" s="1">
        <v>0</v>
      </c>
      <c r="N748" s="1">
        <v>1</v>
      </c>
      <c r="O748" s="1">
        <v>140285.29999999999</v>
      </c>
      <c r="P748" s="1">
        <v>143</v>
      </c>
      <c r="Q748" s="1">
        <v>2111.3000000000002</v>
      </c>
      <c r="R748" s="1">
        <v>8334</v>
      </c>
      <c r="S748" s="1">
        <v>15.7</v>
      </c>
      <c r="T748" s="1">
        <v>138776</v>
      </c>
      <c r="U748" s="1">
        <v>6.7</v>
      </c>
      <c r="V748" s="1">
        <v>282144</v>
      </c>
      <c r="W748" s="1">
        <v>2</v>
      </c>
      <c r="X748" s="1">
        <v>1201742</v>
      </c>
      <c r="Y748" s="1" t="s">
        <v>45</v>
      </c>
    </row>
    <row r="749" spans="1:25">
      <c r="A749" s="1">
        <v>2012063</v>
      </c>
      <c r="B749" s="1" t="s">
        <v>43</v>
      </c>
      <c r="C749" s="2">
        <v>41055</v>
      </c>
      <c r="D749" s="2">
        <v>41116</v>
      </c>
      <c r="E749" s="1">
        <v>27</v>
      </c>
      <c r="F749" s="1">
        <v>47</v>
      </c>
      <c r="G749" s="1">
        <v>40</v>
      </c>
      <c r="H749" s="1">
        <v>41</v>
      </c>
      <c r="I749" s="1">
        <v>29</v>
      </c>
      <c r="J749" s="1">
        <v>7</v>
      </c>
      <c r="K749" s="1" t="s">
        <v>794</v>
      </c>
      <c r="L749" s="1">
        <v>0</v>
      </c>
      <c r="M749" s="1">
        <v>0</v>
      </c>
      <c r="N749" s="1">
        <v>1</v>
      </c>
      <c r="O749" s="1">
        <v>302898.59999999998</v>
      </c>
      <c r="P749" s="1">
        <v>412</v>
      </c>
      <c r="Q749" s="1">
        <v>1582.2</v>
      </c>
      <c r="R749" s="1">
        <v>19220</v>
      </c>
      <c r="S749" s="1">
        <v>14.7</v>
      </c>
      <c r="T749" s="1">
        <v>322942</v>
      </c>
      <c r="U749" s="1">
        <v>6.2</v>
      </c>
      <c r="V749" s="1">
        <v>934566</v>
      </c>
      <c r="W749" s="1">
        <v>2</v>
      </c>
      <c r="X749" s="1">
        <v>4041319</v>
      </c>
      <c r="Y749" s="1" t="s">
        <v>45</v>
      </c>
    </row>
    <row r="750" spans="1:25">
      <c r="A750" s="1">
        <v>2012062</v>
      </c>
      <c r="B750" s="1" t="s">
        <v>46</v>
      </c>
      <c r="C750" s="2">
        <v>41052</v>
      </c>
      <c r="D750" s="2">
        <v>41113</v>
      </c>
      <c r="E750" s="1">
        <v>19</v>
      </c>
      <c r="F750" s="1">
        <v>1</v>
      </c>
      <c r="G750" s="1">
        <v>35</v>
      </c>
      <c r="H750" s="1">
        <v>49</v>
      </c>
      <c r="I750" s="1">
        <v>3</v>
      </c>
      <c r="J750" s="1">
        <v>9</v>
      </c>
      <c r="K750" s="1" t="s">
        <v>795</v>
      </c>
      <c r="L750" s="1">
        <v>0</v>
      </c>
      <c r="M750" s="1">
        <v>0</v>
      </c>
      <c r="N750" s="1">
        <v>1</v>
      </c>
      <c r="O750" s="1">
        <v>219951.9</v>
      </c>
      <c r="P750" s="1">
        <v>475</v>
      </c>
      <c r="Q750" s="1">
        <v>996.5</v>
      </c>
      <c r="R750" s="1">
        <v>22684</v>
      </c>
      <c r="S750" s="1">
        <v>9</v>
      </c>
      <c r="T750" s="1">
        <v>300296</v>
      </c>
      <c r="U750" s="1">
        <v>4.8</v>
      </c>
      <c r="V750" s="1">
        <v>357833</v>
      </c>
      <c r="W750" s="1">
        <v>2</v>
      </c>
      <c r="X750" s="1">
        <v>3601921</v>
      </c>
      <c r="Y750" s="1" t="s">
        <v>45</v>
      </c>
    </row>
    <row r="751" spans="1:25">
      <c r="A751" s="1">
        <v>2012061</v>
      </c>
      <c r="B751" s="1" t="s">
        <v>48</v>
      </c>
      <c r="C751" s="2">
        <v>41050</v>
      </c>
      <c r="D751" s="2">
        <v>41111</v>
      </c>
      <c r="E751" s="1">
        <v>37</v>
      </c>
      <c r="F751" s="1">
        <v>45</v>
      </c>
      <c r="G751" s="1">
        <v>23</v>
      </c>
      <c r="H751" s="1">
        <v>19</v>
      </c>
      <c r="I751" s="1">
        <v>7</v>
      </c>
      <c r="J751" s="1">
        <v>10</v>
      </c>
      <c r="K751" s="1" t="s">
        <v>796</v>
      </c>
      <c r="L751" s="1">
        <v>0</v>
      </c>
      <c r="M751" s="1">
        <v>0</v>
      </c>
      <c r="N751" s="1">
        <v>2</v>
      </c>
      <c r="O751" s="1">
        <v>78094.3</v>
      </c>
      <c r="P751" s="1">
        <v>428</v>
      </c>
      <c r="Q751" s="1">
        <v>785.3</v>
      </c>
      <c r="R751" s="1">
        <v>16039</v>
      </c>
      <c r="S751" s="1">
        <v>9</v>
      </c>
      <c r="T751" s="1">
        <v>221401</v>
      </c>
      <c r="U751" s="1">
        <v>4.7</v>
      </c>
      <c r="V751" s="1">
        <v>176174</v>
      </c>
      <c r="W751" s="1">
        <v>2</v>
      </c>
      <c r="X751" s="1">
        <v>7378409</v>
      </c>
      <c r="Y751" s="1" t="s">
        <v>45</v>
      </c>
    </row>
    <row r="752" spans="1:25">
      <c r="A752" s="1">
        <v>2012060</v>
      </c>
      <c r="B752" s="1" t="s">
        <v>43</v>
      </c>
      <c r="C752" s="2">
        <v>41048</v>
      </c>
      <c r="D752" s="2">
        <v>41109</v>
      </c>
      <c r="E752" s="1">
        <v>11</v>
      </c>
      <c r="F752" s="1">
        <v>23</v>
      </c>
      <c r="G752" s="1">
        <v>48</v>
      </c>
      <c r="H752" s="1">
        <v>24</v>
      </c>
      <c r="I752" s="1">
        <v>42</v>
      </c>
      <c r="J752" s="1">
        <v>2</v>
      </c>
      <c r="K752" s="1" t="s">
        <v>797</v>
      </c>
      <c r="L752" s="1">
        <v>1</v>
      </c>
      <c r="M752" s="1">
        <v>17000000</v>
      </c>
      <c r="N752" s="1">
        <v>1</v>
      </c>
      <c r="O752" s="1">
        <v>342893.2</v>
      </c>
      <c r="P752" s="1">
        <v>616</v>
      </c>
      <c r="Q752" s="1">
        <v>1197.9000000000001</v>
      </c>
      <c r="R752" s="1">
        <v>31021</v>
      </c>
      <c r="S752" s="1">
        <v>10.3</v>
      </c>
      <c r="T752" s="1">
        <v>458582</v>
      </c>
      <c r="U752" s="1">
        <v>4.9000000000000004</v>
      </c>
      <c r="V752" s="1">
        <v>504423</v>
      </c>
      <c r="W752" s="1">
        <v>2</v>
      </c>
      <c r="X752" s="1">
        <v>5436456</v>
      </c>
      <c r="Y752" s="1" t="s">
        <v>45</v>
      </c>
    </row>
    <row r="753" spans="1:25">
      <c r="A753" s="1">
        <v>2012059</v>
      </c>
      <c r="B753" s="1" t="s">
        <v>46</v>
      </c>
      <c r="C753" s="2">
        <v>41045</v>
      </c>
      <c r="D753" s="2">
        <v>41106</v>
      </c>
      <c r="E753" s="1">
        <v>21</v>
      </c>
      <c r="F753" s="1">
        <v>49</v>
      </c>
      <c r="G753" s="1">
        <v>22</v>
      </c>
      <c r="H753" s="1">
        <v>15</v>
      </c>
      <c r="I753" s="1">
        <v>31</v>
      </c>
      <c r="J753" s="1">
        <v>1</v>
      </c>
      <c r="K753" s="1" t="s">
        <v>798</v>
      </c>
      <c r="L753" s="1">
        <v>0</v>
      </c>
      <c r="M753" s="1">
        <v>0</v>
      </c>
      <c r="N753" s="1">
        <v>1</v>
      </c>
      <c r="O753" s="1">
        <v>268926.2</v>
      </c>
      <c r="P753" s="1">
        <v>510</v>
      </c>
      <c r="Q753" s="1">
        <v>1134.8</v>
      </c>
      <c r="R753" s="1">
        <v>25014</v>
      </c>
      <c r="S753" s="1">
        <v>10</v>
      </c>
      <c r="T753" s="1">
        <v>354988</v>
      </c>
      <c r="U753" s="1">
        <v>5</v>
      </c>
      <c r="V753" s="1">
        <v>364086</v>
      </c>
      <c r="W753" s="1">
        <v>2</v>
      </c>
      <c r="X753" s="1">
        <v>3738219</v>
      </c>
      <c r="Y753" s="1" t="s">
        <v>45</v>
      </c>
    </row>
    <row r="754" spans="1:25">
      <c r="A754" s="1">
        <v>2012058</v>
      </c>
      <c r="B754" s="1" t="s">
        <v>48</v>
      </c>
      <c r="C754" s="2">
        <v>41043</v>
      </c>
      <c r="D754" s="2">
        <v>41104</v>
      </c>
      <c r="E754" s="1">
        <v>26</v>
      </c>
      <c r="F754" s="1">
        <v>11</v>
      </c>
      <c r="G754" s="1">
        <v>3</v>
      </c>
      <c r="H754" s="1">
        <v>22</v>
      </c>
      <c r="I754" s="1">
        <v>43</v>
      </c>
      <c r="J754" s="1">
        <v>6</v>
      </c>
      <c r="K754" s="1" t="s">
        <v>799</v>
      </c>
      <c r="L754" s="1">
        <v>0</v>
      </c>
      <c r="M754" s="1">
        <v>0</v>
      </c>
      <c r="N754" s="1">
        <v>3</v>
      </c>
      <c r="O754" s="1">
        <v>66460.399999999994</v>
      </c>
      <c r="P754" s="1">
        <v>605</v>
      </c>
      <c r="Q754" s="1">
        <v>709.2</v>
      </c>
      <c r="R754" s="1">
        <v>23763</v>
      </c>
      <c r="S754" s="1">
        <v>7.8</v>
      </c>
      <c r="T754" s="1">
        <v>298781</v>
      </c>
      <c r="U754" s="1">
        <v>4.4000000000000004</v>
      </c>
      <c r="V754" s="1">
        <v>366414</v>
      </c>
      <c r="W754" s="1">
        <v>2</v>
      </c>
      <c r="X754" s="1">
        <v>6215467</v>
      </c>
      <c r="Y754" s="1" t="s">
        <v>45</v>
      </c>
    </row>
    <row r="755" spans="1:25">
      <c r="A755" s="1">
        <v>2012057</v>
      </c>
      <c r="B755" s="1" t="s">
        <v>43</v>
      </c>
      <c r="C755" s="2">
        <v>41041</v>
      </c>
      <c r="D755" s="2">
        <v>41102</v>
      </c>
      <c r="E755" s="1">
        <v>6</v>
      </c>
      <c r="F755" s="1">
        <v>34</v>
      </c>
      <c r="G755" s="1">
        <v>22</v>
      </c>
      <c r="H755" s="1">
        <v>20</v>
      </c>
      <c r="I755" s="1">
        <v>19</v>
      </c>
      <c r="J755" s="1">
        <v>5</v>
      </c>
      <c r="K755" s="1" t="s">
        <v>800</v>
      </c>
      <c r="L755" s="1">
        <v>0</v>
      </c>
      <c r="M755" s="1">
        <v>0</v>
      </c>
      <c r="N755" s="1">
        <v>0</v>
      </c>
      <c r="O755" s="1">
        <v>0</v>
      </c>
      <c r="P755" s="1">
        <v>678</v>
      </c>
      <c r="Q755" s="1">
        <v>1617.8</v>
      </c>
      <c r="R755" s="1">
        <v>32906</v>
      </c>
      <c r="S755" s="1">
        <v>9.8000000000000007</v>
      </c>
      <c r="T755" s="1">
        <v>475562</v>
      </c>
      <c r="U755" s="1">
        <v>4.8</v>
      </c>
      <c r="V755" s="1">
        <v>882757</v>
      </c>
      <c r="W755" s="1">
        <v>2</v>
      </c>
      <c r="X755" s="1">
        <v>6952178</v>
      </c>
      <c r="Y755" s="1" t="s">
        <v>45</v>
      </c>
    </row>
    <row r="756" spans="1:25">
      <c r="A756" s="1">
        <v>2012056</v>
      </c>
      <c r="B756" s="1" t="s">
        <v>46</v>
      </c>
      <c r="C756" s="2">
        <v>41038</v>
      </c>
      <c r="D756" s="2">
        <v>41099</v>
      </c>
      <c r="E756" s="1">
        <v>36</v>
      </c>
      <c r="F756" s="1">
        <v>26</v>
      </c>
      <c r="G756" s="1">
        <v>18</v>
      </c>
      <c r="H756" s="1">
        <v>41</v>
      </c>
      <c r="I756" s="1">
        <v>32</v>
      </c>
      <c r="J756" s="1">
        <v>4</v>
      </c>
      <c r="K756" s="1" t="s">
        <v>801</v>
      </c>
      <c r="L756" s="1">
        <v>0</v>
      </c>
      <c r="M756" s="1">
        <v>0</v>
      </c>
      <c r="N756" s="1">
        <v>2</v>
      </c>
      <c r="O756" s="1">
        <v>124639</v>
      </c>
      <c r="P756" s="1">
        <v>395</v>
      </c>
      <c r="Q756" s="1">
        <v>1358.2</v>
      </c>
      <c r="R756" s="1">
        <v>17365</v>
      </c>
      <c r="S756" s="1">
        <v>13.3</v>
      </c>
      <c r="T756" s="1">
        <v>253221</v>
      </c>
      <c r="U756" s="1">
        <v>6.5</v>
      </c>
      <c r="V756" s="1">
        <v>452220</v>
      </c>
      <c r="W756" s="1">
        <v>2</v>
      </c>
      <c r="X756" s="1">
        <v>9535098</v>
      </c>
      <c r="Y756" s="1" t="s">
        <v>45</v>
      </c>
    </row>
    <row r="757" spans="1:25">
      <c r="A757" s="1">
        <v>2012055</v>
      </c>
      <c r="B757" s="1" t="s">
        <v>48</v>
      </c>
      <c r="C757" s="2">
        <v>41036</v>
      </c>
      <c r="D757" s="2">
        <v>41097</v>
      </c>
      <c r="E757" s="1">
        <v>21</v>
      </c>
      <c r="F757" s="1">
        <v>13</v>
      </c>
      <c r="G757" s="1">
        <v>26</v>
      </c>
      <c r="H757" s="1">
        <v>46</v>
      </c>
      <c r="I757" s="1">
        <v>12</v>
      </c>
      <c r="J757" s="1">
        <v>10</v>
      </c>
      <c r="K757" s="1" t="s">
        <v>802</v>
      </c>
      <c r="L757" s="1">
        <v>0</v>
      </c>
      <c r="M757" s="1">
        <v>0</v>
      </c>
      <c r="N757" s="1">
        <v>0</v>
      </c>
      <c r="O757" s="1">
        <v>0</v>
      </c>
      <c r="P757" s="1">
        <v>504</v>
      </c>
      <c r="Q757" s="1">
        <v>1190.3</v>
      </c>
      <c r="R757" s="1">
        <v>21125</v>
      </c>
      <c r="S757" s="1">
        <v>8.4</v>
      </c>
      <c r="T757" s="1">
        <v>283979</v>
      </c>
      <c r="U757" s="1">
        <v>4.4000000000000004</v>
      </c>
      <c r="V757" s="1">
        <v>227101</v>
      </c>
      <c r="W757" s="1">
        <v>2</v>
      </c>
      <c r="X757" s="1">
        <v>3341989</v>
      </c>
      <c r="Y757" s="1" t="s">
        <v>45</v>
      </c>
    </row>
    <row r="758" spans="1:25">
      <c r="A758" s="1">
        <v>2012054</v>
      </c>
      <c r="B758" s="1" t="s">
        <v>43</v>
      </c>
      <c r="C758" s="2">
        <v>41034</v>
      </c>
      <c r="D758" s="2">
        <v>41095</v>
      </c>
      <c r="E758" s="1">
        <v>21</v>
      </c>
      <c r="F758" s="1">
        <v>10</v>
      </c>
      <c r="G758" s="1">
        <v>37</v>
      </c>
      <c r="H758" s="1">
        <v>8</v>
      </c>
      <c r="I758" s="1">
        <v>11</v>
      </c>
      <c r="J758" s="1">
        <v>9</v>
      </c>
      <c r="K758" s="1" t="s">
        <v>803</v>
      </c>
      <c r="L758" s="1">
        <v>0</v>
      </c>
      <c r="M758" s="1">
        <v>0</v>
      </c>
      <c r="N758" s="1">
        <v>1</v>
      </c>
      <c r="O758" s="1">
        <v>341047.4</v>
      </c>
      <c r="P758" s="1">
        <v>778</v>
      </c>
      <c r="Q758" s="1">
        <v>943.4</v>
      </c>
      <c r="R758" s="1">
        <v>37805</v>
      </c>
      <c r="S758" s="1">
        <v>8.4</v>
      </c>
      <c r="T758" s="1">
        <v>517165</v>
      </c>
      <c r="U758" s="1">
        <v>4.3</v>
      </c>
      <c r="V758" s="1">
        <v>573402</v>
      </c>
      <c r="W758" s="1">
        <v>2</v>
      </c>
      <c r="X758" s="1">
        <v>1835484</v>
      </c>
      <c r="Y758" s="1" t="s">
        <v>45</v>
      </c>
    </row>
    <row r="759" spans="1:25">
      <c r="A759" s="1">
        <v>2012053</v>
      </c>
      <c r="B759" s="1" t="s">
        <v>46</v>
      </c>
      <c r="C759" s="2">
        <v>41031</v>
      </c>
      <c r="D759" s="2">
        <v>41092</v>
      </c>
      <c r="E759" s="1">
        <v>35</v>
      </c>
      <c r="F759" s="1">
        <v>26</v>
      </c>
      <c r="G759" s="1">
        <v>29</v>
      </c>
      <c r="H759" s="1">
        <v>3</v>
      </c>
      <c r="I759" s="1">
        <v>38</v>
      </c>
      <c r="J759" s="1">
        <v>1</v>
      </c>
      <c r="K759" s="1" t="s">
        <v>804</v>
      </c>
      <c r="L759" s="1">
        <v>0</v>
      </c>
      <c r="M759" s="1">
        <v>0</v>
      </c>
      <c r="N759" s="1">
        <v>1</v>
      </c>
      <c r="O759" s="1">
        <v>236135.4</v>
      </c>
      <c r="P759" s="1">
        <v>315</v>
      </c>
      <c r="Q759" s="1">
        <v>1613.3</v>
      </c>
      <c r="R759" s="1">
        <v>16677</v>
      </c>
      <c r="S759" s="1">
        <v>13.2</v>
      </c>
      <c r="T759" s="1">
        <v>267376</v>
      </c>
      <c r="U759" s="1">
        <v>5.8</v>
      </c>
      <c r="V759" s="1">
        <v>317050</v>
      </c>
      <c r="W759" s="1">
        <v>2</v>
      </c>
      <c r="X759" s="1">
        <v>4600810</v>
      </c>
      <c r="Y759" s="1" t="s">
        <v>45</v>
      </c>
    </row>
    <row r="760" spans="1:25">
      <c r="A760" s="1">
        <v>2012052</v>
      </c>
      <c r="B760" s="1" t="s">
        <v>48</v>
      </c>
      <c r="C760" s="2">
        <v>41029</v>
      </c>
      <c r="D760" s="2">
        <v>41090</v>
      </c>
      <c r="E760" s="1">
        <v>39</v>
      </c>
      <c r="F760" s="1">
        <v>22</v>
      </c>
      <c r="G760" s="1">
        <v>32</v>
      </c>
      <c r="H760" s="1">
        <v>18</v>
      </c>
      <c r="I760" s="1">
        <v>4</v>
      </c>
      <c r="J760" s="1">
        <v>4</v>
      </c>
      <c r="K760" s="1" t="s">
        <v>805</v>
      </c>
      <c r="L760" s="1">
        <v>0</v>
      </c>
      <c r="M760" s="1">
        <v>0</v>
      </c>
      <c r="N760" s="1">
        <v>2</v>
      </c>
      <c r="O760" s="1">
        <v>92870</v>
      </c>
      <c r="P760" s="1">
        <v>298</v>
      </c>
      <c r="Q760" s="1">
        <v>1341.4</v>
      </c>
      <c r="R760" s="1">
        <v>14137</v>
      </c>
      <c r="S760" s="1">
        <v>12.2</v>
      </c>
      <c r="T760" s="1">
        <v>219940</v>
      </c>
      <c r="U760" s="1">
        <v>5.6</v>
      </c>
      <c r="V760" s="1">
        <v>343024</v>
      </c>
      <c r="W760" s="1">
        <v>2</v>
      </c>
      <c r="X760" s="1">
        <v>323887</v>
      </c>
      <c r="Y760" s="1" t="s">
        <v>45</v>
      </c>
    </row>
    <row r="761" spans="1:25">
      <c r="A761" s="1">
        <v>2012051</v>
      </c>
      <c r="B761" s="1" t="s">
        <v>43</v>
      </c>
      <c r="C761" s="2">
        <v>41027</v>
      </c>
      <c r="D761" s="2">
        <v>41088</v>
      </c>
      <c r="E761" s="1">
        <v>48</v>
      </c>
      <c r="F761" s="1">
        <v>22</v>
      </c>
      <c r="G761" s="1">
        <v>10</v>
      </c>
      <c r="H761" s="1">
        <v>2</v>
      </c>
      <c r="I761" s="1">
        <v>37</v>
      </c>
      <c r="J761" s="1">
        <v>4</v>
      </c>
      <c r="K761" s="1" t="s">
        <v>806</v>
      </c>
      <c r="L761" s="1">
        <v>0</v>
      </c>
      <c r="M761" s="1">
        <v>0</v>
      </c>
      <c r="N761" s="1">
        <v>5</v>
      </c>
      <c r="O761" s="1">
        <v>65755.899999999994</v>
      </c>
      <c r="P761" s="1">
        <v>766</v>
      </c>
      <c r="Q761" s="1">
        <v>923.7</v>
      </c>
      <c r="R761" s="1">
        <v>30105</v>
      </c>
      <c r="S761" s="1">
        <v>10.1</v>
      </c>
      <c r="T761" s="1">
        <v>422150</v>
      </c>
      <c r="U761" s="1">
        <v>5.0999999999999996</v>
      </c>
      <c r="V761" s="1">
        <v>628222</v>
      </c>
      <c r="W761" s="1">
        <v>2</v>
      </c>
      <c r="X761" s="1">
        <v>2211532</v>
      </c>
      <c r="Y761" s="1" t="s">
        <v>45</v>
      </c>
    </row>
    <row r="762" spans="1:25">
      <c r="A762" s="1">
        <v>2012050</v>
      </c>
      <c r="B762" s="1" t="s">
        <v>46</v>
      </c>
      <c r="C762" s="2">
        <v>41024</v>
      </c>
      <c r="D762" s="2">
        <v>41085</v>
      </c>
      <c r="E762" s="1">
        <v>44</v>
      </c>
      <c r="F762" s="1">
        <v>15</v>
      </c>
      <c r="G762" s="1">
        <v>20</v>
      </c>
      <c r="H762" s="1">
        <v>30</v>
      </c>
      <c r="I762" s="1">
        <v>29</v>
      </c>
      <c r="J762" s="1">
        <v>7</v>
      </c>
      <c r="K762" s="1" t="s">
        <v>807</v>
      </c>
      <c r="L762" s="1">
        <v>0</v>
      </c>
      <c r="M762" s="1">
        <v>0</v>
      </c>
      <c r="N762" s="1">
        <v>0</v>
      </c>
      <c r="O762" s="1">
        <v>0</v>
      </c>
      <c r="P762" s="1">
        <v>443</v>
      </c>
      <c r="Q762" s="1">
        <v>1671.4</v>
      </c>
      <c r="R762" s="1">
        <v>19101</v>
      </c>
      <c r="S762" s="1">
        <v>11.4</v>
      </c>
      <c r="T762" s="1">
        <v>284876</v>
      </c>
      <c r="U762" s="1">
        <v>5.4</v>
      </c>
      <c r="V762" s="1">
        <v>749669</v>
      </c>
      <c r="W762" s="1">
        <v>2</v>
      </c>
      <c r="X762" s="1">
        <v>9846115</v>
      </c>
      <c r="Y762" s="1" t="s">
        <v>45</v>
      </c>
    </row>
    <row r="763" spans="1:25">
      <c r="A763" s="1">
        <v>2012049</v>
      </c>
      <c r="B763" s="1" t="s">
        <v>48</v>
      </c>
      <c r="C763" s="2">
        <v>41022</v>
      </c>
      <c r="D763" s="2">
        <v>41083</v>
      </c>
      <c r="E763" s="1">
        <v>33</v>
      </c>
      <c r="F763" s="1">
        <v>9</v>
      </c>
      <c r="G763" s="1">
        <v>34</v>
      </c>
      <c r="H763" s="1">
        <v>45</v>
      </c>
      <c r="I763" s="1">
        <v>24</v>
      </c>
      <c r="J763" s="1">
        <v>6</v>
      </c>
      <c r="K763" s="1" t="s">
        <v>808</v>
      </c>
      <c r="L763" s="1">
        <v>0</v>
      </c>
      <c r="M763" s="1">
        <v>0</v>
      </c>
      <c r="N763" s="1">
        <v>0</v>
      </c>
      <c r="O763" s="1">
        <v>0</v>
      </c>
      <c r="P763" s="1">
        <v>259</v>
      </c>
      <c r="Q763" s="1">
        <v>2015.3</v>
      </c>
      <c r="R763" s="1">
        <v>12314</v>
      </c>
      <c r="S763" s="1">
        <v>12.5</v>
      </c>
      <c r="T763" s="1">
        <v>193043</v>
      </c>
      <c r="U763" s="1">
        <v>5.7</v>
      </c>
      <c r="V763" s="1">
        <v>299154</v>
      </c>
      <c r="W763" s="1">
        <v>2</v>
      </c>
      <c r="X763" s="1">
        <v>9644667</v>
      </c>
      <c r="Y763" s="1" t="s">
        <v>45</v>
      </c>
    </row>
    <row r="764" spans="1:25">
      <c r="A764" s="1">
        <v>2012048</v>
      </c>
      <c r="B764" s="1" t="s">
        <v>43</v>
      </c>
      <c r="C764" s="2">
        <v>41020</v>
      </c>
      <c r="D764" s="2">
        <v>41081</v>
      </c>
      <c r="E764" s="1">
        <v>41</v>
      </c>
      <c r="F764" s="1">
        <v>3</v>
      </c>
      <c r="G764" s="1">
        <v>48</v>
      </c>
      <c r="H764" s="1">
        <v>31</v>
      </c>
      <c r="I764" s="1">
        <v>18</v>
      </c>
      <c r="J764" s="1">
        <v>10</v>
      </c>
      <c r="K764" s="1" t="s">
        <v>809</v>
      </c>
      <c r="L764" s="1">
        <v>0</v>
      </c>
      <c r="M764" s="1">
        <v>0</v>
      </c>
      <c r="N764" s="1">
        <v>1</v>
      </c>
      <c r="O764" s="1">
        <v>322937.40000000002</v>
      </c>
      <c r="P764" s="1">
        <v>438</v>
      </c>
      <c r="Q764" s="1">
        <v>1586.7</v>
      </c>
      <c r="R764" s="1">
        <v>23359</v>
      </c>
      <c r="S764" s="1">
        <v>12.8</v>
      </c>
      <c r="T764" s="1">
        <v>369819</v>
      </c>
      <c r="U764" s="1">
        <v>5.8</v>
      </c>
      <c r="V764" s="1">
        <v>372536</v>
      </c>
      <c r="W764" s="1">
        <v>2</v>
      </c>
      <c r="X764" s="1">
        <v>8350213</v>
      </c>
      <c r="Y764" s="1" t="s">
        <v>45</v>
      </c>
    </row>
    <row r="765" spans="1:25">
      <c r="A765" s="1">
        <v>2012047</v>
      </c>
      <c r="B765" s="1" t="s">
        <v>46</v>
      </c>
      <c r="C765" s="2">
        <v>41017</v>
      </c>
      <c r="D765" s="2">
        <v>41078</v>
      </c>
      <c r="E765" s="1">
        <v>34</v>
      </c>
      <c r="F765" s="1">
        <v>5</v>
      </c>
      <c r="G765" s="1">
        <v>3</v>
      </c>
      <c r="H765" s="1">
        <v>20</v>
      </c>
      <c r="I765" s="1">
        <v>24</v>
      </c>
      <c r="J765" s="1">
        <v>3</v>
      </c>
      <c r="K765" s="1" t="s">
        <v>810</v>
      </c>
      <c r="L765" s="1">
        <v>0</v>
      </c>
      <c r="M765" s="1">
        <v>0</v>
      </c>
      <c r="N765" s="1">
        <v>1</v>
      </c>
      <c r="O765" s="1">
        <v>229753.60000000001</v>
      </c>
      <c r="P765" s="1">
        <v>437</v>
      </c>
      <c r="Q765" s="1">
        <v>1131.5</v>
      </c>
      <c r="R765" s="1">
        <v>21912</v>
      </c>
      <c r="S765" s="1">
        <v>9.6999999999999993</v>
      </c>
      <c r="T765" s="1">
        <v>324897</v>
      </c>
      <c r="U765" s="1">
        <v>4.7</v>
      </c>
      <c r="V765" s="1">
        <v>463436</v>
      </c>
      <c r="W765" s="1">
        <v>2</v>
      </c>
      <c r="X765" s="1">
        <v>2014906</v>
      </c>
      <c r="Y765" s="1" t="s">
        <v>45</v>
      </c>
    </row>
    <row r="766" spans="1:25">
      <c r="A766" s="1">
        <v>2012046</v>
      </c>
      <c r="B766" s="1" t="s">
        <v>48</v>
      </c>
      <c r="C766" s="2">
        <v>41015</v>
      </c>
      <c r="D766" s="2">
        <v>41076</v>
      </c>
      <c r="E766" s="1">
        <v>2</v>
      </c>
      <c r="F766" s="1">
        <v>21</v>
      </c>
      <c r="G766" s="1">
        <v>13</v>
      </c>
      <c r="H766" s="1">
        <v>1</v>
      </c>
      <c r="I766" s="1">
        <v>16</v>
      </c>
      <c r="J766" s="1">
        <v>2</v>
      </c>
      <c r="K766" s="1" t="s">
        <v>811</v>
      </c>
      <c r="L766" s="1">
        <v>0</v>
      </c>
      <c r="M766" s="1">
        <v>0</v>
      </c>
      <c r="N766" s="1">
        <v>1</v>
      </c>
      <c r="O766" s="1">
        <v>163284</v>
      </c>
      <c r="P766" s="1">
        <v>509</v>
      </c>
      <c r="Q766" s="1">
        <v>690.4</v>
      </c>
      <c r="R766" s="1">
        <v>20008</v>
      </c>
      <c r="S766" s="1">
        <v>7.6</v>
      </c>
      <c r="T766" s="1">
        <v>254877</v>
      </c>
      <c r="U766" s="1">
        <v>4.2</v>
      </c>
      <c r="V766" s="1">
        <v>235811</v>
      </c>
      <c r="W766" s="1">
        <v>2</v>
      </c>
      <c r="X766" s="1">
        <v>7187338</v>
      </c>
      <c r="Y766" s="1" t="s">
        <v>45</v>
      </c>
    </row>
    <row r="767" spans="1:25">
      <c r="A767" s="1">
        <v>2012045</v>
      </c>
      <c r="B767" s="1" t="s">
        <v>43</v>
      </c>
      <c r="C767" s="2">
        <v>41013</v>
      </c>
      <c r="D767" s="2">
        <v>41074</v>
      </c>
      <c r="E767" s="1">
        <v>1</v>
      </c>
      <c r="F767" s="1">
        <v>22</v>
      </c>
      <c r="G767" s="1">
        <v>45</v>
      </c>
      <c r="H767" s="1">
        <v>40</v>
      </c>
      <c r="I767" s="1">
        <v>3</v>
      </c>
      <c r="J767" s="1">
        <v>1</v>
      </c>
      <c r="K767" s="1" t="s">
        <v>812</v>
      </c>
      <c r="L767" s="1">
        <v>0</v>
      </c>
      <c r="M767" s="1">
        <v>0</v>
      </c>
      <c r="N767" s="1">
        <v>1</v>
      </c>
      <c r="O767" s="1">
        <v>305757.2</v>
      </c>
      <c r="P767" s="1">
        <v>495</v>
      </c>
      <c r="Q767" s="1">
        <v>1329.3</v>
      </c>
      <c r="R767" s="1">
        <v>24590</v>
      </c>
      <c r="S767" s="1">
        <v>11.5</v>
      </c>
      <c r="T767" s="1">
        <v>389177</v>
      </c>
      <c r="U767" s="1">
        <v>5.2</v>
      </c>
      <c r="V767" s="1">
        <v>383810</v>
      </c>
      <c r="W767" s="1">
        <v>2</v>
      </c>
      <c r="X767" s="1">
        <v>1310165</v>
      </c>
      <c r="Y767" s="1" t="s">
        <v>45</v>
      </c>
    </row>
    <row r="768" spans="1:25">
      <c r="A768" s="1">
        <v>2012044</v>
      </c>
      <c r="B768" s="1" t="s">
        <v>46</v>
      </c>
      <c r="C768" s="2">
        <v>41010</v>
      </c>
      <c r="D768" s="2">
        <v>41071</v>
      </c>
      <c r="E768" s="1">
        <v>49</v>
      </c>
      <c r="F768" s="1">
        <v>27</v>
      </c>
      <c r="G768" s="1">
        <v>15</v>
      </c>
      <c r="H768" s="1">
        <v>29</v>
      </c>
      <c r="I768" s="1">
        <v>19</v>
      </c>
      <c r="J768" s="1">
        <v>1</v>
      </c>
      <c r="K768" s="1" t="s">
        <v>813</v>
      </c>
      <c r="L768" s="1">
        <v>0</v>
      </c>
      <c r="M768" s="1">
        <v>0</v>
      </c>
      <c r="N768" s="1">
        <v>2</v>
      </c>
      <c r="O768" s="1">
        <v>112556.2</v>
      </c>
      <c r="P768" s="1">
        <v>587</v>
      </c>
      <c r="Q768" s="1">
        <v>825.3</v>
      </c>
      <c r="R768" s="1">
        <v>26153</v>
      </c>
      <c r="S768" s="1">
        <v>8</v>
      </c>
      <c r="T768" s="1">
        <v>320721</v>
      </c>
      <c r="U768" s="1">
        <v>4.5999999999999996</v>
      </c>
      <c r="V768" s="1">
        <v>301545</v>
      </c>
      <c r="W768" s="1">
        <v>2</v>
      </c>
      <c r="X768" s="1">
        <v>3095767</v>
      </c>
      <c r="Y768" s="1" t="s">
        <v>45</v>
      </c>
    </row>
    <row r="769" spans="1:25">
      <c r="A769" s="1">
        <v>2012043</v>
      </c>
      <c r="B769" s="1" t="s">
        <v>48</v>
      </c>
      <c r="C769" s="2">
        <v>41008</v>
      </c>
      <c r="D769" s="2">
        <v>41069</v>
      </c>
      <c r="E769" s="1">
        <v>26</v>
      </c>
      <c r="F769" s="1">
        <v>14</v>
      </c>
      <c r="G769" s="1">
        <v>31</v>
      </c>
      <c r="H769" s="1">
        <v>33</v>
      </c>
      <c r="I769" s="1">
        <v>2</v>
      </c>
      <c r="J769" s="1">
        <v>10</v>
      </c>
      <c r="K769" s="1" t="s">
        <v>814</v>
      </c>
      <c r="L769" s="1">
        <v>0</v>
      </c>
      <c r="M769" s="1">
        <v>0</v>
      </c>
      <c r="N769" s="1">
        <v>1</v>
      </c>
      <c r="O769" s="1">
        <v>138644.6</v>
      </c>
      <c r="P769" s="1">
        <v>241</v>
      </c>
      <c r="Q769" s="1">
        <v>1238.0999999999999</v>
      </c>
      <c r="R769" s="1">
        <v>11493</v>
      </c>
      <c r="S769" s="1">
        <v>11.2</v>
      </c>
      <c r="T769" s="1">
        <v>169089</v>
      </c>
      <c r="U769" s="1">
        <v>5.4</v>
      </c>
      <c r="V769" s="1">
        <v>156597</v>
      </c>
      <c r="W769" s="1">
        <v>2</v>
      </c>
      <c r="X769" s="1">
        <v>7152295</v>
      </c>
      <c r="Y769" s="1" t="s">
        <v>45</v>
      </c>
    </row>
    <row r="770" spans="1:25">
      <c r="A770" s="1">
        <v>2012042</v>
      </c>
      <c r="B770" s="1" t="s">
        <v>43</v>
      </c>
      <c r="C770" s="2">
        <v>41006</v>
      </c>
      <c r="D770" s="2">
        <v>41067</v>
      </c>
      <c r="E770" s="1">
        <v>46</v>
      </c>
      <c r="F770" s="1">
        <v>19</v>
      </c>
      <c r="G770" s="1">
        <v>45</v>
      </c>
      <c r="H770" s="1">
        <v>42</v>
      </c>
      <c r="I770" s="1">
        <v>47</v>
      </c>
      <c r="J770" s="1">
        <v>8</v>
      </c>
      <c r="K770" s="1" t="s">
        <v>815</v>
      </c>
      <c r="L770" s="1">
        <v>0</v>
      </c>
      <c r="M770" s="1">
        <v>0</v>
      </c>
      <c r="N770" s="1">
        <v>3</v>
      </c>
      <c r="O770" s="1">
        <v>105625.8</v>
      </c>
      <c r="P770" s="1">
        <v>373</v>
      </c>
      <c r="Q770" s="1">
        <v>1828.3</v>
      </c>
      <c r="R770" s="1">
        <v>21050</v>
      </c>
      <c r="S770" s="1">
        <v>14</v>
      </c>
      <c r="T770" s="1">
        <v>323922</v>
      </c>
      <c r="U770" s="1">
        <v>6.5</v>
      </c>
      <c r="V770" s="1">
        <v>602009</v>
      </c>
      <c r="W770" s="1">
        <v>2</v>
      </c>
      <c r="X770" s="1">
        <v>7600509</v>
      </c>
      <c r="Y770" s="1" t="s">
        <v>45</v>
      </c>
    </row>
    <row r="771" spans="1:25">
      <c r="A771" s="1">
        <v>2012041</v>
      </c>
      <c r="B771" s="1" t="s">
        <v>46</v>
      </c>
      <c r="C771" s="2">
        <v>41003</v>
      </c>
      <c r="D771" s="2">
        <v>41064</v>
      </c>
      <c r="E771" s="1">
        <v>36</v>
      </c>
      <c r="F771" s="1">
        <v>40</v>
      </c>
      <c r="G771" s="1">
        <v>27</v>
      </c>
      <c r="H771" s="1">
        <v>38</v>
      </c>
      <c r="I771" s="1">
        <v>11</v>
      </c>
      <c r="J771" s="1">
        <v>8</v>
      </c>
      <c r="K771" s="1" t="s">
        <v>816</v>
      </c>
      <c r="L771" s="1">
        <v>1</v>
      </c>
      <c r="M771" s="1">
        <v>3000000</v>
      </c>
      <c r="N771" s="1">
        <v>0</v>
      </c>
      <c r="O771" s="1">
        <v>0</v>
      </c>
      <c r="P771" s="1">
        <v>399</v>
      </c>
      <c r="Q771" s="1">
        <v>1825.7</v>
      </c>
      <c r="R771" s="1">
        <v>17472</v>
      </c>
      <c r="S771" s="1">
        <v>12.3</v>
      </c>
      <c r="T771" s="1">
        <v>269697</v>
      </c>
      <c r="U771" s="1">
        <v>5.7</v>
      </c>
      <c r="V771" s="1">
        <v>424337</v>
      </c>
      <c r="W771" s="1">
        <v>2</v>
      </c>
      <c r="X771" s="1">
        <v>6031615</v>
      </c>
      <c r="Y771" s="1" t="s">
        <v>45</v>
      </c>
    </row>
    <row r="772" spans="1:25">
      <c r="A772" s="1">
        <v>2012040</v>
      </c>
      <c r="B772" s="1" t="s">
        <v>48</v>
      </c>
      <c r="C772" s="2">
        <v>41001</v>
      </c>
      <c r="D772" s="2">
        <v>41062</v>
      </c>
      <c r="E772" s="1">
        <v>33</v>
      </c>
      <c r="F772" s="1">
        <v>23</v>
      </c>
      <c r="G772" s="1">
        <v>3</v>
      </c>
      <c r="H772" s="1">
        <v>19</v>
      </c>
      <c r="I772" s="1">
        <v>39</v>
      </c>
      <c r="J772" s="1">
        <v>2</v>
      </c>
      <c r="K772" s="1" t="s">
        <v>817</v>
      </c>
      <c r="L772" s="1">
        <v>0</v>
      </c>
      <c r="M772" s="1">
        <v>0</v>
      </c>
      <c r="N772" s="1">
        <v>1</v>
      </c>
      <c r="O772" s="1">
        <v>160249</v>
      </c>
      <c r="P772" s="1">
        <v>361</v>
      </c>
      <c r="Q772" s="1">
        <v>955.3</v>
      </c>
      <c r="R772" s="1">
        <v>15173</v>
      </c>
      <c r="S772" s="1">
        <v>9.8000000000000007</v>
      </c>
      <c r="T772" s="1">
        <v>211600</v>
      </c>
      <c r="U772" s="1">
        <v>5</v>
      </c>
      <c r="V772" s="1">
        <v>259950</v>
      </c>
      <c r="W772" s="1">
        <v>2</v>
      </c>
      <c r="X772" s="1">
        <v>4392817</v>
      </c>
      <c r="Y772" s="1" t="s">
        <v>45</v>
      </c>
    </row>
    <row r="773" spans="1:25">
      <c r="A773" s="1">
        <v>2012039</v>
      </c>
      <c r="B773" s="1" t="s">
        <v>43</v>
      </c>
      <c r="C773" s="2">
        <v>40999</v>
      </c>
      <c r="D773" s="2">
        <v>41060</v>
      </c>
      <c r="E773" s="1">
        <v>16</v>
      </c>
      <c r="F773" s="1">
        <v>25</v>
      </c>
      <c r="G773" s="1">
        <v>1</v>
      </c>
      <c r="H773" s="1">
        <v>26</v>
      </c>
      <c r="I773" s="1">
        <v>2</v>
      </c>
      <c r="J773" s="1">
        <v>9</v>
      </c>
      <c r="K773" s="1" t="s">
        <v>818</v>
      </c>
      <c r="L773" s="1">
        <v>1</v>
      </c>
      <c r="M773" s="1">
        <v>5000000</v>
      </c>
      <c r="N773" s="1">
        <v>5</v>
      </c>
      <c r="O773" s="1">
        <v>64298.6</v>
      </c>
      <c r="P773" s="1">
        <v>707</v>
      </c>
      <c r="Q773" s="1">
        <v>978.6</v>
      </c>
      <c r="R773" s="1">
        <v>30866</v>
      </c>
      <c r="S773" s="1">
        <v>9.6999999999999993</v>
      </c>
      <c r="T773" s="1">
        <v>447715</v>
      </c>
      <c r="U773" s="1">
        <v>4.7</v>
      </c>
      <c r="V773" s="1">
        <v>520434</v>
      </c>
      <c r="W773" s="1">
        <v>2</v>
      </c>
      <c r="X773" s="1">
        <v>2418142</v>
      </c>
      <c r="Y773" s="1" t="s">
        <v>45</v>
      </c>
    </row>
    <row r="774" spans="1:25">
      <c r="A774" s="1">
        <v>2012038</v>
      </c>
      <c r="B774" s="1" t="s">
        <v>46</v>
      </c>
      <c r="C774" s="2">
        <v>40996</v>
      </c>
      <c r="D774" s="2">
        <v>41057</v>
      </c>
      <c r="E774" s="1">
        <v>15</v>
      </c>
      <c r="F774" s="1">
        <v>20</v>
      </c>
      <c r="G774" s="1">
        <v>45</v>
      </c>
      <c r="H774" s="1">
        <v>17</v>
      </c>
      <c r="I774" s="1">
        <v>4</v>
      </c>
      <c r="J774" s="1">
        <v>9</v>
      </c>
      <c r="K774" s="1" t="s">
        <v>819</v>
      </c>
      <c r="L774" s="1">
        <v>0</v>
      </c>
      <c r="M774" s="1">
        <v>0</v>
      </c>
      <c r="N774" s="1">
        <v>1</v>
      </c>
      <c r="O774" s="1">
        <v>227099.3</v>
      </c>
      <c r="P774" s="1">
        <v>483</v>
      </c>
      <c r="Q774" s="1">
        <v>1011.9</v>
      </c>
      <c r="R774" s="1">
        <v>21568</v>
      </c>
      <c r="S774" s="1">
        <v>9.8000000000000007</v>
      </c>
      <c r="T774" s="1">
        <v>307079</v>
      </c>
      <c r="U774" s="1">
        <v>4.9000000000000004</v>
      </c>
      <c r="V774" s="1">
        <v>367431</v>
      </c>
      <c r="W774" s="1">
        <v>2</v>
      </c>
      <c r="X774" s="1">
        <v>5810617</v>
      </c>
      <c r="Y774" s="1" t="s">
        <v>45</v>
      </c>
    </row>
    <row r="775" spans="1:25">
      <c r="A775" s="1">
        <v>2012037</v>
      </c>
      <c r="B775" s="1" t="s">
        <v>48</v>
      </c>
      <c r="C775" s="2">
        <v>40994</v>
      </c>
      <c r="D775" s="2">
        <v>41055</v>
      </c>
      <c r="E775" s="1">
        <v>36</v>
      </c>
      <c r="F775" s="1">
        <v>14</v>
      </c>
      <c r="G775" s="1">
        <v>49</v>
      </c>
      <c r="H775" s="1">
        <v>29</v>
      </c>
      <c r="I775" s="1">
        <v>13</v>
      </c>
      <c r="J775" s="1">
        <v>6</v>
      </c>
      <c r="K775" s="1" t="s">
        <v>820</v>
      </c>
      <c r="L775" s="1">
        <v>0</v>
      </c>
      <c r="M775" s="1">
        <v>0</v>
      </c>
      <c r="N775" s="1">
        <v>0</v>
      </c>
      <c r="O775" s="1">
        <v>0</v>
      </c>
      <c r="P775" s="1">
        <v>290</v>
      </c>
      <c r="Q775" s="1">
        <v>1739.4</v>
      </c>
      <c r="R775" s="1">
        <v>13060</v>
      </c>
      <c r="S775" s="1">
        <v>11.4</v>
      </c>
      <c r="T775" s="1">
        <v>200381</v>
      </c>
      <c r="U775" s="1">
        <v>5.3</v>
      </c>
      <c r="V775" s="1">
        <v>291987</v>
      </c>
      <c r="W775" s="1">
        <v>2</v>
      </c>
      <c r="X775" s="1">
        <v>7091960</v>
      </c>
      <c r="Y775" s="1" t="s">
        <v>45</v>
      </c>
    </row>
    <row r="776" spans="1:25">
      <c r="A776" s="1">
        <v>2012036</v>
      </c>
      <c r="B776" s="1" t="s">
        <v>43</v>
      </c>
      <c r="C776" s="2">
        <v>40992</v>
      </c>
      <c r="D776" s="2">
        <v>41053</v>
      </c>
      <c r="E776" s="1">
        <v>48</v>
      </c>
      <c r="F776" s="1">
        <v>8</v>
      </c>
      <c r="G776" s="1">
        <v>18</v>
      </c>
      <c r="H776" s="1">
        <v>13</v>
      </c>
      <c r="I776" s="1">
        <v>11</v>
      </c>
      <c r="J776" s="1">
        <v>8</v>
      </c>
      <c r="K776" s="1" t="s">
        <v>821</v>
      </c>
      <c r="L776" s="1">
        <v>0</v>
      </c>
      <c r="M776" s="1">
        <v>0</v>
      </c>
      <c r="N776" s="1">
        <v>4</v>
      </c>
      <c r="O776" s="1">
        <v>76948.399999999994</v>
      </c>
      <c r="P776" s="1">
        <v>988</v>
      </c>
      <c r="Q776" s="1">
        <v>670.4</v>
      </c>
      <c r="R776" s="1">
        <v>39399</v>
      </c>
      <c r="S776" s="1">
        <v>7.2</v>
      </c>
      <c r="T776" s="1">
        <v>484409</v>
      </c>
      <c r="U776" s="1">
        <v>4.2</v>
      </c>
      <c r="V776" s="1">
        <v>587836</v>
      </c>
      <c r="W776" s="1">
        <v>2</v>
      </c>
      <c r="X776" s="1">
        <v>4334270</v>
      </c>
      <c r="Y776" s="1" t="s">
        <v>45</v>
      </c>
    </row>
    <row r="777" spans="1:25">
      <c r="A777" s="1">
        <v>2012035</v>
      </c>
      <c r="B777" s="1" t="s">
        <v>46</v>
      </c>
      <c r="C777" s="2">
        <v>40989</v>
      </c>
      <c r="D777" s="2">
        <v>41050</v>
      </c>
      <c r="E777" s="1">
        <v>8</v>
      </c>
      <c r="F777" s="1">
        <v>14</v>
      </c>
      <c r="G777" s="1">
        <v>43</v>
      </c>
      <c r="H777" s="1">
        <v>37</v>
      </c>
      <c r="I777" s="1">
        <v>48</v>
      </c>
      <c r="J777" s="1">
        <v>5</v>
      </c>
      <c r="K777" s="1" t="s">
        <v>822</v>
      </c>
      <c r="L777" s="1">
        <v>1</v>
      </c>
      <c r="M777" s="1">
        <v>17000000</v>
      </c>
      <c r="N777" s="1">
        <v>0</v>
      </c>
      <c r="O777" s="1">
        <v>0</v>
      </c>
      <c r="P777" s="1">
        <v>434</v>
      </c>
      <c r="Q777" s="1">
        <v>2097.8000000000002</v>
      </c>
      <c r="R777" s="1">
        <v>19667</v>
      </c>
      <c r="S777" s="1">
        <v>13.6</v>
      </c>
      <c r="T777" s="1">
        <v>311732</v>
      </c>
      <c r="U777" s="1">
        <v>6.1</v>
      </c>
      <c r="V777" s="1">
        <v>704664</v>
      </c>
      <c r="W777" s="1">
        <v>2</v>
      </c>
      <c r="X777" s="1">
        <v>1000960</v>
      </c>
      <c r="Y777" s="1" t="s">
        <v>45</v>
      </c>
    </row>
    <row r="778" spans="1:25">
      <c r="A778" s="1">
        <v>2012034</v>
      </c>
      <c r="B778" s="1" t="s">
        <v>48</v>
      </c>
      <c r="C778" s="2">
        <v>40987</v>
      </c>
      <c r="D778" s="2">
        <v>41048</v>
      </c>
      <c r="E778" s="1">
        <v>10</v>
      </c>
      <c r="F778" s="1">
        <v>28</v>
      </c>
      <c r="G778" s="1">
        <v>4</v>
      </c>
      <c r="H778" s="1">
        <v>11</v>
      </c>
      <c r="I778" s="1">
        <v>15</v>
      </c>
      <c r="J778" s="1">
        <v>4</v>
      </c>
      <c r="K778" s="1" t="s">
        <v>823</v>
      </c>
      <c r="L778" s="1">
        <v>0</v>
      </c>
      <c r="M778" s="1">
        <v>0</v>
      </c>
      <c r="N778" s="1">
        <v>2</v>
      </c>
      <c r="O778" s="1">
        <v>103128.3</v>
      </c>
      <c r="P778" s="1">
        <v>897</v>
      </c>
      <c r="Q778" s="1">
        <v>494.8</v>
      </c>
      <c r="R778" s="1">
        <v>30617</v>
      </c>
      <c r="S778" s="1">
        <v>6.2</v>
      </c>
      <c r="T778" s="1">
        <v>339762</v>
      </c>
      <c r="U778" s="1">
        <v>4</v>
      </c>
      <c r="V778" s="1">
        <v>386238</v>
      </c>
      <c r="W778" s="1">
        <v>2</v>
      </c>
      <c r="X778" s="1">
        <v>5104334</v>
      </c>
      <c r="Y778" s="1" t="s">
        <v>45</v>
      </c>
    </row>
    <row r="779" spans="1:25">
      <c r="A779" s="1">
        <v>2012033</v>
      </c>
      <c r="B779" s="1" t="s">
        <v>43</v>
      </c>
      <c r="C779" s="2">
        <v>40985</v>
      </c>
      <c r="D779" s="2">
        <v>41046</v>
      </c>
      <c r="E779" s="1">
        <v>32</v>
      </c>
      <c r="F779" s="1">
        <v>14</v>
      </c>
      <c r="G779" s="1">
        <v>49</v>
      </c>
      <c r="H779" s="1">
        <v>23</v>
      </c>
      <c r="I779" s="1">
        <v>13</v>
      </c>
      <c r="J779" s="1">
        <v>1</v>
      </c>
      <c r="K779" s="1" t="s">
        <v>824</v>
      </c>
      <c r="L779" s="1">
        <v>0</v>
      </c>
      <c r="M779" s="1">
        <v>0</v>
      </c>
      <c r="N779" s="1">
        <v>2</v>
      </c>
      <c r="O779" s="1">
        <v>180176.6</v>
      </c>
      <c r="P779" s="1">
        <v>653</v>
      </c>
      <c r="Q779" s="1">
        <v>1187.5999999999999</v>
      </c>
      <c r="R779" s="1">
        <v>31208</v>
      </c>
      <c r="S779" s="1">
        <v>10.7</v>
      </c>
      <c r="T779" s="1">
        <v>465591</v>
      </c>
      <c r="U779" s="1">
        <v>5.0999999999999996</v>
      </c>
      <c r="V779" s="1">
        <v>477932</v>
      </c>
      <c r="W779" s="1">
        <v>2</v>
      </c>
      <c r="X779" s="1">
        <v>3364415</v>
      </c>
      <c r="Y779" s="1" t="s">
        <v>45</v>
      </c>
    </row>
    <row r="780" spans="1:25">
      <c r="A780" s="1">
        <v>2012032</v>
      </c>
      <c r="B780" s="1" t="s">
        <v>46</v>
      </c>
      <c r="C780" s="2">
        <v>40982</v>
      </c>
      <c r="D780" s="2">
        <v>41043</v>
      </c>
      <c r="E780" s="1">
        <v>13</v>
      </c>
      <c r="F780" s="1">
        <v>7</v>
      </c>
      <c r="G780" s="1">
        <v>31</v>
      </c>
      <c r="H780" s="1">
        <v>36</v>
      </c>
      <c r="I780" s="1">
        <v>43</v>
      </c>
      <c r="J780" s="1">
        <v>9</v>
      </c>
      <c r="K780" s="1" t="s">
        <v>825</v>
      </c>
      <c r="L780" s="1">
        <v>0</v>
      </c>
      <c r="M780" s="1">
        <v>0</v>
      </c>
      <c r="N780" s="1">
        <v>3</v>
      </c>
      <c r="O780" s="1">
        <v>90551.4</v>
      </c>
      <c r="P780" s="1">
        <v>741</v>
      </c>
      <c r="Q780" s="1">
        <v>788.9</v>
      </c>
      <c r="R780" s="1">
        <v>27632</v>
      </c>
      <c r="S780" s="1">
        <v>9.1</v>
      </c>
      <c r="T780" s="1">
        <v>370545</v>
      </c>
      <c r="U780" s="1">
        <v>4.8</v>
      </c>
      <c r="V780" s="1">
        <v>466841</v>
      </c>
      <c r="W780" s="1">
        <v>2</v>
      </c>
      <c r="X780" s="1">
        <v>1772476</v>
      </c>
      <c r="Y780" s="1" t="s">
        <v>45</v>
      </c>
    </row>
    <row r="781" spans="1:25">
      <c r="A781" s="1">
        <v>2012031</v>
      </c>
      <c r="B781" s="1" t="s">
        <v>48</v>
      </c>
      <c r="C781" s="2">
        <v>40980</v>
      </c>
      <c r="D781" s="2">
        <v>41041</v>
      </c>
      <c r="E781" s="1">
        <v>48</v>
      </c>
      <c r="F781" s="1">
        <v>25</v>
      </c>
      <c r="G781" s="1">
        <v>16</v>
      </c>
      <c r="H781" s="1">
        <v>46</v>
      </c>
      <c r="I781" s="1">
        <v>14</v>
      </c>
      <c r="J781" s="1">
        <v>10</v>
      </c>
      <c r="K781" s="1" t="s">
        <v>826</v>
      </c>
      <c r="L781" s="1">
        <v>0</v>
      </c>
      <c r="M781" s="1">
        <v>0</v>
      </c>
      <c r="N781" s="1">
        <v>0</v>
      </c>
      <c r="O781" s="1">
        <v>0</v>
      </c>
      <c r="P781" s="1">
        <v>324</v>
      </c>
      <c r="Q781" s="1">
        <v>1977.4</v>
      </c>
      <c r="R781" s="1">
        <v>15339</v>
      </c>
      <c r="S781" s="1">
        <v>12.3</v>
      </c>
      <c r="T781" s="1">
        <v>230782</v>
      </c>
      <c r="U781" s="1">
        <v>5.8</v>
      </c>
      <c r="V781" s="1">
        <v>246038</v>
      </c>
      <c r="W781" s="1">
        <v>2</v>
      </c>
      <c r="X781" s="1">
        <v>2374215</v>
      </c>
      <c r="Y781" s="1" t="s">
        <v>45</v>
      </c>
    </row>
    <row r="782" spans="1:25">
      <c r="A782" s="1">
        <v>2012030</v>
      </c>
      <c r="B782" s="1" t="s">
        <v>43</v>
      </c>
      <c r="C782" s="2">
        <v>40978</v>
      </c>
      <c r="D782" s="2">
        <v>41039</v>
      </c>
      <c r="E782" s="1">
        <v>2</v>
      </c>
      <c r="F782" s="1">
        <v>40</v>
      </c>
      <c r="G782" s="1">
        <v>4</v>
      </c>
      <c r="H782" s="1">
        <v>44</v>
      </c>
      <c r="I782" s="1">
        <v>37</v>
      </c>
      <c r="J782" s="1">
        <v>5</v>
      </c>
      <c r="K782" s="1" t="s">
        <v>827</v>
      </c>
      <c r="L782" s="1">
        <v>0</v>
      </c>
      <c r="M782" s="1">
        <v>0</v>
      </c>
      <c r="N782" s="1">
        <v>0</v>
      </c>
      <c r="O782" s="1">
        <v>0</v>
      </c>
      <c r="P782" s="1">
        <v>450</v>
      </c>
      <c r="Q782" s="1">
        <v>2508.8000000000002</v>
      </c>
      <c r="R782" s="1">
        <v>24159</v>
      </c>
      <c r="S782" s="1">
        <v>13.8</v>
      </c>
      <c r="T782" s="1">
        <v>397140</v>
      </c>
      <c r="U782" s="1">
        <v>6</v>
      </c>
      <c r="V782" s="1">
        <v>870761</v>
      </c>
      <c r="W782" s="1">
        <v>2</v>
      </c>
      <c r="X782" s="1">
        <v>7799665</v>
      </c>
      <c r="Y782" s="1" t="s">
        <v>45</v>
      </c>
    </row>
    <row r="783" spans="1:25">
      <c r="A783" s="1">
        <v>2012029</v>
      </c>
      <c r="B783" s="1" t="s">
        <v>46</v>
      </c>
      <c r="C783" s="2">
        <v>40975</v>
      </c>
      <c r="D783" s="2">
        <v>41036</v>
      </c>
      <c r="E783" s="1">
        <v>6</v>
      </c>
      <c r="F783" s="1">
        <v>39</v>
      </c>
      <c r="G783" s="1">
        <v>31</v>
      </c>
      <c r="H783" s="1">
        <v>22</v>
      </c>
      <c r="I783" s="1">
        <v>16</v>
      </c>
      <c r="J783" s="1">
        <v>7</v>
      </c>
      <c r="K783" s="1" t="s">
        <v>828</v>
      </c>
      <c r="L783" s="1">
        <v>0</v>
      </c>
      <c r="M783" s="1">
        <v>0</v>
      </c>
      <c r="N783" s="1">
        <v>2</v>
      </c>
      <c r="O783" s="1">
        <v>129062.8</v>
      </c>
      <c r="P783" s="1">
        <v>457</v>
      </c>
      <c r="Q783" s="1">
        <v>1215.5999999999999</v>
      </c>
      <c r="R783" s="1">
        <v>21748</v>
      </c>
      <c r="S783" s="1">
        <v>11</v>
      </c>
      <c r="T783" s="1">
        <v>321092</v>
      </c>
      <c r="U783" s="1">
        <v>5.3</v>
      </c>
      <c r="V783" s="1">
        <v>800493</v>
      </c>
      <c r="W783" s="1">
        <v>2</v>
      </c>
      <c r="X783" s="1">
        <v>6875127</v>
      </c>
      <c r="Y783" s="1" t="s">
        <v>45</v>
      </c>
    </row>
    <row r="784" spans="1:25">
      <c r="A784" s="1">
        <v>2012028</v>
      </c>
      <c r="B784" s="1" t="s">
        <v>48</v>
      </c>
      <c r="C784" s="2">
        <v>40973</v>
      </c>
      <c r="D784" s="2">
        <v>41034</v>
      </c>
      <c r="E784" s="1">
        <v>31</v>
      </c>
      <c r="F784" s="1">
        <v>30</v>
      </c>
      <c r="G784" s="1">
        <v>28</v>
      </c>
      <c r="H784" s="1">
        <v>34</v>
      </c>
      <c r="I784" s="1">
        <v>17</v>
      </c>
      <c r="J784" s="1">
        <v>3</v>
      </c>
      <c r="K784" s="1" t="s">
        <v>829</v>
      </c>
      <c r="L784" s="1">
        <v>0</v>
      </c>
      <c r="M784" s="1">
        <v>0</v>
      </c>
      <c r="N784" s="1">
        <v>1</v>
      </c>
      <c r="O784" s="1">
        <v>187044.9</v>
      </c>
      <c r="P784" s="1">
        <v>330</v>
      </c>
      <c r="Q784" s="1">
        <v>1219.8</v>
      </c>
      <c r="R784" s="1">
        <v>14859</v>
      </c>
      <c r="S784" s="1">
        <v>11.7</v>
      </c>
      <c r="T784" s="1">
        <v>222438</v>
      </c>
      <c r="U784" s="1">
        <v>5.6</v>
      </c>
      <c r="V784" s="1">
        <v>367190</v>
      </c>
      <c r="W784" s="1">
        <v>2</v>
      </c>
      <c r="X784" s="1">
        <v>725364</v>
      </c>
      <c r="Y784" s="1" t="s">
        <v>45</v>
      </c>
    </row>
    <row r="785" spans="1:25">
      <c r="A785" s="1">
        <v>2012027</v>
      </c>
      <c r="B785" s="1" t="s">
        <v>43</v>
      </c>
      <c r="C785" s="2">
        <v>40971</v>
      </c>
      <c r="D785" s="2">
        <v>41032</v>
      </c>
      <c r="E785" s="1">
        <v>2</v>
      </c>
      <c r="F785" s="1">
        <v>24</v>
      </c>
      <c r="G785" s="1">
        <v>3</v>
      </c>
      <c r="H785" s="1">
        <v>39</v>
      </c>
      <c r="I785" s="1">
        <v>27</v>
      </c>
      <c r="J785" s="1">
        <v>8</v>
      </c>
      <c r="K785" s="1" t="s">
        <v>830</v>
      </c>
      <c r="L785" s="1">
        <v>0</v>
      </c>
      <c r="M785" s="1">
        <v>0</v>
      </c>
      <c r="N785" s="1">
        <v>1</v>
      </c>
      <c r="O785" s="1">
        <v>336613.7</v>
      </c>
      <c r="P785" s="1">
        <v>622</v>
      </c>
      <c r="Q785" s="1">
        <v>1164.7</v>
      </c>
      <c r="R785" s="1">
        <v>30657</v>
      </c>
      <c r="S785" s="1">
        <v>10.199999999999999</v>
      </c>
      <c r="T785" s="1">
        <v>458728</v>
      </c>
      <c r="U785" s="1">
        <v>4.8</v>
      </c>
      <c r="V785" s="1">
        <v>640439</v>
      </c>
      <c r="W785" s="1">
        <v>2</v>
      </c>
      <c r="X785" s="1">
        <v>8968717</v>
      </c>
      <c r="Y785" s="1" t="s">
        <v>45</v>
      </c>
    </row>
    <row r="786" spans="1:25">
      <c r="A786" s="1">
        <v>2012026</v>
      </c>
      <c r="B786" s="1" t="s">
        <v>46</v>
      </c>
      <c r="C786" s="2">
        <v>40968</v>
      </c>
      <c r="D786" s="2">
        <v>41029</v>
      </c>
      <c r="E786" s="1">
        <v>14</v>
      </c>
      <c r="F786" s="1">
        <v>27</v>
      </c>
      <c r="G786" s="1">
        <v>11</v>
      </c>
      <c r="H786" s="1">
        <v>17</v>
      </c>
      <c r="I786" s="1">
        <v>35</v>
      </c>
      <c r="J786" s="1">
        <v>4</v>
      </c>
      <c r="K786" s="1" t="s">
        <v>831</v>
      </c>
      <c r="L786" s="1">
        <v>0</v>
      </c>
      <c r="M786" s="1">
        <v>0</v>
      </c>
      <c r="N786" s="1">
        <v>3</v>
      </c>
      <c r="O786" s="1">
        <v>81532.899999999994</v>
      </c>
      <c r="P786" s="1">
        <v>650</v>
      </c>
      <c r="Q786" s="1">
        <v>809.8</v>
      </c>
      <c r="R786" s="1">
        <v>26461</v>
      </c>
      <c r="S786" s="1">
        <v>8.6</v>
      </c>
      <c r="T786" s="1">
        <v>356403</v>
      </c>
      <c r="U786" s="1">
        <v>4.5</v>
      </c>
      <c r="V786" s="1">
        <v>451382</v>
      </c>
      <c r="W786" s="1">
        <v>2</v>
      </c>
      <c r="X786" s="1">
        <v>8665644</v>
      </c>
      <c r="Y786" s="1" t="s">
        <v>45</v>
      </c>
    </row>
    <row r="787" spans="1:25">
      <c r="A787" s="1">
        <v>2012025</v>
      </c>
      <c r="B787" s="1" t="s">
        <v>48</v>
      </c>
      <c r="C787" s="2">
        <v>40966</v>
      </c>
      <c r="D787" s="2">
        <v>41027</v>
      </c>
      <c r="E787" s="1">
        <v>45</v>
      </c>
      <c r="F787" s="1">
        <v>41</v>
      </c>
      <c r="G787" s="1">
        <v>33</v>
      </c>
      <c r="H787" s="1">
        <v>8</v>
      </c>
      <c r="I787" s="1">
        <v>23</v>
      </c>
      <c r="J787" s="1">
        <v>1</v>
      </c>
      <c r="K787" s="1" t="s">
        <v>832</v>
      </c>
      <c r="L787" s="1">
        <v>0</v>
      </c>
      <c r="M787" s="1">
        <v>0</v>
      </c>
      <c r="N787" s="1">
        <v>1</v>
      </c>
      <c r="O787" s="1">
        <v>173387.7</v>
      </c>
      <c r="P787" s="1">
        <v>233</v>
      </c>
      <c r="Q787" s="1">
        <v>1601.5</v>
      </c>
      <c r="R787" s="1">
        <v>13280</v>
      </c>
      <c r="S787" s="1">
        <v>12.1</v>
      </c>
      <c r="T787" s="1">
        <v>204021</v>
      </c>
      <c r="U787" s="1">
        <v>5.6</v>
      </c>
      <c r="V787" s="1">
        <v>235286</v>
      </c>
      <c r="W787" s="1">
        <v>2</v>
      </c>
      <c r="X787" s="1">
        <v>1554926</v>
      </c>
      <c r="Y787" s="1" t="s">
        <v>45</v>
      </c>
    </row>
    <row r="788" spans="1:25">
      <c r="A788" s="1">
        <v>2012024</v>
      </c>
      <c r="B788" s="1" t="s">
        <v>43</v>
      </c>
      <c r="C788" s="2">
        <v>40964</v>
      </c>
      <c r="D788" s="2">
        <v>41025</v>
      </c>
      <c r="E788" s="1">
        <v>8</v>
      </c>
      <c r="F788" s="1">
        <v>7</v>
      </c>
      <c r="G788" s="1">
        <v>19</v>
      </c>
      <c r="H788" s="1">
        <v>4</v>
      </c>
      <c r="I788" s="1">
        <v>27</v>
      </c>
      <c r="J788" s="1">
        <v>1</v>
      </c>
      <c r="K788" s="1" t="s">
        <v>833</v>
      </c>
      <c r="L788" s="1">
        <v>0</v>
      </c>
      <c r="M788" s="1">
        <v>0</v>
      </c>
      <c r="N788" s="1">
        <v>10</v>
      </c>
      <c r="O788" s="1">
        <v>32342</v>
      </c>
      <c r="P788" s="1">
        <v>1697</v>
      </c>
      <c r="Q788" s="1">
        <v>410.1</v>
      </c>
      <c r="R788" s="1">
        <v>55367</v>
      </c>
      <c r="S788" s="1">
        <v>5.4</v>
      </c>
      <c r="T788" s="1">
        <v>586917</v>
      </c>
      <c r="U788" s="1">
        <v>3.6</v>
      </c>
      <c r="V788" s="1">
        <v>419405</v>
      </c>
      <c r="W788" s="1">
        <v>2</v>
      </c>
      <c r="X788" s="1">
        <v>9931868</v>
      </c>
      <c r="Y788" s="1" t="s">
        <v>45</v>
      </c>
    </row>
    <row r="789" spans="1:25">
      <c r="A789" s="1">
        <v>2012023</v>
      </c>
      <c r="B789" s="1" t="s">
        <v>46</v>
      </c>
      <c r="C789" s="2">
        <v>40961</v>
      </c>
      <c r="D789" s="2">
        <v>41022</v>
      </c>
      <c r="E789" s="1">
        <v>43</v>
      </c>
      <c r="F789" s="1">
        <v>33</v>
      </c>
      <c r="G789" s="1">
        <v>39</v>
      </c>
      <c r="H789" s="1">
        <v>11</v>
      </c>
      <c r="I789" s="1">
        <v>31</v>
      </c>
      <c r="J789" s="1">
        <v>10</v>
      </c>
      <c r="K789" s="1" t="s">
        <v>834</v>
      </c>
      <c r="L789" s="1">
        <v>0</v>
      </c>
      <c r="M789" s="1">
        <v>0</v>
      </c>
      <c r="N789" s="1">
        <v>1</v>
      </c>
      <c r="O789" s="1">
        <v>227953.2</v>
      </c>
      <c r="P789" s="1">
        <v>367</v>
      </c>
      <c r="Q789" s="1">
        <v>1336.7</v>
      </c>
      <c r="R789" s="1">
        <v>16765</v>
      </c>
      <c r="S789" s="1">
        <v>12.6</v>
      </c>
      <c r="T789" s="1">
        <v>252577</v>
      </c>
      <c r="U789" s="1">
        <v>6</v>
      </c>
      <c r="V789" s="1">
        <v>277618</v>
      </c>
      <c r="W789" s="1">
        <v>2</v>
      </c>
      <c r="X789" s="1">
        <v>5223570</v>
      </c>
      <c r="Y789" s="1" t="s">
        <v>45</v>
      </c>
    </row>
    <row r="790" spans="1:25">
      <c r="A790" s="1">
        <v>2012022</v>
      </c>
      <c r="B790" s="1" t="s">
        <v>48</v>
      </c>
      <c r="C790" s="2">
        <v>40959</v>
      </c>
      <c r="D790" s="2">
        <v>41020</v>
      </c>
      <c r="E790" s="1">
        <v>34</v>
      </c>
      <c r="F790" s="1">
        <v>31</v>
      </c>
      <c r="G790" s="1">
        <v>9</v>
      </c>
      <c r="H790" s="1">
        <v>3</v>
      </c>
      <c r="I790" s="1">
        <v>35</v>
      </c>
      <c r="J790" s="1">
        <v>5</v>
      </c>
      <c r="K790" s="1" t="s">
        <v>835</v>
      </c>
      <c r="L790" s="1">
        <v>0</v>
      </c>
      <c r="M790" s="1">
        <v>0</v>
      </c>
      <c r="N790" s="1">
        <v>1</v>
      </c>
      <c r="O790" s="1">
        <v>165592.70000000001</v>
      </c>
      <c r="P790" s="1">
        <v>223</v>
      </c>
      <c r="Q790" s="1">
        <v>1598.1</v>
      </c>
      <c r="R790" s="1">
        <v>11994</v>
      </c>
      <c r="S790" s="1">
        <v>12.8</v>
      </c>
      <c r="T790" s="1">
        <v>199116</v>
      </c>
      <c r="U790" s="1">
        <v>5.5</v>
      </c>
      <c r="V790" s="1">
        <v>408934</v>
      </c>
      <c r="W790" s="1">
        <v>2</v>
      </c>
      <c r="X790" s="1">
        <v>8048968</v>
      </c>
      <c r="Y790" s="1" t="s">
        <v>45</v>
      </c>
    </row>
    <row r="791" spans="1:25">
      <c r="A791" s="1">
        <v>2012021</v>
      </c>
      <c r="B791" s="1" t="s">
        <v>43</v>
      </c>
      <c r="C791" s="2">
        <v>40957</v>
      </c>
      <c r="D791" s="2">
        <v>41018</v>
      </c>
      <c r="E791" s="1">
        <v>49</v>
      </c>
      <c r="F791" s="1">
        <v>48</v>
      </c>
      <c r="G791" s="1">
        <v>5</v>
      </c>
      <c r="H791" s="1">
        <v>17</v>
      </c>
      <c r="I791" s="1">
        <v>47</v>
      </c>
      <c r="J791" s="1">
        <v>6</v>
      </c>
      <c r="K791" s="1" t="s">
        <v>836</v>
      </c>
      <c r="L791" s="1">
        <v>0</v>
      </c>
      <c r="M791" s="1">
        <v>0</v>
      </c>
      <c r="N791" s="1">
        <v>4</v>
      </c>
      <c r="O791" s="1">
        <v>79641.100000000006</v>
      </c>
      <c r="P791" s="1">
        <v>534</v>
      </c>
      <c r="Q791" s="1">
        <v>1283.9000000000001</v>
      </c>
      <c r="R791" s="1">
        <v>26266</v>
      </c>
      <c r="S791" s="1">
        <v>11.3</v>
      </c>
      <c r="T791" s="1">
        <v>386378</v>
      </c>
      <c r="U791" s="1">
        <v>5.4</v>
      </c>
      <c r="V791" s="1">
        <v>577088</v>
      </c>
      <c r="W791" s="1">
        <v>2</v>
      </c>
      <c r="X791" s="1">
        <v>4149448</v>
      </c>
      <c r="Y791" s="1" t="s">
        <v>45</v>
      </c>
    </row>
    <row r="792" spans="1:25">
      <c r="A792" s="1">
        <v>2012020</v>
      </c>
      <c r="B792" s="1" t="s">
        <v>46</v>
      </c>
      <c r="C792" s="2">
        <v>40954</v>
      </c>
      <c r="D792" s="2">
        <v>41015</v>
      </c>
      <c r="E792" s="1">
        <v>11</v>
      </c>
      <c r="F792" s="1">
        <v>36</v>
      </c>
      <c r="G792" s="1">
        <v>10</v>
      </c>
      <c r="H792" s="1">
        <v>22</v>
      </c>
      <c r="I792" s="1">
        <v>31</v>
      </c>
      <c r="J792" s="1">
        <v>1</v>
      </c>
      <c r="K792" s="1" t="s">
        <v>837</v>
      </c>
      <c r="L792" s="1">
        <v>0</v>
      </c>
      <c r="M792" s="1">
        <v>0</v>
      </c>
      <c r="N792" s="1">
        <v>1</v>
      </c>
      <c r="O792" s="1">
        <v>230752.4</v>
      </c>
      <c r="P792" s="1">
        <v>504</v>
      </c>
      <c r="Q792" s="1">
        <v>985.3</v>
      </c>
      <c r="R792" s="1">
        <v>23768</v>
      </c>
      <c r="S792" s="1">
        <v>9</v>
      </c>
      <c r="T792" s="1">
        <v>332142</v>
      </c>
      <c r="U792" s="1">
        <v>4.5999999999999996</v>
      </c>
      <c r="V792" s="1">
        <v>307872</v>
      </c>
      <c r="W792" s="1">
        <v>2</v>
      </c>
      <c r="X792" s="1">
        <v>5160315</v>
      </c>
      <c r="Y792" s="1" t="s">
        <v>45</v>
      </c>
    </row>
    <row r="793" spans="1:25">
      <c r="A793" s="1">
        <v>2012019</v>
      </c>
      <c r="B793" s="1" t="s">
        <v>48</v>
      </c>
      <c r="C793" s="2">
        <v>40952</v>
      </c>
      <c r="D793" s="2">
        <v>41013</v>
      </c>
      <c r="E793" s="1">
        <v>23</v>
      </c>
      <c r="F793" s="1">
        <v>9</v>
      </c>
      <c r="G793" s="1">
        <v>22</v>
      </c>
      <c r="H793" s="1">
        <v>24</v>
      </c>
      <c r="I793" s="1">
        <v>36</v>
      </c>
      <c r="J793" s="1">
        <v>5</v>
      </c>
      <c r="K793" s="1" t="s">
        <v>838</v>
      </c>
      <c r="L793" s="1">
        <v>1</v>
      </c>
      <c r="M793" s="1">
        <v>9000000</v>
      </c>
      <c r="N793" s="1">
        <v>0</v>
      </c>
      <c r="O793" s="1">
        <v>0</v>
      </c>
      <c r="P793" s="1">
        <v>594</v>
      </c>
      <c r="Q793" s="1">
        <v>1607.7</v>
      </c>
      <c r="R793" s="1">
        <v>27496</v>
      </c>
      <c r="S793" s="1">
        <v>10.199999999999999</v>
      </c>
      <c r="T793" s="1">
        <v>415788</v>
      </c>
      <c r="U793" s="1">
        <v>4.8</v>
      </c>
      <c r="V793" s="1">
        <v>708988</v>
      </c>
      <c r="W793" s="1">
        <v>2</v>
      </c>
      <c r="X793" s="1">
        <v>4864578</v>
      </c>
      <c r="Y793" s="1" t="s">
        <v>45</v>
      </c>
    </row>
    <row r="794" spans="1:25">
      <c r="A794" s="1">
        <v>2012018</v>
      </c>
      <c r="B794" s="1" t="s">
        <v>43</v>
      </c>
      <c r="C794" s="2">
        <v>40950</v>
      </c>
      <c r="D794" s="2">
        <v>41011</v>
      </c>
      <c r="E794" s="1">
        <v>11</v>
      </c>
      <c r="F794" s="1">
        <v>12</v>
      </c>
      <c r="G794" s="1">
        <v>46</v>
      </c>
      <c r="H794" s="1">
        <v>32</v>
      </c>
      <c r="I794" s="1">
        <v>36</v>
      </c>
      <c r="J794" s="1">
        <v>6</v>
      </c>
      <c r="K794" s="1" t="s">
        <v>839</v>
      </c>
      <c r="L794" s="1">
        <v>0</v>
      </c>
      <c r="M794" s="1">
        <v>0</v>
      </c>
      <c r="N794" s="1">
        <v>1</v>
      </c>
      <c r="O794" s="1">
        <v>341930.3</v>
      </c>
      <c r="P794" s="1">
        <v>457</v>
      </c>
      <c r="Q794" s="1">
        <v>1610.2</v>
      </c>
      <c r="R794" s="1">
        <v>25166</v>
      </c>
      <c r="S794" s="1">
        <v>12.6</v>
      </c>
      <c r="T794" s="1">
        <v>417082</v>
      </c>
      <c r="U794" s="1">
        <v>5.4</v>
      </c>
      <c r="V794" s="1">
        <v>618032</v>
      </c>
      <c r="W794" s="1">
        <v>2</v>
      </c>
      <c r="X794" s="1">
        <v>2718186</v>
      </c>
      <c r="Y794" s="1" t="s">
        <v>45</v>
      </c>
    </row>
    <row r="795" spans="1:25">
      <c r="A795" s="1">
        <v>2012017</v>
      </c>
      <c r="B795" s="1" t="s">
        <v>46</v>
      </c>
      <c r="C795" s="2">
        <v>40947</v>
      </c>
      <c r="D795" s="2">
        <v>41008</v>
      </c>
      <c r="E795" s="1">
        <v>27</v>
      </c>
      <c r="F795" s="1">
        <v>19</v>
      </c>
      <c r="G795" s="1">
        <v>12</v>
      </c>
      <c r="H795" s="1">
        <v>37</v>
      </c>
      <c r="I795" s="1">
        <v>15</v>
      </c>
      <c r="J795" s="1">
        <v>3</v>
      </c>
      <c r="K795" s="1" t="s">
        <v>840</v>
      </c>
      <c r="L795" s="1">
        <v>0</v>
      </c>
      <c r="M795" s="1">
        <v>0</v>
      </c>
      <c r="N795" s="1">
        <v>1</v>
      </c>
      <c r="O795" s="1">
        <v>237508</v>
      </c>
      <c r="P795" s="1">
        <v>560</v>
      </c>
      <c r="Q795" s="1">
        <v>912.7</v>
      </c>
      <c r="R795" s="1">
        <v>26934</v>
      </c>
      <c r="S795" s="1">
        <v>8.1999999999999993</v>
      </c>
      <c r="T795" s="1">
        <v>361126</v>
      </c>
      <c r="U795" s="1">
        <v>4.3</v>
      </c>
      <c r="V795" s="1">
        <v>455504</v>
      </c>
      <c r="W795" s="1">
        <v>2</v>
      </c>
      <c r="X795" s="1">
        <v>3389538</v>
      </c>
      <c r="Y795" s="1" t="s">
        <v>45</v>
      </c>
    </row>
    <row r="796" spans="1:25">
      <c r="A796" s="1">
        <v>2012016</v>
      </c>
      <c r="B796" s="1" t="s">
        <v>48</v>
      </c>
      <c r="C796" s="2">
        <v>40945</v>
      </c>
      <c r="D796" s="2">
        <v>41006</v>
      </c>
      <c r="E796" s="1">
        <v>15</v>
      </c>
      <c r="F796" s="1">
        <v>49</v>
      </c>
      <c r="G796" s="1">
        <v>24</v>
      </c>
      <c r="H796" s="1">
        <v>13</v>
      </c>
      <c r="I796" s="1">
        <v>29</v>
      </c>
      <c r="J796" s="1">
        <v>3</v>
      </c>
      <c r="K796" s="1" t="s">
        <v>841</v>
      </c>
      <c r="L796" s="1">
        <v>0</v>
      </c>
      <c r="M796" s="1">
        <v>0</v>
      </c>
      <c r="N796" s="1">
        <v>2</v>
      </c>
      <c r="O796" s="1">
        <v>83745.7</v>
      </c>
      <c r="P796" s="1">
        <v>375</v>
      </c>
      <c r="Q796" s="1">
        <v>961.2</v>
      </c>
      <c r="R796" s="1">
        <v>17998</v>
      </c>
      <c r="S796" s="1">
        <v>8.6</v>
      </c>
      <c r="T796" s="1">
        <v>238778</v>
      </c>
      <c r="U796" s="1">
        <v>4.5999999999999996</v>
      </c>
      <c r="V796" s="1">
        <v>324565</v>
      </c>
      <c r="W796" s="1">
        <v>2</v>
      </c>
      <c r="X796" s="1">
        <v>9374365</v>
      </c>
      <c r="Y796" s="1" t="s">
        <v>45</v>
      </c>
    </row>
    <row r="797" spans="1:25">
      <c r="A797" s="1">
        <v>2012015</v>
      </c>
      <c r="B797" s="1" t="s">
        <v>43</v>
      </c>
      <c r="C797" s="2">
        <v>40943</v>
      </c>
      <c r="D797" s="2">
        <v>41004</v>
      </c>
      <c r="E797" s="1">
        <v>38</v>
      </c>
      <c r="F797" s="1">
        <v>32</v>
      </c>
      <c r="G797" s="1">
        <v>10</v>
      </c>
      <c r="H797" s="1">
        <v>17</v>
      </c>
      <c r="I797" s="1">
        <v>9</v>
      </c>
      <c r="J797" s="1">
        <v>3</v>
      </c>
      <c r="K797" s="1" t="s">
        <v>842</v>
      </c>
      <c r="L797" s="1">
        <v>0</v>
      </c>
      <c r="M797" s="1">
        <v>0</v>
      </c>
      <c r="N797" s="1">
        <v>2</v>
      </c>
      <c r="O797" s="1">
        <v>162908.1</v>
      </c>
      <c r="P797" s="1">
        <v>519</v>
      </c>
      <c r="Q797" s="1">
        <v>1351</v>
      </c>
      <c r="R797" s="1">
        <v>26399</v>
      </c>
      <c r="S797" s="1">
        <v>11.5</v>
      </c>
      <c r="T797" s="1">
        <v>424475</v>
      </c>
      <c r="U797" s="1">
        <v>5.0999999999999996</v>
      </c>
      <c r="V797" s="1">
        <v>657227</v>
      </c>
      <c r="W797" s="1">
        <v>2</v>
      </c>
      <c r="X797" s="1">
        <v>5880852</v>
      </c>
      <c r="Y797" s="1" t="s">
        <v>45</v>
      </c>
    </row>
    <row r="798" spans="1:25">
      <c r="A798" s="1">
        <v>2012014</v>
      </c>
      <c r="B798" s="1" t="s">
        <v>46</v>
      </c>
      <c r="C798" s="2">
        <v>40940</v>
      </c>
      <c r="D798" s="2">
        <v>41001</v>
      </c>
      <c r="E798" s="1">
        <v>16</v>
      </c>
      <c r="F798" s="1">
        <v>5</v>
      </c>
      <c r="G798" s="1">
        <v>49</v>
      </c>
      <c r="H798" s="1">
        <v>43</v>
      </c>
      <c r="I798" s="1">
        <v>2</v>
      </c>
      <c r="J798" s="1">
        <v>7</v>
      </c>
      <c r="K798" s="1" t="s">
        <v>843</v>
      </c>
      <c r="L798" s="1">
        <v>0</v>
      </c>
      <c r="M798" s="1">
        <v>0</v>
      </c>
      <c r="N798" s="1">
        <v>1</v>
      </c>
      <c r="O798" s="1">
        <v>231088</v>
      </c>
      <c r="P798" s="1">
        <v>420</v>
      </c>
      <c r="Q798" s="1">
        <v>1184.0999999999999</v>
      </c>
      <c r="R798" s="1">
        <v>19876</v>
      </c>
      <c r="S798" s="1">
        <v>10.8</v>
      </c>
      <c r="T798" s="1">
        <v>300602</v>
      </c>
      <c r="U798" s="1">
        <v>5.0999999999999996</v>
      </c>
      <c r="V798" s="1">
        <v>717047</v>
      </c>
      <c r="W798" s="1">
        <v>2</v>
      </c>
      <c r="X798" s="1">
        <v>5492799</v>
      </c>
      <c r="Y798" s="1" t="s">
        <v>45</v>
      </c>
    </row>
    <row r="799" spans="1:25">
      <c r="A799" s="1">
        <v>2012013</v>
      </c>
      <c r="B799" s="1" t="s">
        <v>48</v>
      </c>
      <c r="C799" s="2">
        <v>40938</v>
      </c>
      <c r="D799" s="2">
        <v>40999</v>
      </c>
      <c r="E799" s="1">
        <v>22</v>
      </c>
      <c r="F799" s="1">
        <v>40</v>
      </c>
      <c r="G799" s="1">
        <v>1</v>
      </c>
      <c r="H799" s="1">
        <v>35</v>
      </c>
      <c r="I799" s="1">
        <v>32</v>
      </c>
      <c r="J799" s="1">
        <v>8</v>
      </c>
      <c r="K799" s="1" t="s">
        <v>844</v>
      </c>
      <c r="L799" s="1">
        <v>0</v>
      </c>
      <c r="M799" s="1">
        <v>0</v>
      </c>
      <c r="N799" s="1">
        <v>0</v>
      </c>
      <c r="O799" s="1">
        <v>0</v>
      </c>
      <c r="P799" s="1">
        <v>193</v>
      </c>
      <c r="Q799" s="1">
        <v>2643</v>
      </c>
      <c r="R799" s="1">
        <v>10193</v>
      </c>
      <c r="S799" s="1">
        <v>14.8</v>
      </c>
      <c r="T799" s="1">
        <v>170324</v>
      </c>
      <c r="U799" s="1">
        <v>6.3</v>
      </c>
      <c r="V799" s="1">
        <v>300460</v>
      </c>
      <c r="W799" s="1">
        <v>2</v>
      </c>
      <c r="X799" s="1">
        <v>6825405</v>
      </c>
      <c r="Y799" s="1" t="s">
        <v>45</v>
      </c>
    </row>
    <row r="800" spans="1:25">
      <c r="A800" s="1">
        <v>2012012</v>
      </c>
      <c r="B800" s="1" t="s">
        <v>43</v>
      </c>
      <c r="C800" s="2">
        <v>40936</v>
      </c>
      <c r="D800" s="2">
        <v>40997</v>
      </c>
      <c r="E800" s="1">
        <v>23</v>
      </c>
      <c r="F800" s="1">
        <v>12</v>
      </c>
      <c r="G800" s="1">
        <v>47</v>
      </c>
      <c r="H800" s="1">
        <v>15</v>
      </c>
      <c r="I800" s="1">
        <v>18</v>
      </c>
      <c r="J800" s="1">
        <v>6</v>
      </c>
      <c r="K800" s="1" t="s">
        <v>845</v>
      </c>
      <c r="L800" s="1">
        <v>0</v>
      </c>
      <c r="M800" s="1">
        <v>0</v>
      </c>
      <c r="N800" s="1">
        <v>5</v>
      </c>
      <c r="O800" s="1">
        <v>65271.199999999997</v>
      </c>
      <c r="P800" s="1">
        <v>846</v>
      </c>
      <c r="Q800" s="1">
        <v>830.2</v>
      </c>
      <c r="R800" s="1">
        <v>35422</v>
      </c>
      <c r="S800" s="1">
        <v>8.5</v>
      </c>
      <c r="T800" s="1">
        <v>460412</v>
      </c>
      <c r="U800" s="1">
        <v>4.7</v>
      </c>
      <c r="V800" s="1">
        <v>590446</v>
      </c>
      <c r="W800" s="1">
        <v>2</v>
      </c>
      <c r="X800" s="1">
        <v>8026279</v>
      </c>
      <c r="Y800" s="1" t="s">
        <v>45</v>
      </c>
    </row>
    <row r="801" spans="1:25">
      <c r="A801" s="1">
        <v>2012011</v>
      </c>
      <c r="B801" s="1" t="s">
        <v>46</v>
      </c>
      <c r="C801" s="2">
        <v>40933</v>
      </c>
      <c r="D801" s="2">
        <v>40994</v>
      </c>
      <c r="E801" s="1">
        <v>2</v>
      </c>
      <c r="F801" s="1">
        <v>23</v>
      </c>
      <c r="G801" s="1">
        <v>8</v>
      </c>
      <c r="H801" s="1">
        <v>30</v>
      </c>
      <c r="I801" s="1">
        <v>48</v>
      </c>
      <c r="J801" s="1">
        <v>5</v>
      </c>
      <c r="K801" s="1" t="s">
        <v>846</v>
      </c>
      <c r="L801" s="1">
        <v>2</v>
      </c>
      <c r="M801" s="1">
        <v>3500000</v>
      </c>
      <c r="N801" s="1">
        <v>2</v>
      </c>
      <c r="O801" s="1">
        <v>123789.7</v>
      </c>
      <c r="P801" s="1">
        <v>547</v>
      </c>
      <c r="Q801" s="1">
        <v>974.1</v>
      </c>
      <c r="R801" s="1">
        <v>24217</v>
      </c>
      <c r="S801" s="1">
        <v>9.5</v>
      </c>
      <c r="T801" s="1">
        <v>331066</v>
      </c>
      <c r="U801" s="1">
        <v>4.9000000000000004</v>
      </c>
      <c r="V801" s="1">
        <v>609761</v>
      </c>
      <c r="W801" s="1">
        <v>2</v>
      </c>
      <c r="X801" s="1">
        <v>8458890</v>
      </c>
      <c r="Y801" s="1" t="s">
        <v>45</v>
      </c>
    </row>
    <row r="802" spans="1:25">
      <c r="A802" s="1">
        <v>2012010</v>
      </c>
      <c r="B802" s="1" t="s">
        <v>48</v>
      </c>
      <c r="C802" s="2">
        <v>40931</v>
      </c>
      <c r="D802" s="2">
        <v>40992</v>
      </c>
      <c r="E802" s="1">
        <v>39</v>
      </c>
      <c r="F802" s="1">
        <v>44</v>
      </c>
      <c r="G802" s="1">
        <v>48</v>
      </c>
      <c r="H802" s="1">
        <v>20</v>
      </c>
      <c r="I802" s="1">
        <v>25</v>
      </c>
      <c r="J802" s="1">
        <v>6</v>
      </c>
      <c r="K802" s="1" t="s">
        <v>847</v>
      </c>
      <c r="L802" s="1">
        <v>0</v>
      </c>
      <c r="M802" s="1">
        <v>0</v>
      </c>
      <c r="N802" s="1">
        <v>0</v>
      </c>
      <c r="O802" s="1">
        <v>0</v>
      </c>
      <c r="P802" s="1">
        <v>307</v>
      </c>
      <c r="Q802" s="1">
        <v>1798</v>
      </c>
      <c r="R802" s="1">
        <v>11709</v>
      </c>
      <c r="S802" s="1">
        <v>13.9</v>
      </c>
      <c r="T802" s="1">
        <v>184285</v>
      </c>
      <c r="U802" s="1">
        <v>6.3</v>
      </c>
      <c r="V802" s="1">
        <v>342372</v>
      </c>
      <c r="W802" s="1">
        <v>2</v>
      </c>
      <c r="X802" s="1">
        <v>5610923</v>
      </c>
      <c r="Y802" s="1" t="s">
        <v>45</v>
      </c>
    </row>
    <row r="803" spans="1:25">
      <c r="A803" s="1">
        <v>2012009</v>
      </c>
      <c r="B803" s="1" t="s">
        <v>43</v>
      </c>
      <c r="C803" s="2">
        <v>40929</v>
      </c>
      <c r="D803" s="2">
        <v>40990</v>
      </c>
      <c r="E803" s="1">
        <v>36</v>
      </c>
      <c r="F803" s="1">
        <v>23</v>
      </c>
      <c r="G803" s="1">
        <v>1</v>
      </c>
      <c r="H803" s="1">
        <v>31</v>
      </c>
      <c r="I803" s="1">
        <v>17</v>
      </c>
      <c r="J803" s="1">
        <v>4</v>
      </c>
      <c r="K803" s="1" t="s">
        <v>848</v>
      </c>
      <c r="L803" s="1">
        <v>0</v>
      </c>
      <c r="M803" s="1">
        <v>0</v>
      </c>
      <c r="N803" s="1">
        <v>1</v>
      </c>
      <c r="O803" s="1">
        <v>344686.3</v>
      </c>
      <c r="P803" s="1">
        <v>645</v>
      </c>
      <c r="Q803" s="1">
        <v>1150.0999999999999</v>
      </c>
      <c r="R803" s="1">
        <v>30876</v>
      </c>
      <c r="S803" s="1">
        <v>10.4</v>
      </c>
      <c r="T803" s="1">
        <v>441004</v>
      </c>
      <c r="U803" s="1">
        <v>5.2</v>
      </c>
      <c r="V803" s="1">
        <v>621582</v>
      </c>
      <c r="W803" s="1">
        <v>2</v>
      </c>
      <c r="X803" s="1">
        <v>7369854</v>
      </c>
      <c r="Y803" s="1" t="s">
        <v>45</v>
      </c>
    </row>
    <row r="804" spans="1:25">
      <c r="A804" s="1">
        <v>2012008</v>
      </c>
      <c r="B804" s="1" t="s">
        <v>46</v>
      </c>
      <c r="C804" s="2">
        <v>40926</v>
      </c>
      <c r="D804" s="2">
        <v>40987</v>
      </c>
      <c r="E804" s="1">
        <v>21</v>
      </c>
      <c r="F804" s="1">
        <v>9</v>
      </c>
      <c r="G804" s="1">
        <v>33</v>
      </c>
      <c r="H804" s="1">
        <v>13</v>
      </c>
      <c r="I804" s="1">
        <v>42</v>
      </c>
      <c r="J804" s="1">
        <v>4</v>
      </c>
      <c r="K804" s="1" t="s">
        <v>849</v>
      </c>
      <c r="L804" s="1">
        <v>0</v>
      </c>
      <c r="M804" s="1">
        <v>0</v>
      </c>
      <c r="N804" s="1">
        <v>9</v>
      </c>
      <c r="O804" s="1">
        <v>26786</v>
      </c>
      <c r="P804" s="1">
        <v>857</v>
      </c>
      <c r="Q804" s="1">
        <v>605.4</v>
      </c>
      <c r="R804" s="1">
        <v>28182</v>
      </c>
      <c r="S804" s="1">
        <v>7.9</v>
      </c>
      <c r="T804" s="1">
        <v>350622</v>
      </c>
      <c r="U804" s="1">
        <v>4.5</v>
      </c>
      <c r="V804" s="1">
        <v>437109</v>
      </c>
      <c r="W804" s="1">
        <v>2</v>
      </c>
      <c r="X804" s="1">
        <v>9839737</v>
      </c>
      <c r="Y804" s="1" t="s">
        <v>45</v>
      </c>
    </row>
    <row r="805" spans="1:25">
      <c r="A805" s="1">
        <v>2012007</v>
      </c>
      <c r="B805" s="1" t="s">
        <v>48</v>
      </c>
      <c r="C805" s="2">
        <v>40924</v>
      </c>
      <c r="D805" s="2">
        <v>40985</v>
      </c>
      <c r="E805" s="1">
        <v>39</v>
      </c>
      <c r="F805" s="1">
        <v>36</v>
      </c>
      <c r="G805" s="1">
        <v>29</v>
      </c>
      <c r="H805" s="1">
        <v>47</v>
      </c>
      <c r="I805" s="1">
        <v>38</v>
      </c>
      <c r="J805" s="1">
        <v>8</v>
      </c>
      <c r="K805" s="1" t="s">
        <v>850</v>
      </c>
      <c r="L805" s="1">
        <v>0</v>
      </c>
      <c r="M805" s="1">
        <v>0</v>
      </c>
      <c r="N805" s="1">
        <v>2</v>
      </c>
      <c r="O805" s="1">
        <v>84658.4</v>
      </c>
      <c r="P805" s="1">
        <v>197</v>
      </c>
      <c r="Q805" s="1">
        <v>1849.7</v>
      </c>
      <c r="R805" s="1">
        <v>10478</v>
      </c>
      <c r="S805" s="1">
        <v>15</v>
      </c>
      <c r="T805" s="1">
        <v>156181</v>
      </c>
      <c r="U805" s="1">
        <v>7.2</v>
      </c>
      <c r="V805" s="1">
        <v>309722</v>
      </c>
      <c r="W805" s="1">
        <v>2</v>
      </c>
      <c r="X805" s="1">
        <v>8593539</v>
      </c>
      <c r="Y805" s="1" t="s">
        <v>45</v>
      </c>
    </row>
    <row r="806" spans="1:25">
      <c r="A806" s="1">
        <v>2012006</v>
      </c>
      <c r="B806" s="1" t="s">
        <v>43</v>
      </c>
      <c r="C806" s="2">
        <v>40922</v>
      </c>
      <c r="D806" s="2">
        <v>40983</v>
      </c>
      <c r="E806" s="1">
        <v>1</v>
      </c>
      <c r="F806" s="1">
        <v>38</v>
      </c>
      <c r="G806" s="1">
        <v>19</v>
      </c>
      <c r="H806" s="1">
        <v>49</v>
      </c>
      <c r="I806" s="1">
        <v>29</v>
      </c>
      <c r="J806" s="1">
        <v>8</v>
      </c>
      <c r="K806" s="1" t="s">
        <v>851</v>
      </c>
      <c r="L806" s="1">
        <v>0</v>
      </c>
      <c r="M806" s="1">
        <v>0</v>
      </c>
      <c r="N806" s="1">
        <v>1</v>
      </c>
      <c r="O806" s="1">
        <v>336477.4</v>
      </c>
      <c r="P806" s="1">
        <v>761</v>
      </c>
      <c r="Q806" s="1">
        <v>951.5</v>
      </c>
      <c r="R806" s="1">
        <v>32385</v>
      </c>
      <c r="S806" s="1">
        <v>9.6</v>
      </c>
      <c r="T806" s="1">
        <v>433505</v>
      </c>
      <c r="U806" s="1">
        <v>5.0999999999999996</v>
      </c>
      <c r="V806" s="1">
        <v>634609</v>
      </c>
      <c r="W806" s="1">
        <v>2</v>
      </c>
      <c r="X806" s="1">
        <v>9677892</v>
      </c>
      <c r="Y806" s="1" t="s">
        <v>45</v>
      </c>
    </row>
    <row r="807" spans="1:25">
      <c r="A807" s="1">
        <v>2012005</v>
      </c>
      <c r="B807" s="1" t="s">
        <v>46</v>
      </c>
      <c r="C807" s="2">
        <v>40919</v>
      </c>
      <c r="D807" s="2">
        <v>40980</v>
      </c>
      <c r="E807" s="1">
        <v>9</v>
      </c>
      <c r="F807" s="1">
        <v>7</v>
      </c>
      <c r="G807" s="1">
        <v>44</v>
      </c>
      <c r="H807" s="1">
        <v>36</v>
      </c>
      <c r="I807" s="1">
        <v>23</v>
      </c>
      <c r="J807" s="1">
        <v>7</v>
      </c>
      <c r="K807" s="1" t="s">
        <v>852</v>
      </c>
      <c r="L807" s="1">
        <v>0</v>
      </c>
      <c r="M807" s="1">
        <v>0</v>
      </c>
      <c r="N807" s="1">
        <v>1</v>
      </c>
      <c r="O807" s="1">
        <v>235798.1</v>
      </c>
      <c r="P807" s="1">
        <v>535</v>
      </c>
      <c r="Q807" s="1">
        <v>948.5</v>
      </c>
      <c r="R807" s="1">
        <v>23829</v>
      </c>
      <c r="S807" s="1">
        <v>9.1999999999999993</v>
      </c>
      <c r="T807" s="1">
        <v>340784</v>
      </c>
      <c r="U807" s="1">
        <v>4.5999999999999996</v>
      </c>
      <c r="V807" s="1">
        <v>743279</v>
      </c>
      <c r="W807" s="1">
        <v>2</v>
      </c>
      <c r="X807" s="1">
        <v>9823822</v>
      </c>
      <c r="Y807" s="1" t="s">
        <v>45</v>
      </c>
    </row>
    <row r="808" spans="1:25">
      <c r="A808" s="1">
        <v>2012004</v>
      </c>
      <c r="B808" s="1" t="s">
        <v>48</v>
      </c>
      <c r="C808" s="2">
        <v>40917</v>
      </c>
      <c r="D808" s="2">
        <v>40978</v>
      </c>
      <c r="E808" s="1">
        <v>34</v>
      </c>
      <c r="F808" s="1">
        <v>15</v>
      </c>
      <c r="G808" s="1">
        <v>26</v>
      </c>
      <c r="H808" s="1">
        <v>25</v>
      </c>
      <c r="I808" s="1">
        <v>32</v>
      </c>
      <c r="J808" s="1">
        <v>4</v>
      </c>
      <c r="K808" s="1" t="s">
        <v>853</v>
      </c>
      <c r="L808" s="1">
        <v>0</v>
      </c>
      <c r="M808" s="1">
        <v>0</v>
      </c>
      <c r="N808" s="1">
        <v>0</v>
      </c>
      <c r="O808" s="1">
        <v>0</v>
      </c>
      <c r="P808" s="1">
        <v>259</v>
      </c>
      <c r="Q808" s="1">
        <v>2071.3000000000002</v>
      </c>
      <c r="R808" s="1">
        <v>11330</v>
      </c>
      <c r="S808" s="1">
        <v>14</v>
      </c>
      <c r="T808" s="1">
        <v>186348</v>
      </c>
      <c r="U808" s="1">
        <v>6</v>
      </c>
      <c r="V808" s="1">
        <v>314625</v>
      </c>
      <c r="W808" s="1">
        <v>2</v>
      </c>
      <c r="X808" s="1">
        <v>7536474</v>
      </c>
      <c r="Y808" s="1" t="s">
        <v>45</v>
      </c>
    </row>
    <row r="809" spans="1:25">
      <c r="A809" s="1">
        <v>2012003</v>
      </c>
      <c r="B809" s="1" t="s">
        <v>43</v>
      </c>
      <c r="C809" s="2">
        <v>40915</v>
      </c>
      <c r="D809" s="2">
        <v>40976</v>
      </c>
      <c r="E809" s="1">
        <v>1</v>
      </c>
      <c r="F809" s="1">
        <v>6</v>
      </c>
      <c r="G809" s="1">
        <v>12</v>
      </c>
      <c r="H809" s="1">
        <v>10</v>
      </c>
      <c r="I809" s="1">
        <v>8</v>
      </c>
      <c r="J809" s="1">
        <v>8</v>
      </c>
      <c r="K809" s="1" t="s">
        <v>854</v>
      </c>
      <c r="L809" s="1">
        <v>2</v>
      </c>
      <c r="M809" s="1">
        <v>5000000</v>
      </c>
      <c r="N809" s="1">
        <v>38</v>
      </c>
      <c r="O809" s="1">
        <v>10337.5</v>
      </c>
      <c r="P809" s="1">
        <v>4985</v>
      </c>
      <c r="Q809" s="1">
        <v>169.5</v>
      </c>
      <c r="R809" s="1">
        <v>82339</v>
      </c>
      <c r="S809" s="1">
        <v>4.4000000000000004</v>
      </c>
      <c r="T809" s="1">
        <v>718739</v>
      </c>
      <c r="U809" s="1">
        <v>3.6</v>
      </c>
      <c r="V809" s="1">
        <v>720167</v>
      </c>
      <c r="W809" s="1">
        <v>2</v>
      </c>
      <c r="X809" s="1">
        <v>9595786</v>
      </c>
      <c r="Y809" s="1" t="s">
        <v>45</v>
      </c>
    </row>
    <row r="810" spans="1:25">
      <c r="A810" s="1">
        <v>2012002</v>
      </c>
      <c r="B810" s="1" t="s">
        <v>46</v>
      </c>
      <c r="C810" s="2">
        <v>40912</v>
      </c>
      <c r="D810" s="2">
        <v>40973</v>
      </c>
      <c r="E810" s="1">
        <v>10</v>
      </c>
      <c r="F810" s="1">
        <v>23</v>
      </c>
      <c r="G810" s="1">
        <v>2</v>
      </c>
      <c r="H810" s="1">
        <v>43</v>
      </c>
      <c r="I810" s="1">
        <v>34</v>
      </c>
      <c r="J810" s="1">
        <v>5</v>
      </c>
      <c r="K810" s="1" t="s">
        <v>855</v>
      </c>
      <c r="L810" s="1">
        <v>0</v>
      </c>
      <c r="M810" s="1">
        <v>0</v>
      </c>
      <c r="N810" s="1">
        <v>4</v>
      </c>
      <c r="O810" s="1">
        <v>68413</v>
      </c>
      <c r="P810" s="1">
        <v>546</v>
      </c>
      <c r="Q810" s="1">
        <v>1078.5999999999999</v>
      </c>
      <c r="R810" s="1">
        <v>23516</v>
      </c>
      <c r="S810" s="1">
        <v>10.8</v>
      </c>
      <c r="T810" s="1">
        <v>338199</v>
      </c>
      <c r="U810" s="1">
        <v>5.3</v>
      </c>
      <c r="V810" s="1">
        <v>662570</v>
      </c>
      <c r="W810" s="1">
        <v>2</v>
      </c>
      <c r="X810" s="1">
        <v>779383</v>
      </c>
      <c r="Y810" s="1" t="s">
        <v>45</v>
      </c>
    </row>
    <row r="811" spans="1:25">
      <c r="A811" s="1">
        <v>2012001</v>
      </c>
      <c r="B811" s="1" t="s">
        <v>48</v>
      </c>
      <c r="C811" s="2">
        <v>40910</v>
      </c>
      <c r="D811" s="2">
        <v>40971</v>
      </c>
      <c r="E811" s="1">
        <v>3</v>
      </c>
      <c r="F811" s="1">
        <v>36</v>
      </c>
      <c r="G811" s="1">
        <v>30</v>
      </c>
      <c r="H811" s="1">
        <v>16</v>
      </c>
      <c r="I811" s="1">
        <v>24</v>
      </c>
      <c r="J811" s="1">
        <v>9</v>
      </c>
      <c r="K811" s="1" t="s">
        <v>856</v>
      </c>
      <c r="L811" s="1">
        <v>0</v>
      </c>
      <c r="M811" s="1">
        <v>0</v>
      </c>
      <c r="N811" s="1">
        <v>2</v>
      </c>
      <c r="O811" s="1">
        <v>96145.600000000006</v>
      </c>
      <c r="P811" s="1">
        <v>394</v>
      </c>
      <c r="Q811" s="1">
        <v>1050.3</v>
      </c>
      <c r="R811" s="1">
        <v>16863</v>
      </c>
      <c r="S811" s="1">
        <v>10.6</v>
      </c>
      <c r="T811" s="1">
        <v>239930</v>
      </c>
      <c r="U811" s="1">
        <v>5.3</v>
      </c>
      <c r="V811" s="1">
        <v>315657</v>
      </c>
      <c r="W811" s="1">
        <v>2</v>
      </c>
      <c r="X811" s="1">
        <v>7646272</v>
      </c>
      <c r="Y811" s="1" t="s">
        <v>45</v>
      </c>
    </row>
    <row r="812" spans="1:25">
      <c r="A812" s="1">
        <v>2011157</v>
      </c>
      <c r="B812" s="1" t="s">
        <v>43</v>
      </c>
      <c r="C812" s="2">
        <v>40908</v>
      </c>
      <c r="D812" s="2">
        <v>40969</v>
      </c>
      <c r="E812" s="1">
        <v>32</v>
      </c>
      <c r="F812" s="1">
        <v>35</v>
      </c>
      <c r="G812" s="1">
        <v>17</v>
      </c>
      <c r="H812" s="1">
        <v>28</v>
      </c>
      <c r="I812" s="1">
        <v>2</v>
      </c>
      <c r="J812" s="1">
        <v>2</v>
      </c>
      <c r="K812" s="1" t="s">
        <v>857</v>
      </c>
      <c r="L812" s="1">
        <v>0</v>
      </c>
      <c r="M812" s="1">
        <v>0</v>
      </c>
      <c r="N812" s="1">
        <v>4</v>
      </c>
      <c r="O812" s="1">
        <v>162275.9</v>
      </c>
      <c r="P812" s="1">
        <v>1132</v>
      </c>
      <c r="Q812" s="1">
        <v>1234</v>
      </c>
      <c r="R812" s="1">
        <v>51057</v>
      </c>
      <c r="S812" s="1">
        <v>11.8</v>
      </c>
      <c r="T812" s="1">
        <v>769096</v>
      </c>
      <c r="U812" s="1">
        <v>5.6</v>
      </c>
      <c r="V812" s="1">
        <v>974075</v>
      </c>
      <c r="W812" s="1">
        <v>2</v>
      </c>
      <c r="X812" s="1">
        <v>8334366</v>
      </c>
      <c r="Y812" s="1" t="s">
        <v>45</v>
      </c>
    </row>
    <row r="813" spans="1:25">
      <c r="A813" s="1">
        <v>2011156</v>
      </c>
      <c r="B813" s="1" t="s">
        <v>46</v>
      </c>
      <c r="C813" s="2">
        <v>40905</v>
      </c>
      <c r="D813" s="2">
        <v>40966</v>
      </c>
      <c r="E813" s="1">
        <v>39</v>
      </c>
      <c r="F813" s="1">
        <v>41</v>
      </c>
      <c r="G813" s="1">
        <v>16</v>
      </c>
      <c r="H813" s="1">
        <v>31</v>
      </c>
      <c r="I813" s="1">
        <v>36</v>
      </c>
      <c r="J813" s="1">
        <v>5</v>
      </c>
      <c r="K813" s="1" t="s">
        <v>858</v>
      </c>
      <c r="L813" s="1">
        <v>0</v>
      </c>
      <c r="M813" s="1">
        <v>0</v>
      </c>
      <c r="N813" s="1">
        <v>2</v>
      </c>
      <c r="O813" s="1">
        <v>120485.7</v>
      </c>
      <c r="P813" s="1">
        <v>301</v>
      </c>
      <c r="Q813" s="1">
        <v>1722.9</v>
      </c>
      <c r="R813" s="1">
        <v>14391</v>
      </c>
      <c r="S813" s="1">
        <v>15.6</v>
      </c>
      <c r="T813" s="1">
        <v>224179</v>
      </c>
      <c r="U813" s="1">
        <v>7.1</v>
      </c>
      <c r="V813" s="1">
        <v>585720</v>
      </c>
      <c r="W813" s="1">
        <v>2</v>
      </c>
      <c r="X813" s="1">
        <v>37424</v>
      </c>
      <c r="Y813" s="1" t="s">
        <v>45</v>
      </c>
    </row>
    <row r="814" spans="1:25">
      <c r="A814" s="1">
        <v>2011155</v>
      </c>
      <c r="B814" s="1" t="s">
        <v>48</v>
      </c>
      <c r="C814" s="2">
        <v>40903</v>
      </c>
      <c r="D814" s="2">
        <v>40964</v>
      </c>
      <c r="E814" s="1">
        <v>36</v>
      </c>
      <c r="F814" s="1">
        <v>43</v>
      </c>
      <c r="G814" s="1">
        <v>42</v>
      </c>
      <c r="H814" s="1">
        <v>23</v>
      </c>
      <c r="I814" s="1">
        <v>28</v>
      </c>
      <c r="J814" s="1">
        <v>4</v>
      </c>
      <c r="K814" s="1" t="s">
        <v>859</v>
      </c>
      <c r="L814" s="1">
        <v>0</v>
      </c>
      <c r="M814" s="1">
        <v>0</v>
      </c>
      <c r="N814" s="1">
        <v>0</v>
      </c>
      <c r="O814" s="1">
        <v>0</v>
      </c>
      <c r="P814" s="1">
        <v>290</v>
      </c>
      <c r="Q814" s="1">
        <v>1753</v>
      </c>
      <c r="R814" s="1">
        <v>11964</v>
      </c>
      <c r="S814" s="1">
        <v>12.5</v>
      </c>
      <c r="T814" s="1">
        <v>176118</v>
      </c>
      <c r="U814" s="1">
        <v>6.1</v>
      </c>
      <c r="V814" s="1">
        <v>310937</v>
      </c>
      <c r="W814" s="1">
        <v>2</v>
      </c>
      <c r="X814" s="1">
        <v>743515</v>
      </c>
      <c r="Y814" s="1" t="s">
        <v>45</v>
      </c>
    </row>
    <row r="815" spans="1:25">
      <c r="A815" s="1">
        <v>2011154</v>
      </c>
      <c r="B815" s="1" t="s">
        <v>43</v>
      </c>
      <c r="C815" s="2">
        <v>40901</v>
      </c>
      <c r="D815" s="2">
        <v>40962</v>
      </c>
      <c r="E815" s="1">
        <v>7</v>
      </c>
      <c r="F815" s="1">
        <v>10</v>
      </c>
      <c r="G815" s="1">
        <v>28</v>
      </c>
      <c r="H815" s="1">
        <v>11</v>
      </c>
      <c r="I815" s="1">
        <v>12</v>
      </c>
      <c r="J815" s="1">
        <v>8</v>
      </c>
      <c r="K815" s="1" t="s">
        <v>860</v>
      </c>
      <c r="L815" s="1">
        <v>2</v>
      </c>
      <c r="M815" s="1">
        <v>3500000</v>
      </c>
      <c r="N815" s="1">
        <v>17</v>
      </c>
      <c r="O815" s="1">
        <v>32984.1</v>
      </c>
      <c r="P815" s="1">
        <v>2917</v>
      </c>
      <c r="Q815" s="1">
        <v>413.7</v>
      </c>
      <c r="R815" s="1">
        <v>96423</v>
      </c>
      <c r="S815" s="1">
        <v>5.4</v>
      </c>
      <c r="T815" s="1">
        <v>1031230</v>
      </c>
      <c r="U815" s="1">
        <v>3.6</v>
      </c>
      <c r="V815" s="1">
        <v>1030343</v>
      </c>
      <c r="W815" s="1">
        <v>2</v>
      </c>
      <c r="X815" s="1">
        <v>1132248</v>
      </c>
      <c r="Y815" s="1" t="s">
        <v>45</v>
      </c>
    </row>
    <row r="816" spans="1:25">
      <c r="A816" s="1">
        <v>2011153</v>
      </c>
      <c r="B816" s="1" t="s">
        <v>46</v>
      </c>
      <c r="C816" s="2">
        <v>40898</v>
      </c>
      <c r="D816" s="2">
        <v>40959</v>
      </c>
      <c r="E816" s="1">
        <v>27</v>
      </c>
      <c r="F816" s="1">
        <v>42</v>
      </c>
      <c r="G816" s="1">
        <v>33</v>
      </c>
      <c r="H816" s="1">
        <v>45</v>
      </c>
      <c r="I816" s="1">
        <v>37</v>
      </c>
      <c r="J816" s="1">
        <v>2</v>
      </c>
      <c r="K816" s="1" t="s">
        <v>861</v>
      </c>
      <c r="L816" s="1">
        <v>0</v>
      </c>
      <c r="M816" s="1">
        <v>0</v>
      </c>
      <c r="N816" s="1">
        <v>2</v>
      </c>
      <c r="O816" s="1">
        <v>115429.3</v>
      </c>
      <c r="P816" s="1">
        <v>425</v>
      </c>
      <c r="Q816" s="1">
        <v>1169</v>
      </c>
      <c r="R816" s="1">
        <v>17626</v>
      </c>
      <c r="S816" s="1">
        <v>12.2</v>
      </c>
      <c r="T816" s="1">
        <v>248758</v>
      </c>
      <c r="U816" s="1">
        <v>6.1</v>
      </c>
      <c r="V816" s="1">
        <v>319368</v>
      </c>
      <c r="W816" s="1">
        <v>2</v>
      </c>
      <c r="X816" s="1">
        <v>2054568</v>
      </c>
      <c r="Y816" s="1" t="s">
        <v>45</v>
      </c>
    </row>
    <row r="817" spans="1:25">
      <c r="A817" s="1">
        <v>2011152</v>
      </c>
      <c r="B817" s="1" t="s">
        <v>48</v>
      </c>
      <c r="C817" s="2">
        <v>40896</v>
      </c>
      <c r="D817" s="2">
        <v>40957</v>
      </c>
      <c r="E817" s="1">
        <v>42</v>
      </c>
      <c r="F817" s="1">
        <v>23</v>
      </c>
      <c r="G817" s="1">
        <v>13</v>
      </c>
      <c r="H817" s="1">
        <v>35</v>
      </c>
      <c r="I817" s="1">
        <v>26</v>
      </c>
      <c r="J817" s="1">
        <v>5</v>
      </c>
      <c r="K817" s="1" t="s">
        <v>862</v>
      </c>
      <c r="L817" s="1">
        <v>1</v>
      </c>
      <c r="M817" s="1">
        <v>3000000</v>
      </c>
      <c r="N817" s="1">
        <v>2</v>
      </c>
      <c r="O817" s="1">
        <v>82086.8</v>
      </c>
      <c r="P817" s="1">
        <v>349</v>
      </c>
      <c r="Q817" s="1">
        <v>1012.4</v>
      </c>
      <c r="R817" s="1">
        <v>14633</v>
      </c>
      <c r="S817" s="1">
        <v>10.4</v>
      </c>
      <c r="T817" s="1">
        <v>209393</v>
      </c>
      <c r="U817" s="1">
        <v>5.2</v>
      </c>
      <c r="V817" s="1">
        <v>389643</v>
      </c>
      <c r="W817" s="1">
        <v>2</v>
      </c>
      <c r="X817" s="1">
        <v>8903942</v>
      </c>
      <c r="Y817" s="1" t="s">
        <v>45</v>
      </c>
    </row>
    <row r="818" spans="1:25">
      <c r="A818" s="1">
        <v>2011151</v>
      </c>
      <c r="B818" s="1" t="s">
        <v>43</v>
      </c>
      <c r="C818" s="2">
        <v>40894</v>
      </c>
      <c r="D818" s="2">
        <v>40955</v>
      </c>
      <c r="E818" s="1">
        <v>41</v>
      </c>
      <c r="F818" s="1">
        <v>9</v>
      </c>
      <c r="G818" s="1">
        <v>37</v>
      </c>
      <c r="H818" s="1">
        <v>38</v>
      </c>
      <c r="I818" s="1">
        <v>34</v>
      </c>
      <c r="J818" s="1">
        <v>5</v>
      </c>
      <c r="K818" s="1" t="s">
        <v>863</v>
      </c>
      <c r="L818" s="1">
        <v>0</v>
      </c>
      <c r="M818" s="1">
        <v>0</v>
      </c>
      <c r="N818" s="1">
        <v>1</v>
      </c>
      <c r="O818" s="1">
        <v>317821.8</v>
      </c>
      <c r="P818" s="1">
        <v>362</v>
      </c>
      <c r="Q818" s="1">
        <v>1889.5</v>
      </c>
      <c r="R818" s="1">
        <v>20904</v>
      </c>
      <c r="S818" s="1">
        <v>14.1</v>
      </c>
      <c r="T818" s="1">
        <v>323930</v>
      </c>
      <c r="U818" s="1">
        <v>6.5</v>
      </c>
      <c r="V818" s="1">
        <v>760428</v>
      </c>
      <c r="W818" s="1">
        <v>2</v>
      </c>
      <c r="X818" s="1">
        <v>9309807</v>
      </c>
      <c r="Y818" s="1" t="s">
        <v>45</v>
      </c>
    </row>
    <row r="819" spans="1:25">
      <c r="A819" s="1">
        <v>2011150</v>
      </c>
      <c r="B819" s="1" t="s">
        <v>46</v>
      </c>
      <c r="C819" s="2">
        <v>40891</v>
      </c>
      <c r="D819" s="2">
        <v>40952</v>
      </c>
      <c r="E819" s="1">
        <v>42</v>
      </c>
      <c r="F819" s="1">
        <v>14</v>
      </c>
      <c r="G819" s="1">
        <v>21</v>
      </c>
      <c r="H819" s="1">
        <v>33</v>
      </c>
      <c r="I819" s="1">
        <v>48</v>
      </c>
      <c r="J819" s="1">
        <v>1</v>
      </c>
      <c r="K819" s="1" t="s">
        <v>864</v>
      </c>
      <c r="L819" s="1">
        <v>2</v>
      </c>
      <c r="M819" s="1">
        <v>3000000</v>
      </c>
      <c r="N819" s="1">
        <v>4</v>
      </c>
      <c r="O819" s="1">
        <v>62941.4</v>
      </c>
      <c r="P819" s="1">
        <v>492</v>
      </c>
      <c r="Q819" s="1">
        <v>1101.3</v>
      </c>
      <c r="R819" s="1">
        <v>19468</v>
      </c>
      <c r="S819" s="1">
        <v>12</v>
      </c>
      <c r="T819" s="1">
        <v>279646</v>
      </c>
      <c r="U819" s="1">
        <v>5.9</v>
      </c>
      <c r="V819" s="1">
        <v>334589</v>
      </c>
      <c r="W819" s="1">
        <v>2</v>
      </c>
      <c r="X819" s="1">
        <v>986962</v>
      </c>
      <c r="Y819" s="1" t="s">
        <v>45</v>
      </c>
    </row>
    <row r="820" spans="1:25">
      <c r="A820" s="1">
        <v>2011149</v>
      </c>
      <c r="B820" s="1" t="s">
        <v>48</v>
      </c>
      <c r="C820" s="2">
        <v>40889</v>
      </c>
      <c r="D820" s="2">
        <v>40950</v>
      </c>
      <c r="E820" s="1">
        <v>48</v>
      </c>
      <c r="F820" s="1">
        <v>29</v>
      </c>
      <c r="G820" s="1">
        <v>1</v>
      </c>
      <c r="H820" s="1">
        <v>25</v>
      </c>
      <c r="I820" s="1">
        <v>16</v>
      </c>
      <c r="J820" s="1">
        <v>1</v>
      </c>
      <c r="K820" s="1" t="s">
        <v>865</v>
      </c>
      <c r="L820" s="1">
        <v>0</v>
      </c>
      <c r="M820" s="1">
        <v>0</v>
      </c>
      <c r="N820" s="1">
        <v>0</v>
      </c>
      <c r="O820" s="1">
        <v>0</v>
      </c>
      <c r="P820" s="1">
        <v>310</v>
      </c>
      <c r="Q820" s="1">
        <v>1736.1</v>
      </c>
      <c r="R820" s="1">
        <v>14165</v>
      </c>
      <c r="S820" s="1">
        <v>11.2</v>
      </c>
      <c r="T820" s="1">
        <v>208382</v>
      </c>
      <c r="U820" s="1">
        <v>5.4</v>
      </c>
      <c r="V820" s="1">
        <v>229376</v>
      </c>
      <c r="W820" s="1">
        <v>2</v>
      </c>
      <c r="X820" s="1">
        <v>6347526</v>
      </c>
      <c r="Y820" s="1" t="s">
        <v>45</v>
      </c>
    </row>
    <row r="821" spans="1:25">
      <c r="A821" s="1">
        <v>2011148</v>
      </c>
      <c r="B821" s="1" t="s">
        <v>43</v>
      </c>
      <c r="C821" s="2">
        <v>40887</v>
      </c>
      <c r="D821" s="2">
        <v>40948</v>
      </c>
      <c r="E821" s="1">
        <v>14</v>
      </c>
      <c r="F821" s="1">
        <v>43</v>
      </c>
      <c r="G821" s="1">
        <v>26</v>
      </c>
      <c r="H821" s="1">
        <v>30</v>
      </c>
      <c r="I821" s="1">
        <v>28</v>
      </c>
      <c r="J821" s="1">
        <v>8</v>
      </c>
      <c r="K821" s="1" t="s">
        <v>866</v>
      </c>
      <c r="L821" s="1">
        <v>0</v>
      </c>
      <c r="M821" s="1">
        <v>0</v>
      </c>
      <c r="N821" s="1">
        <v>1</v>
      </c>
      <c r="O821" s="1">
        <v>317244.59999999998</v>
      </c>
      <c r="P821" s="1">
        <v>477</v>
      </c>
      <c r="Q821" s="1">
        <v>1431.3</v>
      </c>
      <c r="R821" s="1">
        <v>25539</v>
      </c>
      <c r="S821" s="1">
        <v>11.5</v>
      </c>
      <c r="T821" s="1">
        <v>380364</v>
      </c>
      <c r="U821" s="1">
        <v>5.5</v>
      </c>
      <c r="V821" s="1">
        <v>579618</v>
      </c>
      <c r="W821" s="1">
        <v>2</v>
      </c>
      <c r="X821" s="1">
        <v>3558634</v>
      </c>
      <c r="Y821" s="1" t="s">
        <v>45</v>
      </c>
    </row>
    <row r="822" spans="1:25">
      <c r="A822" s="1">
        <v>2011147</v>
      </c>
      <c r="B822" s="1" t="s">
        <v>46</v>
      </c>
      <c r="C822" s="2">
        <v>40884</v>
      </c>
      <c r="D822" s="2">
        <v>40945</v>
      </c>
      <c r="E822" s="1">
        <v>32</v>
      </c>
      <c r="F822" s="1">
        <v>35</v>
      </c>
      <c r="G822" s="1">
        <v>31</v>
      </c>
      <c r="H822" s="1">
        <v>48</v>
      </c>
      <c r="I822" s="1">
        <v>8</v>
      </c>
      <c r="J822" s="1">
        <v>1</v>
      </c>
      <c r="K822" s="1" t="s">
        <v>867</v>
      </c>
      <c r="L822" s="1">
        <v>0</v>
      </c>
      <c r="M822" s="1">
        <v>0</v>
      </c>
      <c r="N822" s="1">
        <v>0</v>
      </c>
      <c r="O822" s="1">
        <v>0</v>
      </c>
      <c r="P822" s="1">
        <v>250</v>
      </c>
      <c r="Q822" s="1">
        <v>2878.4</v>
      </c>
      <c r="R822" s="1">
        <v>13451</v>
      </c>
      <c r="S822" s="1">
        <v>15.8</v>
      </c>
      <c r="T822" s="1">
        <v>225467</v>
      </c>
      <c r="U822" s="1">
        <v>6.7</v>
      </c>
      <c r="V822" s="1">
        <v>299057</v>
      </c>
      <c r="W822" s="1">
        <v>2</v>
      </c>
      <c r="X822" s="1">
        <v>8952392</v>
      </c>
      <c r="Y822" s="1" t="s">
        <v>45</v>
      </c>
    </row>
    <row r="823" spans="1:25">
      <c r="A823" s="1">
        <v>2011146</v>
      </c>
      <c r="B823" s="1" t="s">
        <v>48</v>
      </c>
      <c r="C823" s="2">
        <v>40882</v>
      </c>
      <c r="D823" s="2">
        <v>40943</v>
      </c>
      <c r="E823" s="1">
        <v>43</v>
      </c>
      <c r="F823" s="1">
        <v>47</v>
      </c>
      <c r="G823" s="1">
        <v>38</v>
      </c>
      <c r="H823" s="1">
        <v>36</v>
      </c>
      <c r="I823" s="1">
        <v>30</v>
      </c>
      <c r="J823" s="1">
        <v>5</v>
      </c>
      <c r="K823" s="1" t="s">
        <v>868</v>
      </c>
      <c r="L823" s="1">
        <v>0</v>
      </c>
      <c r="M823" s="1">
        <v>0</v>
      </c>
      <c r="N823" s="1">
        <v>1</v>
      </c>
      <c r="O823" s="1">
        <v>158661.1</v>
      </c>
      <c r="P823" s="1">
        <v>193</v>
      </c>
      <c r="Q823" s="1">
        <v>1769.2</v>
      </c>
      <c r="R823" s="1">
        <v>9324</v>
      </c>
      <c r="S823" s="1">
        <v>15.8</v>
      </c>
      <c r="T823" s="1">
        <v>147025</v>
      </c>
      <c r="U823" s="1">
        <v>7.1</v>
      </c>
      <c r="V823" s="1">
        <v>380767</v>
      </c>
      <c r="W823" s="1">
        <v>2</v>
      </c>
      <c r="X823" s="1">
        <v>617773</v>
      </c>
      <c r="Y823" s="1" t="s">
        <v>45</v>
      </c>
    </row>
    <row r="824" spans="1:25">
      <c r="A824" s="1">
        <v>2011145</v>
      </c>
      <c r="B824" s="1" t="s">
        <v>43</v>
      </c>
      <c r="C824" s="2">
        <v>40880</v>
      </c>
      <c r="D824" s="2">
        <v>40941</v>
      </c>
      <c r="E824" s="1">
        <v>31</v>
      </c>
      <c r="F824" s="1">
        <v>6</v>
      </c>
      <c r="G824" s="1">
        <v>49</v>
      </c>
      <c r="H824" s="1">
        <v>34</v>
      </c>
      <c r="I824" s="1">
        <v>26</v>
      </c>
      <c r="J824" s="1">
        <v>1</v>
      </c>
      <c r="K824" s="1" t="s">
        <v>869</v>
      </c>
      <c r="L824" s="1">
        <v>1</v>
      </c>
      <c r="M824" s="1">
        <v>3000000</v>
      </c>
      <c r="N824" s="1">
        <v>3</v>
      </c>
      <c r="O824" s="1">
        <v>104181</v>
      </c>
      <c r="P824" s="1">
        <v>514</v>
      </c>
      <c r="Q824" s="1">
        <v>1308.5999999999999</v>
      </c>
      <c r="R824" s="1">
        <v>24589</v>
      </c>
      <c r="S824" s="1">
        <v>11.8</v>
      </c>
      <c r="T824" s="1">
        <v>371513</v>
      </c>
      <c r="U824" s="1">
        <v>5.6</v>
      </c>
      <c r="V824" s="1">
        <v>403027</v>
      </c>
      <c r="W824" s="1">
        <v>2</v>
      </c>
      <c r="X824" s="1">
        <v>3501165</v>
      </c>
      <c r="Y824" s="1" t="s">
        <v>45</v>
      </c>
    </row>
    <row r="825" spans="1:25">
      <c r="A825" s="1">
        <v>2011144</v>
      </c>
      <c r="B825" s="1" t="s">
        <v>46</v>
      </c>
      <c r="C825" s="2">
        <v>40877</v>
      </c>
      <c r="D825" s="2">
        <v>40938</v>
      </c>
      <c r="E825" s="1">
        <v>29</v>
      </c>
      <c r="F825" s="1">
        <v>2</v>
      </c>
      <c r="G825" s="1">
        <v>42</v>
      </c>
      <c r="H825" s="1">
        <v>49</v>
      </c>
      <c r="I825" s="1">
        <v>4</v>
      </c>
      <c r="J825" s="1">
        <v>2</v>
      </c>
      <c r="K825" s="1" t="s">
        <v>870</v>
      </c>
      <c r="L825" s="1">
        <v>0</v>
      </c>
      <c r="M825" s="1">
        <v>0</v>
      </c>
      <c r="N825" s="1">
        <v>0</v>
      </c>
      <c r="O825" s="1">
        <v>0</v>
      </c>
      <c r="P825" s="1">
        <v>317</v>
      </c>
      <c r="Q825" s="1">
        <v>2218.6</v>
      </c>
      <c r="R825" s="1">
        <v>17540</v>
      </c>
      <c r="S825" s="1">
        <v>11.8</v>
      </c>
      <c r="T825" s="1">
        <v>280501</v>
      </c>
      <c r="U825" s="1">
        <v>5.3</v>
      </c>
      <c r="V825" s="1">
        <v>308484</v>
      </c>
      <c r="W825" s="1">
        <v>2</v>
      </c>
      <c r="X825" s="1">
        <v>2223453</v>
      </c>
      <c r="Y825" s="1" t="s">
        <v>45</v>
      </c>
    </row>
    <row r="826" spans="1:25">
      <c r="A826" s="1">
        <v>2011143</v>
      </c>
      <c r="B826" s="1" t="s">
        <v>48</v>
      </c>
      <c r="C826" s="2">
        <v>40875</v>
      </c>
      <c r="D826" s="2">
        <v>40936</v>
      </c>
      <c r="E826" s="1">
        <v>11</v>
      </c>
      <c r="F826" s="1">
        <v>24</v>
      </c>
      <c r="G826" s="1">
        <v>1</v>
      </c>
      <c r="H826" s="1">
        <v>15</v>
      </c>
      <c r="I826" s="1">
        <v>2</v>
      </c>
      <c r="J826" s="1">
        <v>9</v>
      </c>
      <c r="K826" s="1" t="s">
        <v>871</v>
      </c>
      <c r="L826" s="1">
        <v>1</v>
      </c>
      <c r="M826" s="1">
        <v>7000000</v>
      </c>
      <c r="N826" s="1">
        <v>3</v>
      </c>
      <c r="O826" s="1">
        <v>57246.5</v>
      </c>
      <c r="P826" s="1">
        <v>648</v>
      </c>
      <c r="Q826" s="1">
        <v>570.29999999999995</v>
      </c>
      <c r="R826" s="1">
        <v>24181</v>
      </c>
      <c r="S826" s="1">
        <v>6.6</v>
      </c>
      <c r="T826" s="1">
        <v>279118</v>
      </c>
      <c r="U826" s="1">
        <v>4.0999999999999996</v>
      </c>
      <c r="V826" s="1">
        <v>283605</v>
      </c>
      <c r="W826" s="1">
        <v>2</v>
      </c>
      <c r="X826" s="1">
        <v>838280</v>
      </c>
      <c r="Y826" s="1" t="s">
        <v>45</v>
      </c>
    </row>
    <row r="827" spans="1:25">
      <c r="A827" s="1">
        <v>2011142</v>
      </c>
      <c r="B827" s="1" t="s">
        <v>43</v>
      </c>
      <c r="C827" s="2">
        <v>40873</v>
      </c>
      <c r="D827" s="2">
        <v>40934</v>
      </c>
      <c r="E827" s="1">
        <v>47</v>
      </c>
      <c r="F827" s="1">
        <v>31</v>
      </c>
      <c r="G827" s="1">
        <v>16</v>
      </c>
      <c r="H827" s="1">
        <v>3</v>
      </c>
      <c r="I827" s="1">
        <v>39</v>
      </c>
      <c r="J827" s="1">
        <v>1</v>
      </c>
      <c r="K827" s="1" t="s">
        <v>872</v>
      </c>
      <c r="L827" s="1">
        <v>0</v>
      </c>
      <c r="M827" s="1">
        <v>0</v>
      </c>
      <c r="N827" s="1">
        <v>0</v>
      </c>
      <c r="O827" s="1">
        <v>0</v>
      </c>
      <c r="P827" s="1">
        <v>465</v>
      </c>
      <c r="Q827" s="1">
        <v>2138</v>
      </c>
      <c r="R827" s="1">
        <v>22399</v>
      </c>
      <c r="S827" s="1">
        <v>13.1</v>
      </c>
      <c r="T827" s="1">
        <v>347373</v>
      </c>
      <c r="U827" s="1">
        <v>6</v>
      </c>
      <c r="V827" s="1">
        <v>401605</v>
      </c>
      <c r="W827" s="1">
        <v>2</v>
      </c>
      <c r="X827" s="1">
        <v>4216079</v>
      </c>
      <c r="Y827" s="1" t="s">
        <v>45</v>
      </c>
    </row>
    <row r="828" spans="1:25">
      <c r="A828" s="1">
        <v>2011141</v>
      </c>
      <c r="B828" s="1" t="s">
        <v>46</v>
      </c>
      <c r="C828" s="2">
        <v>40870</v>
      </c>
      <c r="D828" s="2">
        <v>40931</v>
      </c>
      <c r="E828" s="1">
        <v>39</v>
      </c>
      <c r="F828" s="1">
        <v>16</v>
      </c>
      <c r="G828" s="1">
        <v>6</v>
      </c>
      <c r="H828" s="1">
        <v>10</v>
      </c>
      <c r="I828" s="1">
        <v>21</v>
      </c>
      <c r="J828" s="1">
        <v>5</v>
      </c>
      <c r="K828" s="1" t="s">
        <v>873</v>
      </c>
      <c r="L828" s="1">
        <v>0</v>
      </c>
      <c r="M828" s="1">
        <v>0</v>
      </c>
      <c r="N828" s="1">
        <v>2</v>
      </c>
      <c r="O828" s="1">
        <v>115704.2</v>
      </c>
      <c r="P828" s="1">
        <v>529</v>
      </c>
      <c r="Q828" s="1">
        <v>941.4</v>
      </c>
      <c r="R828" s="1">
        <v>23634</v>
      </c>
      <c r="S828" s="1">
        <v>9.1</v>
      </c>
      <c r="T828" s="1">
        <v>317013</v>
      </c>
      <c r="U828" s="1">
        <v>4.8</v>
      </c>
      <c r="V828" s="1">
        <v>553864</v>
      </c>
      <c r="W828" s="1">
        <v>2</v>
      </c>
      <c r="X828" s="1">
        <v>9960973</v>
      </c>
      <c r="Y828" s="1" t="s">
        <v>45</v>
      </c>
    </row>
    <row r="829" spans="1:25">
      <c r="A829" s="1">
        <v>2011140</v>
      </c>
      <c r="B829" s="1" t="s">
        <v>48</v>
      </c>
      <c r="C829" s="2">
        <v>40868</v>
      </c>
      <c r="D829" s="2">
        <v>40929</v>
      </c>
      <c r="E829" s="1">
        <v>46</v>
      </c>
      <c r="F829" s="1">
        <v>33</v>
      </c>
      <c r="G829" s="1">
        <v>31</v>
      </c>
      <c r="H829" s="1">
        <v>49</v>
      </c>
      <c r="I829" s="1">
        <v>18</v>
      </c>
      <c r="J829" s="1">
        <v>1</v>
      </c>
      <c r="K829" s="1" t="s">
        <v>874</v>
      </c>
      <c r="L829" s="1">
        <v>0</v>
      </c>
      <c r="M829" s="1">
        <v>0</v>
      </c>
      <c r="N829" s="1">
        <v>0</v>
      </c>
      <c r="O829" s="1">
        <v>0</v>
      </c>
      <c r="P829" s="1">
        <v>236</v>
      </c>
      <c r="Q829" s="1">
        <v>2193.1999999999998</v>
      </c>
      <c r="R829" s="1">
        <v>11317</v>
      </c>
      <c r="S829" s="1">
        <v>13.5</v>
      </c>
      <c r="T829" s="1">
        <v>178291</v>
      </c>
      <c r="U829" s="1">
        <v>6.1</v>
      </c>
      <c r="V829" s="1">
        <v>223846</v>
      </c>
      <c r="W829" s="1">
        <v>2</v>
      </c>
      <c r="X829" s="1">
        <v>7832743</v>
      </c>
      <c r="Y829" s="1" t="s">
        <v>45</v>
      </c>
    </row>
    <row r="830" spans="1:25">
      <c r="A830" s="1">
        <v>2011139</v>
      </c>
      <c r="B830" s="1" t="s">
        <v>43</v>
      </c>
      <c r="C830" s="2">
        <v>40866</v>
      </c>
      <c r="D830" s="2">
        <v>40927</v>
      </c>
      <c r="E830" s="1">
        <v>45</v>
      </c>
      <c r="F830" s="1">
        <v>37</v>
      </c>
      <c r="G830" s="1">
        <v>22</v>
      </c>
      <c r="H830" s="1">
        <v>33</v>
      </c>
      <c r="I830" s="1">
        <v>34</v>
      </c>
      <c r="J830" s="1">
        <v>5</v>
      </c>
      <c r="K830" s="1" t="s">
        <v>875</v>
      </c>
      <c r="L830" s="1">
        <v>0</v>
      </c>
      <c r="M830" s="1">
        <v>0</v>
      </c>
      <c r="N830" s="1">
        <v>2</v>
      </c>
      <c r="O830" s="1">
        <v>155514</v>
      </c>
      <c r="P830" s="1">
        <v>459</v>
      </c>
      <c r="Q830" s="1">
        <v>1458.3</v>
      </c>
      <c r="R830" s="1">
        <v>22168</v>
      </c>
      <c r="S830" s="1">
        <v>13</v>
      </c>
      <c r="T830" s="1">
        <v>325234</v>
      </c>
      <c r="U830" s="1">
        <v>6.3</v>
      </c>
      <c r="V830" s="1">
        <v>739122</v>
      </c>
      <c r="W830" s="1">
        <v>2</v>
      </c>
      <c r="X830" s="1">
        <v>2158165</v>
      </c>
      <c r="Y830" s="1" t="s">
        <v>45</v>
      </c>
    </row>
    <row r="831" spans="1:25">
      <c r="A831" s="1">
        <v>2011138</v>
      </c>
      <c r="B831" s="1" t="s">
        <v>46</v>
      </c>
      <c r="C831" s="2">
        <v>40863</v>
      </c>
      <c r="D831" s="2">
        <v>40924</v>
      </c>
      <c r="E831" s="1">
        <v>37</v>
      </c>
      <c r="F831" s="1">
        <v>41</v>
      </c>
      <c r="G831" s="1">
        <v>27</v>
      </c>
      <c r="H831" s="1">
        <v>17</v>
      </c>
      <c r="I831" s="1">
        <v>12</v>
      </c>
      <c r="J831" s="1">
        <v>10</v>
      </c>
      <c r="K831" s="1" t="s">
        <v>876</v>
      </c>
      <c r="L831" s="1">
        <v>0</v>
      </c>
      <c r="M831" s="1">
        <v>0</v>
      </c>
      <c r="N831" s="1">
        <v>1</v>
      </c>
      <c r="O831" s="1">
        <v>226535.1</v>
      </c>
      <c r="P831" s="1">
        <v>521</v>
      </c>
      <c r="Q831" s="1">
        <v>935.7</v>
      </c>
      <c r="R831" s="1">
        <v>24040</v>
      </c>
      <c r="S831" s="1">
        <v>8.6999999999999993</v>
      </c>
      <c r="T831" s="1">
        <v>295971</v>
      </c>
      <c r="U831" s="1">
        <v>5.0999999999999996</v>
      </c>
      <c r="V831" s="1">
        <v>253110</v>
      </c>
      <c r="W831" s="1">
        <v>2</v>
      </c>
      <c r="X831" s="1">
        <v>7789828</v>
      </c>
      <c r="Y831" s="1" t="s">
        <v>45</v>
      </c>
    </row>
    <row r="832" spans="1:25">
      <c r="A832" s="1">
        <v>2011137</v>
      </c>
      <c r="B832" s="1" t="s">
        <v>48</v>
      </c>
      <c r="C832" s="2">
        <v>40861</v>
      </c>
      <c r="D832" s="2">
        <v>40922</v>
      </c>
      <c r="E832" s="1">
        <v>25</v>
      </c>
      <c r="F832" s="1">
        <v>43</v>
      </c>
      <c r="G832" s="1">
        <v>18</v>
      </c>
      <c r="H832" s="1">
        <v>22</v>
      </c>
      <c r="I832" s="1">
        <v>3</v>
      </c>
      <c r="J832" s="1">
        <v>7</v>
      </c>
      <c r="K832" s="1" t="s">
        <v>877</v>
      </c>
      <c r="L832" s="1">
        <v>1</v>
      </c>
      <c r="M832" s="1">
        <v>7000000</v>
      </c>
      <c r="N832" s="1">
        <v>0</v>
      </c>
      <c r="O832" s="1">
        <v>0</v>
      </c>
      <c r="P832" s="1">
        <v>367</v>
      </c>
      <c r="Q832" s="1">
        <v>1529.8</v>
      </c>
      <c r="R832" s="1">
        <v>17048</v>
      </c>
      <c r="S832" s="1">
        <v>9.6999999999999993</v>
      </c>
      <c r="T832" s="1">
        <v>243706</v>
      </c>
      <c r="U832" s="1">
        <v>4.8</v>
      </c>
      <c r="V832" s="1">
        <v>527056</v>
      </c>
      <c r="W832" s="1">
        <v>2</v>
      </c>
      <c r="X832" s="1">
        <v>3442096</v>
      </c>
      <c r="Y832" s="1" t="s">
        <v>45</v>
      </c>
    </row>
    <row r="833" spans="1:25">
      <c r="A833" s="1">
        <v>2011136</v>
      </c>
      <c r="B833" s="1" t="s">
        <v>43</v>
      </c>
      <c r="C833" s="2">
        <v>40859</v>
      </c>
      <c r="D833" s="2">
        <v>40920</v>
      </c>
      <c r="E833" s="1">
        <v>44</v>
      </c>
      <c r="F833" s="1">
        <v>48</v>
      </c>
      <c r="G833" s="1">
        <v>13</v>
      </c>
      <c r="H833" s="1">
        <v>33</v>
      </c>
      <c r="I833" s="1">
        <v>12</v>
      </c>
      <c r="J833" s="1">
        <v>7</v>
      </c>
      <c r="K833" s="1" t="s">
        <v>878</v>
      </c>
      <c r="L833" s="1">
        <v>0</v>
      </c>
      <c r="M833" s="1">
        <v>0</v>
      </c>
      <c r="N833" s="1">
        <v>4</v>
      </c>
      <c r="O833" s="1">
        <v>82589.7</v>
      </c>
      <c r="P833" s="1">
        <v>543</v>
      </c>
      <c r="Q833" s="1">
        <v>1309.3</v>
      </c>
      <c r="R833" s="1">
        <v>28384</v>
      </c>
      <c r="S833" s="1">
        <v>10.8</v>
      </c>
      <c r="T833" s="1">
        <v>425553</v>
      </c>
      <c r="U833" s="1">
        <v>5.0999999999999996</v>
      </c>
      <c r="V833" s="1">
        <v>1019164</v>
      </c>
      <c r="W833" s="1">
        <v>2</v>
      </c>
      <c r="X833" s="1">
        <v>4489919</v>
      </c>
      <c r="Y833" s="1" t="s">
        <v>45</v>
      </c>
    </row>
    <row r="834" spans="1:25">
      <c r="A834" s="1">
        <v>2011135</v>
      </c>
      <c r="B834" s="1" t="s">
        <v>46</v>
      </c>
      <c r="C834" s="2">
        <v>40856</v>
      </c>
      <c r="D834" s="2">
        <v>40917</v>
      </c>
      <c r="E834" s="1">
        <v>17</v>
      </c>
      <c r="F834" s="1">
        <v>8</v>
      </c>
      <c r="G834" s="1">
        <v>23</v>
      </c>
      <c r="H834" s="1">
        <v>12</v>
      </c>
      <c r="I834" s="1">
        <v>37</v>
      </c>
      <c r="J834" s="1">
        <v>2</v>
      </c>
      <c r="K834" s="1" t="s">
        <v>879</v>
      </c>
      <c r="L834" s="1">
        <v>0</v>
      </c>
      <c r="M834" s="1">
        <v>0</v>
      </c>
      <c r="N834" s="1">
        <v>5</v>
      </c>
      <c r="O834" s="1">
        <v>48185.9</v>
      </c>
      <c r="P834" s="1">
        <v>712</v>
      </c>
      <c r="Q834" s="1">
        <v>728.2</v>
      </c>
      <c r="R834" s="1">
        <v>28864</v>
      </c>
      <c r="S834" s="1">
        <v>7.7</v>
      </c>
      <c r="T834" s="1">
        <v>365145</v>
      </c>
      <c r="U834" s="1">
        <v>4.3</v>
      </c>
      <c r="V834" s="1">
        <v>353443</v>
      </c>
      <c r="W834" s="1">
        <v>2</v>
      </c>
      <c r="X834" s="1">
        <v>7343968</v>
      </c>
      <c r="Y834" s="1" t="s">
        <v>45</v>
      </c>
    </row>
    <row r="835" spans="1:25">
      <c r="A835" s="1">
        <v>2011134</v>
      </c>
      <c r="B835" s="1" t="s">
        <v>48</v>
      </c>
      <c r="C835" s="2">
        <v>40854</v>
      </c>
      <c r="D835" s="2">
        <v>40915</v>
      </c>
      <c r="E835" s="1">
        <v>18</v>
      </c>
      <c r="F835" s="1">
        <v>47</v>
      </c>
      <c r="G835" s="1">
        <v>11</v>
      </c>
      <c r="H835" s="1">
        <v>2</v>
      </c>
      <c r="I835" s="1">
        <v>30</v>
      </c>
      <c r="J835" s="1">
        <v>5</v>
      </c>
      <c r="K835" s="1" t="s">
        <v>880</v>
      </c>
      <c r="L835" s="1">
        <v>0</v>
      </c>
      <c r="M835" s="1">
        <v>0</v>
      </c>
      <c r="N835" s="1">
        <v>0</v>
      </c>
      <c r="O835" s="1">
        <v>0</v>
      </c>
      <c r="P835" s="1">
        <v>376</v>
      </c>
      <c r="Q835" s="1">
        <v>1424.8</v>
      </c>
      <c r="R835" s="1">
        <v>16938</v>
      </c>
      <c r="S835" s="1">
        <v>9.3000000000000007</v>
      </c>
      <c r="T835" s="1">
        <v>233604</v>
      </c>
      <c r="U835" s="1">
        <v>4.8</v>
      </c>
      <c r="V835" s="1">
        <v>405602</v>
      </c>
      <c r="W835" s="1">
        <v>2</v>
      </c>
      <c r="X835" s="1">
        <v>982195</v>
      </c>
      <c r="Y835" s="1" t="s">
        <v>45</v>
      </c>
    </row>
    <row r="836" spans="1:25">
      <c r="A836" s="1">
        <v>2011133</v>
      </c>
      <c r="B836" s="1" t="s">
        <v>43</v>
      </c>
      <c r="C836" s="2">
        <v>40852</v>
      </c>
      <c r="D836" s="2">
        <v>40913</v>
      </c>
      <c r="E836" s="1">
        <v>38</v>
      </c>
      <c r="F836" s="1">
        <v>2</v>
      </c>
      <c r="G836" s="1">
        <v>13</v>
      </c>
      <c r="H836" s="1">
        <v>32</v>
      </c>
      <c r="I836" s="1">
        <v>20</v>
      </c>
      <c r="J836" s="1">
        <v>10</v>
      </c>
      <c r="K836" s="1" t="s">
        <v>881</v>
      </c>
      <c r="L836" s="1">
        <v>0</v>
      </c>
      <c r="M836" s="1">
        <v>0</v>
      </c>
      <c r="N836" s="1">
        <v>6</v>
      </c>
      <c r="O836" s="1">
        <v>54038.6</v>
      </c>
      <c r="P836" s="1">
        <v>523</v>
      </c>
      <c r="Q836" s="1">
        <v>1334.2</v>
      </c>
      <c r="R836" s="1">
        <v>26184</v>
      </c>
      <c r="S836" s="1">
        <v>11.5</v>
      </c>
      <c r="T836" s="1">
        <v>400247</v>
      </c>
      <c r="U836" s="1">
        <v>5.3</v>
      </c>
      <c r="V836" s="1">
        <v>386574</v>
      </c>
      <c r="W836" s="1">
        <v>2</v>
      </c>
      <c r="X836" s="1">
        <v>7695778</v>
      </c>
      <c r="Y836" s="1" t="s">
        <v>45</v>
      </c>
    </row>
    <row r="837" spans="1:25">
      <c r="A837" s="1">
        <v>2011132</v>
      </c>
      <c r="B837" s="1" t="s">
        <v>46</v>
      </c>
      <c r="C837" s="2">
        <v>40849</v>
      </c>
      <c r="D837" s="2">
        <v>40910</v>
      </c>
      <c r="E837" s="1">
        <v>2</v>
      </c>
      <c r="F837" s="1">
        <v>38</v>
      </c>
      <c r="G837" s="1">
        <v>44</v>
      </c>
      <c r="H837" s="1">
        <v>35</v>
      </c>
      <c r="I837" s="1">
        <v>42</v>
      </c>
      <c r="J837" s="1">
        <v>9</v>
      </c>
      <c r="K837" s="1" t="s">
        <v>882</v>
      </c>
      <c r="L837" s="1">
        <v>0</v>
      </c>
      <c r="M837" s="1">
        <v>0</v>
      </c>
      <c r="N837" s="1">
        <v>1</v>
      </c>
      <c r="O837" s="1">
        <v>223570.7</v>
      </c>
      <c r="P837" s="1">
        <v>276</v>
      </c>
      <c r="Q837" s="1">
        <v>1743.3</v>
      </c>
      <c r="R837" s="1">
        <v>13531</v>
      </c>
      <c r="S837" s="1">
        <v>15.4</v>
      </c>
      <c r="T837" s="1">
        <v>216850</v>
      </c>
      <c r="U837" s="1">
        <v>6.8</v>
      </c>
      <c r="V837" s="1">
        <v>373286</v>
      </c>
      <c r="W837" s="1">
        <v>2</v>
      </c>
      <c r="X837" s="1">
        <v>9098592</v>
      </c>
      <c r="Y837" s="1" t="s">
        <v>45</v>
      </c>
    </row>
    <row r="838" spans="1:25">
      <c r="A838" s="1">
        <v>2011131</v>
      </c>
      <c r="B838" s="1" t="s">
        <v>48</v>
      </c>
      <c r="C838" s="2">
        <v>40847</v>
      </c>
      <c r="D838" s="2">
        <v>40908</v>
      </c>
      <c r="E838" s="1">
        <v>24</v>
      </c>
      <c r="F838" s="1">
        <v>13</v>
      </c>
      <c r="G838" s="1">
        <v>47</v>
      </c>
      <c r="H838" s="1">
        <v>37</v>
      </c>
      <c r="I838" s="1">
        <v>21</v>
      </c>
      <c r="J838" s="1">
        <v>7</v>
      </c>
      <c r="K838" s="1" t="s">
        <v>883</v>
      </c>
      <c r="L838" s="1">
        <v>1</v>
      </c>
      <c r="M838" s="1">
        <v>13000000</v>
      </c>
      <c r="N838" s="1">
        <v>1</v>
      </c>
      <c r="O838" s="1">
        <v>205637.2</v>
      </c>
      <c r="P838" s="1">
        <v>493</v>
      </c>
      <c r="Q838" s="1">
        <v>897.7</v>
      </c>
      <c r="R838" s="1">
        <v>19224</v>
      </c>
      <c r="S838" s="1">
        <v>9.9</v>
      </c>
      <c r="T838" s="1">
        <v>267712</v>
      </c>
      <c r="U838" s="1">
        <v>5.0999999999999996</v>
      </c>
      <c r="V838" s="1">
        <v>579910</v>
      </c>
      <c r="W838" s="1">
        <v>2</v>
      </c>
      <c r="X838" s="1">
        <v>4086229</v>
      </c>
      <c r="Y838" s="1" t="s">
        <v>45</v>
      </c>
    </row>
    <row r="839" spans="1:25">
      <c r="A839" s="1">
        <v>2011130</v>
      </c>
      <c r="B839" s="1" t="s">
        <v>43</v>
      </c>
      <c r="C839" s="2">
        <v>40845</v>
      </c>
      <c r="D839" s="2">
        <v>40906</v>
      </c>
      <c r="E839" s="1">
        <v>12</v>
      </c>
      <c r="F839" s="1">
        <v>17</v>
      </c>
      <c r="G839" s="1">
        <v>46</v>
      </c>
      <c r="H839" s="1">
        <v>42</v>
      </c>
      <c r="I839" s="1">
        <v>38</v>
      </c>
      <c r="J839" s="1">
        <v>8</v>
      </c>
      <c r="K839" s="1" t="s">
        <v>884</v>
      </c>
      <c r="L839" s="1">
        <v>0</v>
      </c>
      <c r="M839" s="1">
        <v>0</v>
      </c>
      <c r="N839" s="1">
        <v>0</v>
      </c>
      <c r="O839" s="1">
        <v>0</v>
      </c>
      <c r="P839" s="1">
        <v>692</v>
      </c>
      <c r="Q839" s="1">
        <v>1696.2</v>
      </c>
      <c r="R839" s="1">
        <v>29808</v>
      </c>
      <c r="S839" s="1">
        <v>11.6</v>
      </c>
      <c r="T839" s="1">
        <v>442822</v>
      </c>
      <c r="U839" s="1">
        <v>5.6</v>
      </c>
      <c r="V839" s="1">
        <v>679211</v>
      </c>
      <c r="W839" s="1">
        <v>2</v>
      </c>
      <c r="X839" s="1">
        <v>1109549</v>
      </c>
      <c r="Y839" s="1" t="s">
        <v>45</v>
      </c>
    </row>
    <row r="840" spans="1:25">
      <c r="A840" s="1">
        <v>2011129</v>
      </c>
      <c r="B840" s="1" t="s">
        <v>46</v>
      </c>
      <c r="C840" s="2">
        <v>40842</v>
      </c>
      <c r="D840" s="2">
        <v>40903</v>
      </c>
      <c r="E840" s="1">
        <v>35</v>
      </c>
      <c r="F840" s="1">
        <v>6</v>
      </c>
      <c r="G840" s="1">
        <v>2</v>
      </c>
      <c r="H840" s="1">
        <v>3</v>
      </c>
      <c r="I840" s="1">
        <v>20</v>
      </c>
      <c r="J840" s="1">
        <v>1</v>
      </c>
      <c r="K840" s="1" t="s">
        <v>885</v>
      </c>
      <c r="L840" s="1">
        <v>0</v>
      </c>
      <c r="M840" s="1">
        <v>0</v>
      </c>
      <c r="N840" s="1">
        <v>0</v>
      </c>
      <c r="O840" s="1">
        <v>0</v>
      </c>
      <c r="P840" s="1">
        <v>501</v>
      </c>
      <c r="Q840" s="1">
        <v>1722.4</v>
      </c>
      <c r="R840" s="1">
        <v>26209</v>
      </c>
      <c r="S840" s="1">
        <v>9.6999999999999993</v>
      </c>
      <c r="T840" s="1">
        <v>368048</v>
      </c>
      <c r="U840" s="1">
        <v>4.9000000000000004</v>
      </c>
      <c r="V840" s="1">
        <v>370157</v>
      </c>
      <c r="W840" s="1">
        <v>2</v>
      </c>
      <c r="X840" s="1">
        <v>5880644</v>
      </c>
      <c r="Y840" s="1" t="s">
        <v>45</v>
      </c>
    </row>
    <row r="841" spans="1:25">
      <c r="A841" s="1">
        <v>2011128</v>
      </c>
      <c r="B841" s="1" t="s">
        <v>48</v>
      </c>
      <c r="C841" s="2">
        <v>40840</v>
      </c>
      <c r="D841" s="2">
        <v>40901</v>
      </c>
      <c r="E841" s="1">
        <v>15</v>
      </c>
      <c r="F841" s="1">
        <v>18</v>
      </c>
      <c r="G841" s="1">
        <v>17</v>
      </c>
      <c r="H841" s="1">
        <v>5</v>
      </c>
      <c r="I841" s="1">
        <v>31</v>
      </c>
      <c r="J841" s="1">
        <v>7</v>
      </c>
      <c r="K841" s="1" t="s">
        <v>886</v>
      </c>
      <c r="L841" s="1">
        <v>0</v>
      </c>
      <c r="M841" s="1">
        <v>0</v>
      </c>
      <c r="N841" s="1">
        <v>2</v>
      </c>
      <c r="O841" s="1">
        <v>91094.2</v>
      </c>
      <c r="P841" s="1">
        <v>439</v>
      </c>
      <c r="Q841" s="1">
        <v>893.1</v>
      </c>
      <c r="R841" s="1">
        <v>19617</v>
      </c>
      <c r="S841" s="1">
        <v>8.6</v>
      </c>
      <c r="T841" s="1">
        <v>260138</v>
      </c>
      <c r="U841" s="1">
        <v>4.5999999999999996</v>
      </c>
      <c r="V841" s="1">
        <v>516987</v>
      </c>
      <c r="W841" s="1">
        <v>2</v>
      </c>
      <c r="X841" s="1">
        <v>7310570</v>
      </c>
      <c r="Y841" s="1" t="s">
        <v>45</v>
      </c>
    </row>
    <row r="842" spans="1:25">
      <c r="A842" s="1">
        <v>2011127</v>
      </c>
      <c r="B842" s="1" t="s">
        <v>43</v>
      </c>
      <c r="C842" s="2">
        <v>40838</v>
      </c>
      <c r="D842" s="2">
        <v>40899</v>
      </c>
      <c r="E842" s="1">
        <v>45</v>
      </c>
      <c r="F842" s="1">
        <v>44</v>
      </c>
      <c r="G842" s="1">
        <v>32</v>
      </c>
      <c r="H842" s="1">
        <v>29</v>
      </c>
      <c r="I842" s="1">
        <v>6</v>
      </c>
      <c r="J842" s="1">
        <v>7</v>
      </c>
      <c r="K842" s="1" t="s">
        <v>887</v>
      </c>
      <c r="L842" s="1">
        <v>0</v>
      </c>
      <c r="M842" s="1">
        <v>0</v>
      </c>
      <c r="N842" s="1">
        <v>3</v>
      </c>
      <c r="O842" s="1">
        <v>115278.6</v>
      </c>
      <c r="P842" s="1">
        <v>441</v>
      </c>
      <c r="Q842" s="1">
        <v>1687.7</v>
      </c>
      <c r="R842" s="1">
        <v>23223</v>
      </c>
      <c r="S842" s="1">
        <v>13.8</v>
      </c>
      <c r="T842" s="1">
        <v>376080</v>
      </c>
      <c r="U842" s="1">
        <v>6.1</v>
      </c>
      <c r="V842" s="1">
        <v>1038587</v>
      </c>
      <c r="W842" s="1">
        <v>2</v>
      </c>
      <c r="X842" s="1">
        <v>2528354</v>
      </c>
      <c r="Y842" s="1" t="s">
        <v>45</v>
      </c>
    </row>
    <row r="843" spans="1:25">
      <c r="A843" s="1">
        <v>2011126</v>
      </c>
      <c r="B843" s="1" t="s">
        <v>46</v>
      </c>
      <c r="C843" s="2">
        <v>40835</v>
      </c>
      <c r="D843" s="2">
        <v>40896</v>
      </c>
      <c r="E843" s="1">
        <v>38</v>
      </c>
      <c r="F843" s="1">
        <v>35</v>
      </c>
      <c r="G843" s="1">
        <v>23</v>
      </c>
      <c r="H843" s="1">
        <v>3</v>
      </c>
      <c r="I843" s="1">
        <v>44</v>
      </c>
      <c r="J843" s="1">
        <v>8</v>
      </c>
      <c r="K843" s="1" t="s">
        <v>888</v>
      </c>
      <c r="L843" s="1">
        <v>0</v>
      </c>
      <c r="M843" s="1">
        <v>0</v>
      </c>
      <c r="N843" s="1">
        <v>0</v>
      </c>
      <c r="O843" s="1">
        <v>0</v>
      </c>
      <c r="P843" s="1">
        <v>417</v>
      </c>
      <c r="Q843" s="1">
        <v>1928.1</v>
      </c>
      <c r="R843" s="1">
        <v>18800</v>
      </c>
      <c r="S843" s="1">
        <v>12.6</v>
      </c>
      <c r="T843" s="1">
        <v>281366</v>
      </c>
      <c r="U843" s="1">
        <v>6</v>
      </c>
      <c r="V843" s="1">
        <v>493164</v>
      </c>
      <c r="W843" s="1">
        <v>2</v>
      </c>
      <c r="X843" s="1">
        <v>6764269</v>
      </c>
      <c r="Y843" s="1" t="s">
        <v>45</v>
      </c>
    </row>
    <row r="844" spans="1:25">
      <c r="A844" s="1">
        <v>2011125</v>
      </c>
      <c r="B844" s="1" t="s">
        <v>48</v>
      </c>
      <c r="C844" s="2">
        <v>40833</v>
      </c>
      <c r="D844" s="2">
        <v>40894</v>
      </c>
      <c r="E844" s="1">
        <v>14</v>
      </c>
      <c r="F844" s="1">
        <v>13</v>
      </c>
      <c r="G844" s="1">
        <v>18</v>
      </c>
      <c r="H844" s="1">
        <v>4</v>
      </c>
      <c r="I844" s="1">
        <v>48</v>
      </c>
      <c r="J844" s="1">
        <v>10</v>
      </c>
      <c r="K844" s="1" t="s">
        <v>889</v>
      </c>
      <c r="L844" s="1">
        <v>0</v>
      </c>
      <c r="M844" s="1">
        <v>0</v>
      </c>
      <c r="N844" s="1">
        <v>0</v>
      </c>
      <c r="O844" s="1">
        <v>0</v>
      </c>
      <c r="P844" s="1">
        <v>333</v>
      </c>
      <c r="Q844" s="1">
        <v>1632.2</v>
      </c>
      <c r="R844" s="1">
        <v>17273</v>
      </c>
      <c r="S844" s="1">
        <v>9.3000000000000007</v>
      </c>
      <c r="T844" s="1">
        <v>245573</v>
      </c>
      <c r="U844" s="1">
        <v>4.5999999999999996</v>
      </c>
      <c r="V844" s="1">
        <v>226302</v>
      </c>
      <c r="W844" s="1">
        <v>2</v>
      </c>
      <c r="X844" s="1">
        <v>1801835</v>
      </c>
      <c r="Y844" s="1" t="s">
        <v>45</v>
      </c>
    </row>
    <row r="845" spans="1:25">
      <c r="A845" s="1">
        <v>2011124</v>
      </c>
      <c r="B845" s="1" t="s">
        <v>43</v>
      </c>
      <c r="C845" s="2">
        <v>40831</v>
      </c>
      <c r="D845" s="2">
        <v>40892</v>
      </c>
      <c r="E845" s="1">
        <v>13</v>
      </c>
      <c r="F845" s="1">
        <v>37</v>
      </c>
      <c r="G845" s="1">
        <v>27</v>
      </c>
      <c r="H845" s="1">
        <v>5</v>
      </c>
      <c r="I845" s="1">
        <v>39</v>
      </c>
      <c r="J845" s="1">
        <v>3</v>
      </c>
      <c r="K845" s="1" t="s">
        <v>890</v>
      </c>
      <c r="L845" s="1">
        <v>0</v>
      </c>
      <c r="M845" s="1">
        <v>0</v>
      </c>
      <c r="N845" s="1">
        <v>1</v>
      </c>
      <c r="O845" s="1">
        <v>330009.40000000002</v>
      </c>
      <c r="P845" s="1">
        <v>840</v>
      </c>
      <c r="Q845" s="1">
        <v>845.5</v>
      </c>
      <c r="R845" s="1">
        <v>33402</v>
      </c>
      <c r="S845" s="1">
        <v>9.1999999999999993</v>
      </c>
      <c r="T845" s="1">
        <v>457002</v>
      </c>
      <c r="U845" s="1">
        <v>4.8</v>
      </c>
      <c r="V845" s="1">
        <v>655523</v>
      </c>
      <c r="W845" s="1">
        <v>2</v>
      </c>
      <c r="X845" s="1">
        <v>6183803</v>
      </c>
      <c r="Y845" s="1" t="s">
        <v>45</v>
      </c>
    </row>
    <row r="846" spans="1:25">
      <c r="A846" s="1">
        <v>2011123</v>
      </c>
      <c r="B846" s="1" t="s">
        <v>46</v>
      </c>
      <c r="C846" s="2">
        <v>40828</v>
      </c>
      <c r="D846" s="2">
        <v>40889</v>
      </c>
      <c r="E846" s="1">
        <v>12</v>
      </c>
      <c r="F846" s="1">
        <v>9</v>
      </c>
      <c r="G846" s="1">
        <v>20</v>
      </c>
      <c r="H846" s="1">
        <v>30</v>
      </c>
      <c r="I846" s="1">
        <v>25</v>
      </c>
      <c r="J846" s="1">
        <v>5</v>
      </c>
      <c r="K846" s="1" t="s">
        <v>891</v>
      </c>
      <c r="L846" s="1">
        <v>0</v>
      </c>
      <c r="M846" s="1">
        <v>0</v>
      </c>
      <c r="N846" s="1">
        <v>5</v>
      </c>
      <c r="O846" s="1">
        <v>48202.6</v>
      </c>
      <c r="P846" s="1">
        <v>1042</v>
      </c>
      <c r="Q846" s="1">
        <v>497.7</v>
      </c>
      <c r="R846" s="1">
        <v>35165</v>
      </c>
      <c r="S846" s="1">
        <v>6.3</v>
      </c>
      <c r="T846" s="1">
        <v>396003</v>
      </c>
      <c r="U846" s="1">
        <v>4</v>
      </c>
      <c r="V846" s="1">
        <v>581572</v>
      </c>
      <c r="W846" s="1">
        <v>2</v>
      </c>
      <c r="X846" s="1">
        <v>9040264</v>
      </c>
      <c r="Y846" s="1" t="s">
        <v>45</v>
      </c>
    </row>
    <row r="847" spans="1:25">
      <c r="A847" s="1">
        <v>2011122</v>
      </c>
      <c r="B847" s="1" t="s">
        <v>48</v>
      </c>
      <c r="C847" s="2">
        <v>40826</v>
      </c>
      <c r="D847" s="2">
        <v>40887</v>
      </c>
      <c r="E847" s="1">
        <v>15</v>
      </c>
      <c r="F847" s="1">
        <v>47</v>
      </c>
      <c r="G847" s="1">
        <v>16</v>
      </c>
      <c r="H847" s="1">
        <v>45</v>
      </c>
      <c r="I847" s="1">
        <v>3</v>
      </c>
      <c r="J847" s="1">
        <v>7</v>
      </c>
      <c r="K847" s="1" t="s">
        <v>892</v>
      </c>
      <c r="L847" s="1">
        <v>0</v>
      </c>
      <c r="M847" s="1">
        <v>0</v>
      </c>
      <c r="N847" s="1">
        <v>1</v>
      </c>
      <c r="O847" s="1">
        <v>165868.79999999999</v>
      </c>
      <c r="P847" s="1">
        <v>212</v>
      </c>
      <c r="Q847" s="1">
        <v>1683.8</v>
      </c>
      <c r="R847" s="1">
        <v>11909</v>
      </c>
      <c r="S847" s="1">
        <v>12.9</v>
      </c>
      <c r="T847" s="1">
        <v>198163</v>
      </c>
      <c r="U847" s="1">
        <v>5.5</v>
      </c>
      <c r="V847" s="1">
        <v>476086</v>
      </c>
      <c r="W847" s="1">
        <v>2</v>
      </c>
      <c r="X847" s="1">
        <v>4835749</v>
      </c>
      <c r="Y847" s="1" t="s">
        <v>45</v>
      </c>
    </row>
    <row r="848" spans="1:25">
      <c r="A848" s="1">
        <v>2011121</v>
      </c>
      <c r="B848" s="1" t="s">
        <v>43</v>
      </c>
      <c r="C848" s="2">
        <v>40824</v>
      </c>
      <c r="D848" s="2">
        <v>40885</v>
      </c>
      <c r="E848" s="1">
        <v>31</v>
      </c>
      <c r="F848" s="1">
        <v>44</v>
      </c>
      <c r="G848" s="1">
        <v>21</v>
      </c>
      <c r="H848" s="1">
        <v>30</v>
      </c>
      <c r="I848" s="1">
        <v>22</v>
      </c>
      <c r="J848" s="1">
        <v>7</v>
      </c>
      <c r="K848" s="1" t="s">
        <v>893</v>
      </c>
      <c r="L848" s="1">
        <v>0</v>
      </c>
      <c r="M848" s="1">
        <v>0</v>
      </c>
      <c r="N848" s="1">
        <v>2</v>
      </c>
      <c r="O848" s="1">
        <v>156246.9</v>
      </c>
      <c r="P848" s="1">
        <v>473</v>
      </c>
      <c r="Q848" s="1">
        <v>1421.8</v>
      </c>
      <c r="R848" s="1">
        <v>24667</v>
      </c>
      <c r="S848" s="1">
        <v>11.8</v>
      </c>
      <c r="T848" s="1">
        <v>381056</v>
      </c>
      <c r="U848" s="1">
        <v>5.4</v>
      </c>
      <c r="V848" s="1">
        <v>956060</v>
      </c>
      <c r="W848" s="1">
        <v>2</v>
      </c>
      <c r="X848" s="1">
        <v>3182116</v>
      </c>
      <c r="Y848" s="1" t="s">
        <v>45</v>
      </c>
    </row>
    <row r="849" spans="1:25">
      <c r="A849" s="1">
        <v>2011120</v>
      </c>
      <c r="B849" s="1" t="s">
        <v>46</v>
      </c>
      <c r="C849" s="2">
        <v>40821</v>
      </c>
      <c r="D849" s="2">
        <v>40882</v>
      </c>
      <c r="E849" s="1">
        <v>20</v>
      </c>
      <c r="F849" s="1">
        <v>2</v>
      </c>
      <c r="G849" s="1">
        <v>7</v>
      </c>
      <c r="H849" s="1">
        <v>42</v>
      </c>
      <c r="I849" s="1">
        <v>27</v>
      </c>
      <c r="J849" s="1">
        <v>5</v>
      </c>
      <c r="K849" s="1" t="s">
        <v>894</v>
      </c>
      <c r="L849" s="1">
        <v>0</v>
      </c>
      <c r="M849" s="1">
        <v>0</v>
      </c>
      <c r="N849" s="1">
        <v>2</v>
      </c>
      <c r="O849" s="1">
        <v>113046.39999999999</v>
      </c>
      <c r="P849" s="1">
        <v>806</v>
      </c>
      <c r="Q849" s="1">
        <v>603.70000000000005</v>
      </c>
      <c r="R849" s="1">
        <v>27489</v>
      </c>
      <c r="S849" s="1">
        <v>7.6</v>
      </c>
      <c r="T849" s="1">
        <v>343537</v>
      </c>
      <c r="U849" s="1">
        <v>4.3</v>
      </c>
      <c r="V849" s="1">
        <v>553774</v>
      </c>
      <c r="W849" s="1">
        <v>2</v>
      </c>
      <c r="X849" s="1">
        <v>6650328</v>
      </c>
      <c r="Y849" s="1" t="s">
        <v>45</v>
      </c>
    </row>
    <row r="850" spans="1:25">
      <c r="A850" s="1">
        <v>2011119</v>
      </c>
      <c r="B850" s="1" t="s">
        <v>48</v>
      </c>
      <c r="C850" s="2">
        <v>40819</v>
      </c>
      <c r="D850" s="2">
        <v>40880</v>
      </c>
      <c r="E850" s="1">
        <v>40</v>
      </c>
      <c r="F850" s="1">
        <v>28</v>
      </c>
      <c r="G850" s="1">
        <v>27</v>
      </c>
      <c r="H850" s="1">
        <v>12</v>
      </c>
      <c r="I850" s="1">
        <v>4</v>
      </c>
      <c r="J850" s="1">
        <v>1</v>
      </c>
      <c r="K850" s="1" t="s">
        <v>895</v>
      </c>
      <c r="L850" s="1">
        <v>1</v>
      </c>
      <c r="M850" s="1">
        <v>2000000</v>
      </c>
      <c r="N850" s="1">
        <v>2</v>
      </c>
      <c r="O850" s="1">
        <v>77707.899999999994</v>
      </c>
      <c r="P850" s="1">
        <v>376</v>
      </c>
      <c r="Q850" s="1">
        <v>889.5</v>
      </c>
      <c r="R850" s="1">
        <v>16702</v>
      </c>
      <c r="S850" s="1">
        <v>8.6</v>
      </c>
      <c r="T850" s="1">
        <v>225961</v>
      </c>
      <c r="U850" s="1">
        <v>4.5</v>
      </c>
      <c r="V850" s="1">
        <v>216145</v>
      </c>
      <c r="W850" s="1">
        <v>2</v>
      </c>
      <c r="X850" s="1">
        <v>9783064</v>
      </c>
      <c r="Y850" s="1" t="s">
        <v>45</v>
      </c>
    </row>
    <row r="851" spans="1:25">
      <c r="A851" s="1">
        <v>2011118</v>
      </c>
      <c r="B851" s="1" t="s">
        <v>43</v>
      </c>
      <c r="C851" s="2">
        <v>40817</v>
      </c>
      <c r="D851" s="2">
        <v>40878</v>
      </c>
      <c r="E851" s="1">
        <v>25</v>
      </c>
      <c r="F851" s="1">
        <v>38</v>
      </c>
      <c r="G851" s="1">
        <v>14</v>
      </c>
      <c r="H851" s="1">
        <v>32</v>
      </c>
      <c r="I851" s="1">
        <v>15</v>
      </c>
      <c r="J851" s="1">
        <v>3</v>
      </c>
      <c r="K851" s="1" t="s">
        <v>896</v>
      </c>
      <c r="L851" s="1">
        <v>1</v>
      </c>
      <c r="M851" s="1">
        <v>5000000</v>
      </c>
      <c r="N851" s="1">
        <v>2</v>
      </c>
      <c r="O851" s="1">
        <v>157766.5</v>
      </c>
      <c r="P851" s="1">
        <v>439</v>
      </c>
      <c r="Q851" s="1">
        <v>1546.8</v>
      </c>
      <c r="R851" s="1">
        <v>22646</v>
      </c>
      <c r="S851" s="1">
        <v>12.9</v>
      </c>
      <c r="T851" s="1">
        <v>353354</v>
      </c>
      <c r="U851" s="1">
        <v>5.9</v>
      </c>
      <c r="V851" s="1">
        <v>612195</v>
      </c>
      <c r="W851" s="1">
        <v>2</v>
      </c>
      <c r="X851" s="1">
        <v>2120662</v>
      </c>
      <c r="Y851" s="1" t="s">
        <v>45</v>
      </c>
    </row>
    <row r="852" spans="1:25">
      <c r="A852" s="1">
        <v>2011117</v>
      </c>
      <c r="B852" s="1" t="s">
        <v>46</v>
      </c>
      <c r="C852" s="2">
        <v>40814</v>
      </c>
      <c r="D852" s="2">
        <v>40875</v>
      </c>
      <c r="E852" s="1">
        <v>16</v>
      </c>
      <c r="F852" s="1">
        <v>42</v>
      </c>
      <c r="G852" s="1">
        <v>36</v>
      </c>
      <c r="H852" s="1">
        <v>3</v>
      </c>
      <c r="I852" s="1">
        <v>8</v>
      </c>
      <c r="J852" s="1">
        <v>3</v>
      </c>
      <c r="K852" s="1" t="s">
        <v>897</v>
      </c>
      <c r="L852" s="1">
        <v>0</v>
      </c>
      <c r="M852" s="1">
        <v>0</v>
      </c>
      <c r="N852" s="1">
        <v>3</v>
      </c>
      <c r="O852" s="1">
        <v>75561.899999999994</v>
      </c>
      <c r="P852" s="1">
        <v>454</v>
      </c>
      <c r="Q852" s="1">
        <v>1074.5</v>
      </c>
      <c r="R852" s="1">
        <v>19453</v>
      </c>
      <c r="S852" s="1">
        <v>10.8</v>
      </c>
      <c r="T852" s="1">
        <v>281757</v>
      </c>
      <c r="U852" s="1">
        <v>5.3</v>
      </c>
      <c r="V852" s="1">
        <v>450639</v>
      </c>
      <c r="W852" s="1">
        <v>2</v>
      </c>
      <c r="X852" s="1">
        <v>9950373</v>
      </c>
      <c r="Y852" s="1" t="s">
        <v>45</v>
      </c>
    </row>
    <row r="853" spans="1:25">
      <c r="A853" s="1">
        <v>2011116</v>
      </c>
      <c r="B853" s="1" t="s">
        <v>48</v>
      </c>
      <c r="C853" s="2">
        <v>40812</v>
      </c>
      <c r="D853" s="2">
        <v>40873</v>
      </c>
      <c r="E853" s="1">
        <v>11</v>
      </c>
      <c r="F853" s="1">
        <v>44</v>
      </c>
      <c r="G853" s="1">
        <v>33</v>
      </c>
      <c r="H853" s="1">
        <v>4</v>
      </c>
      <c r="I853" s="1">
        <v>49</v>
      </c>
      <c r="J853" s="1">
        <v>9</v>
      </c>
      <c r="K853" s="1" t="s">
        <v>898</v>
      </c>
      <c r="L853" s="1">
        <v>0</v>
      </c>
      <c r="M853" s="1">
        <v>0</v>
      </c>
      <c r="N853" s="1">
        <v>1</v>
      </c>
      <c r="O853" s="1">
        <v>158513.29999999999</v>
      </c>
      <c r="P853" s="1">
        <v>387</v>
      </c>
      <c r="Q853" s="1">
        <v>881.5</v>
      </c>
      <c r="R853" s="1">
        <v>15577</v>
      </c>
      <c r="S853" s="1">
        <v>9.4</v>
      </c>
      <c r="T853" s="1">
        <v>211336</v>
      </c>
      <c r="U853" s="1">
        <v>4.9000000000000004</v>
      </c>
      <c r="V853" s="1">
        <v>273449</v>
      </c>
      <c r="W853" s="1">
        <v>2</v>
      </c>
      <c r="X853" s="1">
        <v>4692602</v>
      </c>
      <c r="Y853" s="1" t="s">
        <v>45</v>
      </c>
    </row>
    <row r="854" spans="1:25">
      <c r="A854" s="1">
        <v>2011115</v>
      </c>
      <c r="B854" s="1" t="s">
        <v>43</v>
      </c>
      <c r="C854" s="2">
        <v>40810</v>
      </c>
      <c r="D854" s="2">
        <v>40871</v>
      </c>
      <c r="E854" s="1">
        <v>36</v>
      </c>
      <c r="F854" s="1">
        <v>4</v>
      </c>
      <c r="G854" s="1">
        <v>41</v>
      </c>
      <c r="H854" s="1">
        <v>33</v>
      </c>
      <c r="I854" s="1">
        <v>40</v>
      </c>
      <c r="J854" s="1">
        <v>6</v>
      </c>
      <c r="K854" s="1" t="s">
        <v>899</v>
      </c>
      <c r="L854" s="1">
        <v>0</v>
      </c>
      <c r="M854" s="1">
        <v>0</v>
      </c>
      <c r="N854" s="1">
        <v>0</v>
      </c>
      <c r="O854" s="1">
        <v>0</v>
      </c>
      <c r="P854" s="1">
        <v>357</v>
      </c>
      <c r="Q854" s="1">
        <v>2686.5</v>
      </c>
      <c r="R854" s="1">
        <v>17836</v>
      </c>
      <c r="S854" s="1">
        <v>15.9</v>
      </c>
      <c r="T854" s="1">
        <v>294930</v>
      </c>
      <c r="U854" s="1">
        <v>6.8</v>
      </c>
      <c r="V854" s="1">
        <v>579651</v>
      </c>
      <c r="W854" s="1">
        <v>2</v>
      </c>
      <c r="X854" s="1">
        <v>2406948</v>
      </c>
      <c r="Y854" s="1" t="s">
        <v>45</v>
      </c>
    </row>
    <row r="855" spans="1:25">
      <c r="A855" s="1">
        <v>2011114</v>
      </c>
      <c r="B855" s="1" t="s">
        <v>46</v>
      </c>
      <c r="C855" s="2">
        <v>40807</v>
      </c>
      <c r="D855" s="2">
        <v>40868</v>
      </c>
      <c r="E855" s="1">
        <v>40</v>
      </c>
      <c r="F855" s="1">
        <v>20</v>
      </c>
      <c r="G855" s="1">
        <v>46</v>
      </c>
      <c r="H855" s="1">
        <v>19</v>
      </c>
      <c r="I855" s="1">
        <v>16</v>
      </c>
      <c r="J855" s="1">
        <v>4</v>
      </c>
      <c r="K855" s="1" t="s">
        <v>900</v>
      </c>
      <c r="L855" s="1">
        <v>1</v>
      </c>
      <c r="M855" s="1">
        <v>4000000</v>
      </c>
      <c r="N855" s="1">
        <v>1</v>
      </c>
      <c r="O855" s="1">
        <v>231878.7</v>
      </c>
      <c r="P855" s="1">
        <v>319</v>
      </c>
      <c r="Q855" s="1">
        <v>1564.3</v>
      </c>
      <c r="R855" s="1">
        <v>17319</v>
      </c>
      <c r="S855" s="1">
        <v>12.4</v>
      </c>
      <c r="T855" s="1">
        <v>269110</v>
      </c>
      <c r="U855" s="1">
        <v>5.7</v>
      </c>
      <c r="V855" s="1">
        <v>424293</v>
      </c>
      <c r="W855" s="1">
        <v>2</v>
      </c>
      <c r="X855" s="1">
        <v>8408034</v>
      </c>
      <c r="Y855" s="1" t="s">
        <v>45</v>
      </c>
    </row>
    <row r="856" spans="1:25">
      <c r="A856" s="1">
        <v>2011113</v>
      </c>
      <c r="B856" s="1" t="s">
        <v>48</v>
      </c>
      <c r="C856" s="2">
        <v>40805</v>
      </c>
      <c r="D856" s="2">
        <v>40866</v>
      </c>
      <c r="E856" s="1">
        <v>13</v>
      </c>
      <c r="F856" s="1">
        <v>1</v>
      </c>
      <c r="G856" s="1">
        <v>27</v>
      </c>
      <c r="H856" s="1">
        <v>48</v>
      </c>
      <c r="I856" s="1">
        <v>35</v>
      </c>
      <c r="J856" s="1">
        <v>7</v>
      </c>
      <c r="K856" s="1" t="s">
        <v>901</v>
      </c>
      <c r="L856" s="1">
        <v>0</v>
      </c>
      <c r="M856" s="1">
        <v>0</v>
      </c>
      <c r="N856" s="1">
        <v>0</v>
      </c>
      <c r="O856" s="1">
        <v>0</v>
      </c>
      <c r="P856" s="1">
        <v>329</v>
      </c>
      <c r="Q856" s="1">
        <v>1552.9</v>
      </c>
      <c r="R856" s="1">
        <v>14429</v>
      </c>
      <c r="S856" s="1">
        <v>10.4</v>
      </c>
      <c r="T856" s="1">
        <v>211702</v>
      </c>
      <c r="U856" s="1">
        <v>5.0999999999999996</v>
      </c>
      <c r="V856" s="1">
        <v>475043</v>
      </c>
      <c r="W856" s="1">
        <v>2</v>
      </c>
      <c r="X856" s="1">
        <v>2784380</v>
      </c>
      <c r="Y856" s="1" t="s">
        <v>45</v>
      </c>
    </row>
    <row r="857" spans="1:25">
      <c r="A857" s="1">
        <v>2011112</v>
      </c>
      <c r="B857" s="1" t="s">
        <v>43</v>
      </c>
      <c r="C857" s="2">
        <v>40803</v>
      </c>
      <c r="D857" s="2">
        <v>40864</v>
      </c>
      <c r="E857" s="1">
        <v>15</v>
      </c>
      <c r="F857" s="1">
        <v>40</v>
      </c>
      <c r="G857" s="1">
        <v>1</v>
      </c>
      <c r="H857" s="1">
        <v>23</v>
      </c>
      <c r="I857" s="1">
        <v>2</v>
      </c>
      <c r="J857" s="1">
        <v>4</v>
      </c>
      <c r="K857" s="1" t="s">
        <v>902</v>
      </c>
      <c r="L857" s="1">
        <v>0</v>
      </c>
      <c r="M857" s="1">
        <v>0</v>
      </c>
      <c r="N857" s="1">
        <v>2</v>
      </c>
      <c r="O857" s="1">
        <v>157484.70000000001</v>
      </c>
      <c r="P857" s="1">
        <v>502</v>
      </c>
      <c r="Q857" s="1">
        <v>1350.3</v>
      </c>
      <c r="R857" s="1">
        <v>26732</v>
      </c>
      <c r="S857" s="1">
        <v>10.9</v>
      </c>
      <c r="T857" s="1">
        <v>413222</v>
      </c>
      <c r="U857" s="1">
        <v>5</v>
      </c>
      <c r="V857" s="1">
        <v>583370</v>
      </c>
      <c r="W857" s="1">
        <v>2</v>
      </c>
      <c r="X857" s="1">
        <v>4434250</v>
      </c>
      <c r="Y857" s="1" t="s">
        <v>45</v>
      </c>
    </row>
    <row r="858" spans="1:25">
      <c r="A858" s="1">
        <v>2011111</v>
      </c>
      <c r="B858" s="1" t="s">
        <v>46</v>
      </c>
      <c r="C858" s="2">
        <v>40800</v>
      </c>
      <c r="D858" s="2">
        <v>40861</v>
      </c>
      <c r="E858" s="1">
        <v>14</v>
      </c>
      <c r="F858" s="1">
        <v>42</v>
      </c>
      <c r="G858" s="1">
        <v>5</v>
      </c>
      <c r="H858" s="1">
        <v>16</v>
      </c>
      <c r="I858" s="1">
        <v>11</v>
      </c>
      <c r="J858" s="1">
        <v>3</v>
      </c>
      <c r="K858" s="1" t="s">
        <v>903</v>
      </c>
      <c r="L858" s="1">
        <v>2</v>
      </c>
      <c r="M858" s="1">
        <v>1500000</v>
      </c>
      <c r="N858" s="1">
        <v>3</v>
      </c>
      <c r="O858" s="1">
        <v>76943.5</v>
      </c>
      <c r="P858" s="1">
        <v>532</v>
      </c>
      <c r="Q858" s="1">
        <v>933.8</v>
      </c>
      <c r="R858" s="1">
        <v>25962</v>
      </c>
      <c r="S858" s="1">
        <v>8.1999999999999993</v>
      </c>
      <c r="T858" s="1">
        <v>349725</v>
      </c>
      <c r="U858" s="1">
        <v>4.3</v>
      </c>
      <c r="V858" s="1">
        <v>458199</v>
      </c>
      <c r="W858" s="1">
        <v>2</v>
      </c>
      <c r="X858" s="1">
        <v>77808</v>
      </c>
      <c r="Y858" s="1" t="s">
        <v>45</v>
      </c>
    </row>
    <row r="859" spans="1:25">
      <c r="A859" s="1">
        <v>2011110</v>
      </c>
      <c r="B859" s="1" t="s">
        <v>48</v>
      </c>
      <c r="C859" s="2">
        <v>40798</v>
      </c>
      <c r="D859" s="2">
        <v>40859</v>
      </c>
      <c r="E859" s="1">
        <v>13</v>
      </c>
      <c r="F859" s="1">
        <v>45</v>
      </c>
      <c r="G859" s="1">
        <v>18</v>
      </c>
      <c r="H859" s="1">
        <v>32</v>
      </c>
      <c r="I859" s="1">
        <v>30</v>
      </c>
      <c r="J859" s="1">
        <v>2</v>
      </c>
      <c r="K859" s="1" t="s">
        <v>904</v>
      </c>
      <c r="L859" s="1">
        <v>0</v>
      </c>
      <c r="M859" s="1">
        <v>0</v>
      </c>
      <c r="N859" s="1">
        <v>2</v>
      </c>
      <c r="O859" s="1">
        <v>80193.8</v>
      </c>
      <c r="P859" s="1">
        <v>292</v>
      </c>
      <c r="Q859" s="1">
        <v>1182.0999999999999</v>
      </c>
      <c r="R859" s="1">
        <v>12467</v>
      </c>
      <c r="S859" s="1">
        <v>12</v>
      </c>
      <c r="T859" s="1">
        <v>191915</v>
      </c>
      <c r="U859" s="1">
        <v>5.5</v>
      </c>
      <c r="V859" s="1">
        <v>228298</v>
      </c>
      <c r="W859" s="1">
        <v>2</v>
      </c>
      <c r="X859" s="1">
        <v>4595831</v>
      </c>
      <c r="Y859" s="1" t="s">
        <v>45</v>
      </c>
    </row>
    <row r="860" spans="1:25">
      <c r="A860" s="1">
        <v>2011109</v>
      </c>
      <c r="B860" s="1" t="s">
        <v>43</v>
      </c>
      <c r="C860" s="2">
        <v>40796</v>
      </c>
      <c r="D860" s="2">
        <v>40857</v>
      </c>
      <c r="E860" s="1">
        <v>15</v>
      </c>
      <c r="F860" s="1">
        <v>1</v>
      </c>
      <c r="G860" s="1">
        <v>28</v>
      </c>
      <c r="H860" s="1">
        <v>24</v>
      </c>
      <c r="I860" s="1">
        <v>10</v>
      </c>
      <c r="J860" s="1">
        <v>5</v>
      </c>
      <c r="K860" s="1" t="s">
        <v>905</v>
      </c>
      <c r="L860" s="1">
        <v>1</v>
      </c>
      <c r="M860" s="1">
        <v>3000000</v>
      </c>
      <c r="N860" s="1">
        <v>5</v>
      </c>
      <c r="O860" s="1">
        <v>63952.6</v>
      </c>
      <c r="P860" s="1">
        <v>1201</v>
      </c>
      <c r="Q860" s="1">
        <v>573</v>
      </c>
      <c r="R860" s="1">
        <v>40835</v>
      </c>
      <c r="S860" s="1">
        <v>7.3</v>
      </c>
      <c r="T860" s="1">
        <v>491993</v>
      </c>
      <c r="U860" s="1">
        <v>4.3</v>
      </c>
      <c r="V860" s="1">
        <v>759765</v>
      </c>
      <c r="W860" s="1">
        <v>2</v>
      </c>
      <c r="X860" s="1">
        <v>9038854</v>
      </c>
      <c r="Y860" s="1" t="s">
        <v>45</v>
      </c>
    </row>
    <row r="861" spans="1:25">
      <c r="A861" s="1">
        <v>2011108</v>
      </c>
      <c r="B861" s="1" t="s">
        <v>46</v>
      </c>
      <c r="C861" s="2">
        <v>40793</v>
      </c>
      <c r="D861" s="2">
        <v>40854</v>
      </c>
      <c r="E861" s="1">
        <v>13</v>
      </c>
      <c r="F861" s="1">
        <v>40</v>
      </c>
      <c r="G861" s="1">
        <v>41</v>
      </c>
      <c r="H861" s="1">
        <v>3</v>
      </c>
      <c r="I861" s="1">
        <v>12</v>
      </c>
      <c r="J861" s="1">
        <v>7</v>
      </c>
      <c r="K861" s="1" t="s">
        <v>906</v>
      </c>
      <c r="L861" s="1">
        <v>0</v>
      </c>
      <c r="M861" s="1">
        <v>0</v>
      </c>
      <c r="N861" s="1">
        <v>1</v>
      </c>
      <c r="O861" s="1">
        <v>229115.9</v>
      </c>
      <c r="P861" s="1">
        <v>387</v>
      </c>
      <c r="Q861" s="1">
        <v>1274.0999999999999</v>
      </c>
      <c r="R861" s="1">
        <v>19476</v>
      </c>
      <c r="S861" s="1">
        <v>10.9</v>
      </c>
      <c r="T861" s="1">
        <v>313276</v>
      </c>
      <c r="U861" s="1">
        <v>4.8</v>
      </c>
      <c r="V861" s="1">
        <v>728983</v>
      </c>
      <c r="W861" s="1">
        <v>2</v>
      </c>
      <c r="X861" s="1">
        <v>4572396</v>
      </c>
      <c r="Y861" s="1" t="s">
        <v>45</v>
      </c>
    </row>
    <row r="862" spans="1:25">
      <c r="A862" s="1">
        <v>2011107</v>
      </c>
      <c r="B862" s="1" t="s">
        <v>48</v>
      </c>
      <c r="C862" s="2">
        <v>40791</v>
      </c>
      <c r="D862" s="2">
        <v>40852</v>
      </c>
      <c r="E862" s="1">
        <v>7</v>
      </c>
      <c r="F862" s="1">
        <v>17</v>
      </c>
      <c r="G862" s="1">
        <v>22</v>
      </c>
      <c r="H862" s="1">
        <v>10</v>
      </c>
      <c r="I862" s="1">
        <v>23</v>
      </c>
      <c r="J862" s="1">
        <v>5</v>
      </c>
      <c r="K862" s="1" t="s">
        <v>907</v>
      </c>
      <c r="L862" s="1">
        <v>1</v>
      </c>
      <c r="M862" s="1">
        <v>10000000</v>
      </c>
      <c r="N862" s="1">
        <v>3</v>
      </c>
      <c r="O862" s="1">
        <v>63958.400000000001</v>
      </c>
      <c r="P862" s="1">
        <v>776</v>
      </c>
      <c r="Q862" s="1">
        <v>532.1</v>
      </c>
      <c r="R862" s="1">
        <v>28886</v>
      </c>
      <c r="S862" s="1">
        <v>6.1</v>
      </c>
      <c r="T862" s="1">
        <v>334839</v>
      </c>
      <c r="U862" s="1">
        <v>3.8</v>
      </c>
      <c r="V862" s="1">
        <v>445291</v>
      </c>
      <c r="W862" s="1">
        <v>2</v>
      </c>
      <c r="X862" s="1">
        <v>1702825</v>
      </c>
      <c r="Y862" s="1" t="s">
        <v>45</v>
      </c>
    </row>
    <row r="863" spans="1:25">
      <c r="A863" s="1">
        <v>2011106</v>
      </c>
      <c r="B863" s="1" t="s">
        <v>43</v>
      </c>
      <c r="C863" s="2">
        <v>40789</v>
      </c>
      <c r="D863" s="2">
        <v>40850</v>
      </c>
      <c r="E863" s="1">
        <v>42</v>
      </c>
      <c r="F863" s="1">
        <v>41</v>
      </c>
      <c r="G863" s="1">
        <v>7</v>
      </c>
      <c r="H863" s="1">
        <v>13</v>
      </c>
      <c r="I863" s="1">
        <v>47</v>
      </c>
      <c r="J863" s="1">
        <v>5</v>
      </c>
      <c r="K863" s="1" t="s">
        <v>908</v>
      </c>
      <c r="L863" s="1">
        <v>0</v>
      </c>
      <c r="M863" s="1">
        <v>0</v>
      </c>
      <c r="N863" s="1">
        <v>2</v>
      </c>
      <c r="O863" s="1">
        <v>200742.7</v>
      </c>
      <c r="P863" s="1">
        <v>891</v>
      </c>
      <c r="Q863" s="1">
        <v>969.7</v>
      </c>
      <c r="R863" s="1">
        <v>37594</v>
      </c>
      <c r="S863" s="1">
        <v>9.9</v>
      </c>
      <c r="T863" s="1">
        <v>532365</v>
      </c>
      <c r="U863" s="1">
        <v>5</v>
      </c>
      <c r="V863" s="1">
        <v>946410</v>
      </c>
      <c r="W863" s="1">
        <v>2</v>
      </c>
      <c r="X863" s="1">
        <v>8559731</v>
      </c>
      <c r="Y863" s="1" t="s">
        <v>45</v>
      </c>
    </row>
    <row r="864" spans="1:25">
      <c r="A864" s="1">
        <v>2011105</v>
      </c>
      <c r="B864" s="1" t="s">
        <v>46</v>
      </c>
      <c r="C864" s="2">
        <v>40786</v>
      </c>
      <c r="D864" s="2">
        <v>40847</v>
      </c>
      <c r="E864" s="1">
        <v>7</v>
      </c>
      <c r="F864" s="1">
        <v>42</v>
      </c>
      <c r="G864" s="1">
        <v>39</v>
      </c>
      <c r="H864" s="1">
        <v>9</v>
      </c>
      <c r="I864" s="1">
        <v>5</v>
      </c>
      <c r="J864" s="1">
        <v>3</v>
      </c>
      <c r="K864" s="1" t="s">
        <v>909</v>
      </c>
      <c r="L864" s="1">
        <v>0</v>
      </c>
      <c r="M864" s="1">
        <v>0</v>
      </c>
      <c r="N864" s="1">
        <v>2</v>
      </c>
      <c r="O864" s="1">
        <v>117995.5</v>
      </c>
      <c r="P864" s="1">
        <v>545</v>
      </c>
      <c r="Q864" s="1">
        <v>931.9</v>
      </c>
      <c r="R864" s="1">
        <v>27722</v>
      </c>
      <c r="S864" s="1">
        <v>7.9</v>
      </c>
      <c r="T864" s="1">
        <v>365239</v>
      </c>
      <c r="U864" s="1">
        <v>4.3</v>
      </c>
      <c r="V864" s="1">
        <v>468329</v>
      </c>
      <c r="W864" s="1">
        <v>2</v>
      </c>
      <c r="X864" s="1">
        <v>7531345</v>
      </c>
      <c r="Y864" s="1" t="s">
        <v>45</v>
      </c>
    </row>
    <row r="865" spans="1:25">
      <c r="A865" s="1">
        <v>2011104</v>
      </c>
      <c r="B865" s="1" t="s">
        <v>48</v>
      </c>
      <c r="C865" s="2">
        <v>40784</v>
      </c>
      <c r="D865" s="2">
        <v>40845</v>
      </c>
      <c r="E865" s="1">
        <v>46</v>
      </c>
      <c r="F865" s="1">
        <v>30</v>
      </c>
      <c r="G865" s="1">
        <v>12</v>
      </c>
      <c r="H865" s="1">
        <v>3</v>
      </c>
      <c r="I865" s="1">
        <v>10</v>
      </c>
      <c r="J865" s="1">
        <v>2</v>
      </c>
      <c r="K865" s="1" t="s">
        <v>910</v>
      </c>
      <c r="L865" s="1">
        <v>0</v>
      </c>
      <c r="M865" s="1">
        <v>0</v>
      </c>
      <c r="N865" s="1">
        <v>2</v>
      </c>
      <c r="O865" s="1">
        <v>82865.899999999994</v>
      </c>
      <c r="P865" s="1">
        <v>498</v>
      </c>
      <c r="Q865" s="1">
        <v>716.2</v>
      </c>
      <c r="R865" s="1">
        <v>19482</v>
      </c>
      <c r="S865" s="1">
        <v>7.9</v>
      </c>
      <c r="T865" s="1">
        <v>246795</v>
      </c>
      <c r="U865" s="1">
        <v>4.4000000000000004</v>
      </c>
      <c r="V865" s="1">
        <v>236376</v>
      </c>
      <c r="W865" s="1">
        <v>2</v>
      </c>
      <c r="X865" s="1">
        <v>5078155</v>
      </c>
      <c r="Y865" s="1" t="s">
        <v>45</v>
      </c>
    </row>
    <row r="866" spans="1:25">
      <c r="A866" s="1">
        <v>2011103</v>
      </c>
      <c r="B866" s="1" t="s">
        <v>43</v>
      </c>
      <c r="C866" s="2">
        <v>40782</v>
      </c>
      <c r="D866" s="2">
        <v>40843</v>
      </c>
      <c r="E866" s="1">
        <v>27</v>
      </c>
      <c r="F866" s="1">
        <v>21</v>
      </c>
      <c r="G866" s="1">
        <v>19</v>
      </c>
      <c r="H866" s="1">
        <v>13</v>
      </c>
      <c r="I866" s="1">
        <v>45</v>
      </c>
      <c r="J866" s="1">
        <v>2</v>
      </c>
      <c r="K866" s="1" t="s">
        <v>911</v>
      </c>
      <c r="L866" s="1">
        <v>0</v>
      </c>
      <c r="M866" s="1">
        <v>0</v>
      </c>
      <c r="N866" s="1">
        <v>3</v>
      </c>
      <c r="O866" s="1">
        <v>100799.4</v>
      </c>
      <c r="P866" s="1">
        <v>981</v>
      </c>
      <c r="Q866" s="1">
        <v>663.4</v>
      </c>
      <c r="R866" s="1">
        <v>36703</v>
      </c>
      <c r="S866" s="1">
        <v>7.6</v>
      </c>
      <c r="T866" s="1">
        <v>455390</v>
      </c>
      <c r="U866" s="1">
        <v>4.4000000000000004</v>
      </c>
      <c r="V866" s="1">
        <v>425328</v>
      </c>
      <c r="W866" s="1">
        <v>2</v>
      </c>
      <c r="X866" s="1">
        <v>467247</v>
      </c>
      <c r="Y866" s="1" t="s">
        <v>45</v>
      </c>
    </row>
    <row r="867" spans="1:25">
      <c r="A867" s="1">
        <v>2011102</v>
      </c>
      <c r="B867" s="1" t="s">
        <v>46</v>
      </c>
      <c r="C867" s="2">
        <v>40779</v>
      </c>
      <c r="D867" s="2">
        <v>40840</v>
      </c>
      <c r="E867" s="1">
        <v>3</v>
      </c>
      <c r="F867" s="1">
        <v>36</v>
      </c>
      <c r="G867" s="1">
        <v>47</v>
      </c>
      <c r="H867" s="1">
        <v>4</v>
      </c>
      <c r="I867" s="1">
        <v>17</v>
      </c>
      <c r="J867" s="1">
        <v>4</v>
      </c>
      <c r="K867" s="1" t="s">
        <v>912</v>
      </c>
      <c r="L867" s="1">
        <v>0</v>
      </c>
      <c r="M867" s="1">
        <v>0</v>
      </c>
      <c r="N867" s="1">
        <v>0</v>
      </c>
      <c r="O867" s="1">
        <v>0</v>
      </c>
      <c r="P867" s="1">
        <v>330</v>
      </c>
      <c r="Q867" s="1">
        <v>2078.5</v>
      </c>
      <c r="R867" s="1">
        <v>16687</v>
      </c>
      <c r="S867" s="1">
        <v>12.1</v>
      </c>
      <c r="T867" s="1">
        <v>270611</v>
      </c>
      <c r="U867" s="1">
        <v>5.3</v>
      </c>
      <c r="V867" s="1">
        <v>394535</v>
      </c>
      <c r="W867" s="1">
        <v>2</v>
      </c>
      <c r="X867" s="1">
        <v>1480238</v>
      </c>
      <c r="Y867" s="1" t="s">
        <v>45</v>
      </c>
    </row>
    <row r="868" spans="1:25">
      <c r="A868" s="1">
        <v>2011101</v>
      </c>
      <c r="B868" s="1" t="s">
        <v>48</v>
      </c>
      <c r="C868" s="2">
        <v>40777</v>
      </c>
      <c r="D868" s="2">
        <v>40838</v>
      </c>
      <c r="E868" s="1">
        <v>40</v>
      </c>
      <c r="F868" s="1">
        <v>36</v>
      </c>
      <c r="G868" s="1">
        <v>38</v>
      </c>
      <c r="H868" s="1">
        <v>44</v>
      </c>
      <c r="I868" s="1">
        <v>17</v>
      </c>
      <c r="J868" s="1">
        <v>1</v>
      </c>
      <c r="K868" s="1" t="s">
        <v>913</v>
      </c>
      <c r="L868" s="1">
        <v>0</v>
      </c>
      <c r="M868" s="1">
        <v>0</v>
      </c>
      <c r="N868" s="1">
        <v>0</v>
      </c>
      <c r="O868" s="1">
        <v>0</v>
      </c>
      <c r="P868" s="1">
        <v>224</v>
      </c>
      <c r="Q868" s="1">
        <v>2136.4</v>
      </c>
      <c r="R868" s="1">
        <v>9483</v>
      </c>
      <c r="S868" s="1">
        <v>14.9</v>
      </c>
      <c r="T868" s="1">
        <v>148187</v>
      </c>
      <c r="U868" s="1">
        <v>6.8</v>
      </c>
      <c r="V868" s="1">
        <v>209930</v>
      </c>
      <c r="W868" s="1">
        <v>2</v>
      </c>
      <c r="X868" s="1">
        <v>8595005</v>
      </c>
      <c r="Y868" s="1" t="s">
        <v>45</v>
      </c>
    </row>
    <row r="869" spans="1:25">
      <c r="A869" s="1">
        <v>2011100</v>
      </c>
      <c r="B869" s="1" t="s">
        <v>43</v>
      </c>
      <c r="C869" s="2">
        <v>40775</v>
      </c>
      <c r="D869" s="2">
        <v>40836</v>
      </c>
      <c r="E869" s="1">
        <v>21</v>
      </c>
      <c r="F869" s="1">
        <v>40</v>
      </c>
      <c r="G869" s="1">
        <v>49</v>
      </c>
      <c r="H869" s="1">
        <v>31</v>
      </c>
      <c r="I869" s="1">
        <v>22</v>
      </c>
      <c r="J869" s="1">
        <v>4</v>
      </c>
      <c r="K869" s="1" t="s">
        <v>914</v>
      </c>
      <c r="L869" s="1">
        <v>0</v>
      </c>
      <c r="M869" s="1">
        <v>0</v>
      </c>
      <c r="N869" s="1">
        <v>1</v>
      </c>
      <c r="O869" s="1">
        <v>279167</v>
      </c>
      <c r="P869" s="1">
        <v>506</v>
      </c>
      <c r="Q869" s="1">
        <v>1187.3</v>
      </c>
      <c r="R869" s="1">
        <v>21282</v>
      </c>
      <c r="S869" s="1">
        <v>12.2</v>
      </c>
      <c r="T869" s="1">
        <v>334396</v>
      </c>
      <c r="U869" s="1">
        <v>5.5</v>
      </c>
      <c r="V869" s="1">
        <v>510488</v>
      </c>
      <c r="W869" s="1">
        <v>2</v>
      </c>
      <c r="X869" s="1">
        <v>1591221</v>
      </c>
      <c r="Y869" s="1" t="s">
        <v>45</v>
      </c>
    </row>
    <row r="870" spans="1:25">
      <c r="A870" s="1">
        <v>2011099</v>
      </c>
      <c r="B870" s="1" t="s">
        <v>46</v>
      </c>
      <c r="C870" s="2">
        <v>40772</v>
      </c>
      <c r="D870" s="2">
        <v>40833</v>
      </c>
      <c r="E870" s="1">
        <v>8</v>
      </c>
      <c r="F870" s="1">
        <v>49</v>
      </c>
      <c r="G870" s="1">
        <v>29</v>
      </c>
      <c r="H870" s="1">
        <v>45</v>
      </c>
      <c r="I870" s="1">
        <v>3</v>
      </c>
      <c r="J870" s="1">
        <v>9</v>
      </c>
      <c r="K870" s="1" t="s">
        <v>915</v>
      </c>
      <c r="L870" s="1">
        <v>0</v>
      </c>
      <c r="M870" s="1">
        <v>0</v>
      </c>
      <c r="N870" s="1">
        <v>3</v>
      </c>
      <c r="O870" s="1">
        <v>70015.8</v>
      </c>
      <c r="P870" s="1">
        <v>410</v>
      </c>
      <c r="Q870" s="1">
        <v>1102.5</v>
      </c>
      <c r="R870" s="1">
        <v>18642</v>
      </c>
      <c r="S870" s="1">
        <v>10.5</v>
      </c>
      <c r="T870" s="1">
        <v>280122</v>
      </c>
      <c r="U870" s="1">
        <v>4.9000000000000004</v>
      </c>
      <c r="V870" s="1">
        <v>343124</v>
      </c>
      <c r="W870" s="1">
        <v>2</v>
      </c>
      <c r="X870" s="1">
        <v>4176210</v>
      </c>
      <c r="Y870" s="1" t="s">
        <v>45</v>
      </c>
    </row>
    <row r="871" spans="1:25">
      <c r="A871" s="1">
        <v>2011098</v>
      </c>
      <c r="B871" s="1" t="s">
        <v>48</v>
      </c>
      <c r="C871" s="2">
        <v>40770</v>
      </c>
      <c r="D871" s="2">
        <v>40831</v>
      </c>
      <c r="E871" s="1">
        <v>23</v>
      </c>
      <c r="F871" s="1">
        <v>3</v>
      </c>
      <c r="G871" s="1">
        <v>8</v>
      </c>
      <c r="H871" s="1">
        <v>4</v>
      </c>
      <c r="I871" s="1">
        <v>1</v>
      </c>
      <c r="J871" s="1">
        <v>8</v>
      </c>
      <c r="K871" s="1" t="s">
        <v>916</v>
      </c>
      <c r="L871" s="1">
        <v>2</v>
      </c>
      <c r="M871" s="1">
        <v>1000000</v>
      </c>
      <c r="N871" s="1">
        <v>4</v>
      </c>
      <c r="O871" s="1">
        <v>32752</v>
      </c>
      <c r="P871" s="1">
        <v>619</v>
      </c>
      <c r="Q871" s="1">
        <v>455.4</v>
      </c>
      <c r="R871" s="1">
        <v>21907</v>
      </c>
      <c r="S871" s="1">
        <v>5.5</v>
      </c>
      <c r="T871" s="1">
        <v>220899</v>
      </c>
      <c r="U871" s="1">
        <v>3.9</v>
      </c>
      <c r="V871" s="1">
        <v>264719</v>
      </c>
      <c r="W871" s="1">
        <v>2</v>
      </c>
      <c r="X871" s="1">
        <v>1248115</v>
      </c>
      <c r="Y871" s="1" t="s">
        <v>45</v>
      </c>
    </row>
    <row r="872" spans="1:25">
      <c r="A872" s="1">
        <v>2011097</v>
      </c>
      <c r="B872" s="1" t="s">
        <v>43</v>
      </c>
      <c r="C872" s="2">
        <v>40768</v>
      </c>
      <c r="D872" s="2">
        <v>40829</v>
      </c>
      <c r="E872" s="1">
        <v>3</v>
      </c>
      <c r="F872" s="1">
        <v>13</v>
      </c>
      <c r="G872" s="1">
        <v>4</v>
      </c>
      <c r="H872" s="1">
        <v>41</v>
      </c>
      <c r="I872" s="1">
        <v>5</v>
      </c>
      <c r="J872" s="1">
        <v>9</v>
      </c>
      <c r="K872" s="1" t="s">
        <v>917</v>
      </c>
      <c r="L872" s="1">
        <v>1</v>
      </c>
      <c r="M872" s="1">
        <v>8000000</v>
      </c>
      <c r="N872" s="1">
        <v>2</v>
      </c>
      <c r="O872" s="1">
        <v>153545.79999999999</v>
      </c>
      <c r="P872" s="1">
        <v>694</v>
      </c>
      <c r="Q872" s="1">
        <v>952.3</v>
      </c>
      <c r="R872" s="1">
        <v>36481</v>
      </c>
      <c r="S872" s="1">
        <v>7.8</v>
      </c>
      <c r="T872" s="1">
        <v>474349</v>
      </c>
      <c r="U872" s="1">
        <v>4.3</v>
      </c>
      <c r="V872" s="1">
        <v>509767</v>
      </c>
      <c r="W872" s="1">
        <v>2</v>
      </c>
      <c r="X872" s="1">
        <v>2140107</v>
      </c>
      <c r="Y872" s="1" t="s">
        <v>45</v>
      </c>
    </row>
    <row r="873" spans="1:25">
      <c r="A873" s="1">
        <v>2011096</v>
      </c>
      <c r="B873" s="1" t="s">
        <v>46</v>
      </c>
      <c r="C873" s="2">
        <v>40765</v>
      </c>
      <c r="D873" s="2">
        <v>40826</v>
      </c>
      <c r="E873" s="1">
        <v>28</v>
      </c>
      <c r="F873" s="1">
        <v>4</v>
      </c>
      <c r="G873" s="1">
        <v>27</v>
      </c>
      <c r="H873" s="1">
        <v>29</v>
      </c>
      <c r="I873" s="1">
        <v>38</v>
      </c>
      <c r="J873" s="1">
        <v>2</v>
      </c>
      <c r="K873" s="1" t="s">
        <v>918</v>
      </c>
      <c r="L873" s="1">
        <v>0</v>
      </c>
      <c r="M873" s="1">
        <v>0</v>
      </c>
      <c r="N873" s="1">
        <v>1</v>
      </c>
      <c r="O873" s="1">
        <v>226464.6</v>
      </c>
      <c r="P873" s="1">
        <v>341</v>
      </c>
      <c r="Q873" s="1">
        <v>1429.3</v>
      </c>
      <c r="R873" s="1">
        <v>18552</v>
      </c>
      <c r="S873" s="1">
        <v>11.3</v>
      </c>
      <c r="T873" s="1">
        <v>287936</v>
      </c>
      <c r="U873" s="1">
        <v>5.2</v>
      </c>
      <c r="V873" s="1">
        <v>338428</v>
      </c>
      <c r="W873" s="1">
        <v>2</v>
      </c>
      <c r="X873" s="1">
        <v>9282057</v>
      </c>
      <c r="Y873" s="1" t="s">
        <v>45</v>
      </c>
    </row>
    <row r="874" spans="1:25">
      <c r="A874" s="1">
        <v>2011095</v>
      </c>
      <c r="B874" s="1" t="s">
        <v>48</v>
      </c>
      <c r="C874" s="2">
        <v>40763</v>
      </c>
      <c r="D874" s="2">
        <v>40824</v>
      </c>
      <c r="E874" s="1">
        <v>18</v>
      </c>
      <c r="F874" s="1">
        <v>12</v>
      </c>
      <c r="G874" s="1">
        <v>1</v>
      </c>
      <c r="H874" s="1">
        <v>26</v>
      </c>
      <c r="I874" s="1">
        <v>30</v>
      </c>
      <c r="J874" s="1">
        <v>9</v>
      </c>
      <c r="K874" s="1" t="s">
        <v>919</v>
      </c>
      <c r="L874" s="1">
        <v>0</v>
      </c>
      <c r="M874" s="1">
        <v>0</v>
      </c>
      <c r="N874" s="1">
        <v>5</v>
      </c>
      <c r="O874" s="1">
        <v>32165.3</v>
      </c>
      <c r="P874" s="1">
        <v>585</v>
      </c>
      <c r="Q874" s="1">
        <v>591.6</v>
      </c>
      <c r="R874" s="1">
        <v>19889</v>
      </c>
      <c r="S874" s="1">
        <v>7.5</v>
      </c>
      <c r="T874" s="1">
        <v>239639</v>
      </c>
      <c r="U874" s="1">
        <v>4.4000000000000004</v>
      </c>
      <c r="V874" s="1">
        <v>271919</v>
      </c>
      <c r="W874" s="1">
        <v>2</v>
      </c>
      <c r="X874" s="1">
        <v>3268762</v>
      </c>
      <c r="Y874" s="1" t="s">
        <v>45</v>
      </c>
    </row>
    <row r="875" spans="1:25">
      <c r="A875" s="1">
        <v>2011094</v>
      </c>
      <c r="B875" s="1" t="s">
        <v>43</v>
      </c>
      <c r="C875" s="2">
        <v>40761</v>
      </c>
      <c r="D875" s="2">
        <v>40822</v>
      </c>
      <c r="E875" s="1">
        <v>17</v>
      </c>
      <c r="F875" s="1">
        <v>13</v>
      </c>
      <c r="G875" s="1">
        <v>15</v>
      </c>
      <c r="H875" s="1">
        <v>4</v>
      </c>
      <c r="I875" s="1">
        <v>39</v>
      </c>
      <c r="J875" s="1">
        <v>4</v>
      </c>
      <c r="K875" s="1" t="s">
        <v>920</v>
      </c>
      <c r="L875" s="1">
        <v>0</v>
      </c>
      <c r="M875" s="1">
        <v>0</v>
      </c>
      <c r="N875" s="1">
        <v>0</v>
      </c>
      <c r="O875" s="1">
        <v>0</v>
      </c>
      <c r="P875" s="1">
        <v>600</v>
      </c>
      <c r="Q875" s="1">
        <v>1552.3</v>
      </c>
      <c r="R875" s="1">
        <v>28936</v>
      </c>
      <c r="S875" s="1">
        <v>9.5</v>
      </c>
      <c r="T875" s="1">
        <v>410447</v>
      </c>
      <c r="U875" s="1">
        <v>4.7</v>
      </c>
      <c r="V875" s="1">
        <v>545201</v>
      </c>
      <c r="W875" s="1">
        <v>2</v>
      </c>
      <c r="X875" s="1">
        <v>7011584</v>
      </c>
      <c r="Y875" s="1" t="s">
        <v>45</v>
      </c>
    </row>
    <row r="876" spans="1:25">
      <c r="A876" s="1">
        <v>2011093</v>
      </c>
      <c r="B876" s="1" t="s">
        <v>46</v>
      </c>
      <c r="C876" s="2">
        <v>40758</v>
      </c>
      <c r="D876" s="2">
        <v>40819</v>
      </c>
      <c r="E876" s="1">
        <v>20</v>
      </c>
      <c r="F876" s="1">
        <v>4</v>
      </c>
      <c r="G876" s="1">
        <v>19</v>
      </c>
      <c r="H876" s="1">
        <v>17</v>
      </c>
      <c r="I876" s="1">
        <v>5</v>
      </c>
      <c r="J876" s="1">
        <v>10</v>
      </c>
      <c r="K876" s="1" t="s">
        <v>921</v>
      </c>
      <c r="L876" s="1">
        <v>0</v>
      </c>
      <c r="M876" s="1">
        <v>0</v>
      </c>
      <c r="N876" s="1">
        <v>6</v>
      </c>
      <c r="O876" s="1">
        <v>36574.400000000001</v>
      </c>
      <c r="P876" s="1">
        <v>796</v>
      </c>
      <c r="Q876" s="1">
        <v>593.29999999999995</v>
      </c>
      <c r="R876" s="1">
        <v>29124</v>
      </c>
      <c r="S876" s="1">
        <v>7</v>
      </c>
      <c r="T876" s="1">
        <v>359638</v>
      </c>
      <c r="U876" s="1">
        <v>4</v>
      </c>
      <c r="V876" s="1">
        <v>244475</v>
      </c>
      <c r="W876" s="1">
        <v>2</v>
      </c>
      <c r="X876" s="1">
        <v>142185</v>
      </c>
      <c r="Y876" s="1" t="s">
        <v>45</v>
      </c>
    </row>
    <row r="877" spans="1:25">
      <c r="A877" s="1">
        <v>2011092</v>
      </c>
      <c r="B877" s="1" t="s">
        <v>48</v>
      </c>
      <c r="C877" s="2">
        <v>40756</v>
      </c>
      <c r="D877" s="2">
        <v>40817</v>
      </c>
      <c r="E877" s="1">
        <v>32</v>
      </c>
      <c r="F877" s="1">
        <v>37</v>
      </c>
      <c r="G877" s="1">
        <v>43</v>
      </c>
      <c r="H877" s="1">
        <v>10</v>
      </c>
      <c r="I877" s="1">
        <v>25</v>
      </c>
      <c r="J877" s="1">
        <v>3</v>
      </c>
      <c r="K877" s="1" t="s">
        <v>922</v>
      </c>
      <c r="L877" s="1">
        <v>0</v>
      </c>
      <c r="M877" s="1">
        <v>0</v>
      </c>
      <c r="N877" s="1">
        <v>4</v>
      </c>
      <c r="O877" s="1">
        <v>38014.9</v>
      </c>
      <c r="P877" s="1">
        <v>245</v>
      </c>
      <c r="Q877" s="1">
        <v>1335.7</v>
      </c>
      <c r="R877" s="1">
        <v>10888</v>
      </c>
      <c r="S877" s="1">
        <v>13</v>
      </c>
      <c r="T877" s="1">
        <v>163275</v>
      </c>
      <c r="U877" s="1">
        <v>6.2</v>
      </c>
      <c r="V877" s="1">
        <v>298642</v>
      </c>
      <c r="W877" s="1">
        <v>2</v>
      </c>
      <c r="X877" s="1">
        <v>7409754</v>
      </c>
      <c r="Y877" s="1" t="s">
        <v>45</v>
      </c>
    </row>
    <row r="878" spans="1:25">
      <c r="A878" s="1">
        <v>2011091</v>
      </c>
      <c r="B878" s="1" t="s">
        <v>43</v>
      </c>
      <c r="C878" s="2">
        <v>40754</v>
      </c>
      <c r="D878" s="2">
        <v>40815</v>
      </c>
      <c r="E878" s="1">
        <v>8</v>
      </c>
      <c r="F878" s="1">
        <v>41</v>
      </c>
      <c r="G878" s="1">
        <v>20</v>
      </c>
      <c r="H878" s="1">
        <v>46</v>
      </c>
      <c r="I878" s="1">
        <v>12</v>
      </c>
      <c r="J878" s="1">
        <v>1</v>
      </c>
      <c r="K878" s="1" t="s">
        <v>923</v>
      </c>
      <c r="L878" s="1">
        <v>0</v>
      </c>
      <c r="M878" s="1">
        <v>0</v>
      </c>
      <c r="N878" s="1">
        <v>2</v>
      </c>
      <c r="O878" s="1">
        <v>146012.79999999999</v>
      </c>
      <c r="P878" s="1">
        <v>644</v>
      </c>
      <c r="Q878" s="1">
        <v>975.9</v>
      </c>
      <c r="R878" s="1">
        <v>27271</v>
      </c>
      <c r="S878" s="1">
        <v>9.9</v>
      </c>
      <c r="T878" s="1">
        <v>380101</v>
      </c>
      <c r="U878" s="1">
        <v>5.0999999999999996</v>
      </c>
      <c r="V878" s="1">
        <v>392628</v>
      </c>
      <c r="W878" s="1">
        <v>2</v>
      </c>
      <c r="X878" s="1">
        <v>8903881</v>
      </c>
      <c r="Y878" s="1" t="s">
        <v>45</v>
      </c>
    </row>
    <row r="879" spans="1:25">
      <c r="A879" s="1">
        <v>2011090</v>
      </c>
      <c r="B879" s="1" t="s">
        <v>46</v>
      </c>
      <c r="C879" s="2">
        <v>40751</v>
      </c>
      <c r="D879" s="2">
        <v>40812</v>
      </c>
      <c r="E879" s="1">
        <v>6</v>
      </c>
      <c r="F879" s="1">
        <v>11</v>
      </c>
      <c r="G879" s="1">
        <v>7</v>
      </c>
      <c r="H879" s="1">
        <v>5</v>
      </c>
      <c r="I879" s="1">
        <v>4</v>
      </c>
      <c r="J879" s="1">
        <v>10</v>
      </c>
      <c r="K879" s="1" t="s">
        <v>924</v>
      </c>
      <c r="L879" s="1">
        <v>1</v>
      </c>
      <c r="M879" s="1">
        <v>3000000</v>
      </c>
      <c r="N879" s="1">
        <v>17</v>
      </c>
      <c r="O879" s="1">
        <v>13008.3</v>
      </c>
      <c r="P879" s="1">
        <v>1859</v>
      </c>
      <c r="Q879" s="1">
        <v>256</v>
      </c>
      <c r="R879" s="1">
        <v>47401</v>
      </c>
      <c r="S879" s="1">
        <v>4.3</v>
      </c>
      <c r="T879" s="1">
        <v>434218</v>
      </c>
      <c r="U879" s="1">
        <v>3.3</v>
      </c>
      <c r="V879" s="1">
        <v>255796</v>
      </c>
      <c r="W879" s="1">
        <v>2</v>
      </c>
      <c r="X879" s="1">
        <v>5773086</v>
      </c>
      <c r="Y879" s="1" t="s">
        <v>45</v>
      </c>
    </row>
    <row r="880" spans="1:25">
      <c r="A880" s="1">
        <v>2011089</v>
      </c>
      <c r="B880" s="1" t="s">
        <v>48</v>
      </c>
      <c r="C880" s="2">
        <v>40749</v>
      </c>
      <c r="D880" s="2">
        <v>40810</v>
      </c>
      <c r="E880" s="1">
        <v>38</v>
      </c>
      <c r="F880" s="1">
        <v>22</v>
      </c>
      <c r="G880" s="1">
        <v>3</v>
      </c>
      <c r="H880" s="1">
        <v>11</v>
      </c>
      <c r="I880" s="1">
        <v>41</v>
      </c>
      <c r="J880" s="1">
        <v>7</v>
      </c>
      <c r="K880" s="1" t="s">
        <v>925</v>
      </c>
      <c r="L880" s="1">
        <v>0</v>
      </c>
      <c r="M880" s="1">
        <v>0</v>
      </c>
      <c r="N880" s="1">
        <v>1</v>
      </c>
      <c r="O880" s="1">
        <v>154183.70000000001</v>
      </c>
      <c r="P880" s="1">
        <v>513</v>
      </c>
      <c r="Q880" s="1">
        <v>646.79999999999995</v>
      </c>
      <c r="R880" s="1">
        <v>15901</v>
      </c>
      <c r="S880" s="1">
        <v>9</v>
      </c>
      <c r="T880" s="1">
        <v>210439</v>
      </c>
      <c r="U880" s="1">
        <v>4.8</v>
      </c>
      <c r="V880" s="1">
        <v>459890</v>
      </c>
      <c r="W880" s="1">
        <v>2</v>
      </c>
      <c r="X880" s="1">
        <v>5967832</v>
      </c>
      <c r="Y880" s="1" t="s">
        <v>45</v>
      </c>
    </row>
    <row r="881" spans="1:25">
      <c r="A881" s="1">
        <v>2011088</v>
      </c>
      <c r="B881" s="1" t="s">
        <v>43</v>
      </c>
      <c r="C881" s="2">
        <v>40747</v>
      </c>
      <c r="D881" s="2">
        <v>40808</v>
      </c>
      <c r="E881" s="1">
        <v>43</v>
      </c>
      <c r="F881" s="1">
        <v>32</v>
      </c>
      <c r="G881" s="1">
        <v>18</v>
      </c>
      <c r="H881" s="1">
        <v>13</v>
      </c>
      <c r="I881" s="1">
        <v>46</v>
      </c>
      <c r="J881" s="1">
        <v>5</v>
      </c>
      <c r="K881" s="1" t="s">
        <v>926</v>
      </c>
      <c r="L881" s="1">
        <v>1</v>
      </c>
      <c r="M881" s="1">
        <v>2000000</v>
      </c>
      <c r="N881" s="1">
        <v>4</v>
      </c>
      <c r="O881" s="1">
        <v>74355.600000000006</v>
      </c>
      <c r="P881" s="1">
        <v>442</v>
      </c>
      <c r="Q881" s="1">
        <v>1448.2</v>
      </c>
      <c r="R881" s="1">
        <v>21558</v>
      </c>
      <c r="S881" s="1">
        <v>12.8</v>
      </c>
      <c r="T881" s="1">
        <v>333635</v>
      </c>
      <c r="U881" s="1">
        <v>5.9</v>
      </c>
      <c r="V881" s="1">
        <v>703522</v>
      </c>
      <c r="W881" s="1">
        <v>2</v>
      </c>
      <c r="X881" s="1">
        <v>7134673</v>
      </c>
      <c r="Y881" s="1" t="s">
        <v>45</v>
      </c>
    </row>
    <row r="882" spans="1:25">
      <c r="A882" s="1">
        <v>2011087</v>
      </c>
      <c r="B882" s="1" t="s">
        <v>46</v>
      </c>
      <c r="C882" s="2">
        <v>40744</v>
      </c>
      <c r="D882" s="2">
        <v>40805</v>
      </c>
      <c r="E882" s="1">
        <v>26</v>
      </c>
      <c r="F882" s="1">
        <v>45</v>
      </c>
      <c r="G882" s="1">
        <v>18</v>
      </c>
      <c r="H882" s="1">
        <v>23</v>
      </c>
      <c r="I882" s="1">
        <v>6</v>
      </c>
      <c r="J882" s="1">
        <v>6</v>
      </c>
      <c r="K882" s="1" t="s">
        <v>927</v>
      </c>
      <c r="L882" s="1">
        <v>1</v>
      </c>
      <c r="M882" s="1">
        <v>7000000</v>
      </c>
      <c r="N882" s="1">
        <v>0</v>
      </c>
      <c r="O882" s="1">
        <v>0</v>
      </c>
      <c r="P882" s="1">
        <v>566</v>
      </c>
      <c r="Q882" s="1">
        <v>1311.2</v>
      </c>
      <c r="R882" s="1">
        <v>23351</v>
      </c>
      <c r="S882" s="1">
        <v>9.4</v>
      </c>
      <c r="T882" s="1">
        <v>320245</v>
      </c>
      <c r="U882" s="1">
        <v>4.8</v>
      </c>
      <c r="V882" s="1">
        <v>428285</v>
      </c>
      <c r="W882" s="1">
        <v>2</v>
      </c>
      <c r="X882" s="1">
        <v>1421486</v>
      </c>
      <c r="Y882" s="1" t="s">
        <v>45</v>
      </c>
    </row>
    <row r="883" spans="1:25">
      <c r="A883" s="1">
        <v>2011086</v>
      </c>
      <c r="B883" s="1" t="s">
        <v>48</v>
      </c>
      <c r="C883" s="2">
        <v>40742</v>
      </c>
      <c r="D883" s="2">
        <v>40803</v>
      </c>
      <c r="E883" s="1">
        <v>19</v>
      </c>
      <c r="F883" s="1">
        <v>5</v>
      </c>
      <c r="G883" s="1">
        <v>38</v>
      </c>
      <c r="H883" s="1">
        <v>47</v>
      </c>
      <c r="I883" s="1">
        <v>26</v>
      </c>
      <c r="J883" s="1">
        <v>7</v>
      </c>
      <c r="K883" s="1" t="s">
        <v>928</v>
      </c>
      <c r="L883" s="1">
        <v>0</v>
      </c>
      <c r="M883" s="1">
        <v>0</v>
      </c>
      <c r="N883" s="1">
        <v>2</v>
      </c>
      <c r="O883" s="1">
        <v>84690.2</v>
      </c>
      <c r="P883" s="1">
        <v>432</v>
      </c>
      <c r="Q883" s="1">
        <v>843.8</v>
      </c>
      <c r="R883" s="1">
        <v>16303</v>
      </c>
      <c r="S883" s="1">
        <v>9.6</v>
      </c>
      <c r="T883" s="1">
        <v>220984</v>
      </c>
      <c r="U883" s="1">
        <v>5.0999999999999996</v>
      </c>
      <c r="V883" s="1">
        <v>528060</v>
      </c>
      <c r="W883" s="1">
        <v>2</v>
      </c>
      <c r="X883" s="1">
        <v>5698806</v>
      </c>
      <c r="Y883" s="1" t="s">
        <v>45</v>
      </c>
    </row>
    <row r="884" spans="1:25">
      <c r="A884" s="1">
        <v>2011085</v>
      </c>
      <c r="B884" s="1" t="s">
        <v>43</v>
      </c>
      <c r="C884" s="2">
        <v>40740</v>
      </c>
      <c r="D884" s="2">
        <v>40801</v>
      </c>
      <c r="E884" s="1">
        <v>27</v>
      </c>
      <c r="F884" s="1">
        <v>35</v>
      </c>
      <c r="G884" s="1">
        <v>42</v>
      </c>
      <c r="H884" s="1">
        <v>18</v>
      </c>
      <c r="I884" s="1">
        <v>37</v>
      </c>
      <c r="J884" s="1">
        <v>3</v>
      </c>
      <c r="K884" s="1" t="s">
        <v>929</v>
      </c>
      <c r="L884" s="1">
        <v>0</v>
      </c>
      <c r="M884" s="1">
        <v>0</v>
      </c>
      <c r="N884" s="1">
        <v>0</v>
      </c>
      <c r="O884" s="1">
        <v>0</v>
      </c>
      <c r="P884" s="1">
        <v>506</v>
      </c>
      <c r="Q884" s="1">
        <v>1879.4</v>
      </c>
      <c r="R884" s="1">
        <v>22763</v>
      </c>
      <c r="S884" s="1">
        <v>12.3</v>
      </c>
      <c r="T884" s="1">
        <v>338099</v>
      </c>
      <c r="U884" s="1">
        <v>5.9</v>
      </c>
      <c r="V884" s="1">
        <v>588709</v>
      </c>
      <c r="W884" s="1">
        <v>2</v>
      </c>
      <c r="X884" s="1">
        <v>3631614</v>
      </c>
      <c r="Y884" s="1" t="s">
        <v>45</v>
      </c>
    </row>
    <row r="885" spans="1:25">
      <c r="A885" s="1">
        <v>2011084</v>
      </c>
      <c r="B885" s="1" t="s">
        <v>46</v>
      </c>
      <c r="C885" s="2">
        <v>40737</v>
      </c>
      <c r="D885" s="2">
        <v>40798</v>
      </c>
      <c r="E885" s="1">
        <v>4</v>
      </c>
      <c r="F885" s="1">
        <v>46</v>
      </c>
      <c r="G885" s="1">
        <v>41</v>
      </c>
      <c r="H885" s="1">
        <v>12</v>
      </c>
      <c r="I885" s="1">
        <v>16</v>
      </c>
      <c r="J885" s="1">
        <v>6</v>
      </c>
      <c r="K885" s="1" t="s">
        <v>930</v>
      </c>
      <c r="L885" s="1">
        <v>0</v>
      </c>
      <c r="M885" s="1">
        <v>0</v>
      </c>
      <c r="N885" s="1">
        <v>2</v>
      </c>
      <c r="O885" s="1">
        <v>120692.3</v>
      </c>
      <c r="P885" s="1">
        <v>419</v>
      </c>
      <c r="Q885" s="1">
        <v>1239.8</v>
      </c>
      <c r="R885" s="1">
        <v>20295</v>
      </c>
      <c r="S885" s="1">
        <v>11</v>
      </c>
      <c r="T885" s="1">
        <v>301470</v>
      </c>
      <c r="U885" s="1">
        <v>5.3</v>
      </c>
      <c r="V885" s="1">
        <v>436054</v>
      </c>
      <c r="W885" s="1">
        <v>2</v>
      </c>
      <c r="X885" s="1">
        <v>8891728</v>
      </c>
      <c r="Y885" s="1" t="s">
        <v>45</v>
      </c>
    </row>
    <row r="886" spans="1:25">
      <c r="A886" s="1">
        <v>2011083</v>
      </c>
      <c r="B886" s="1" t="s">
        <v>48</v>
      </c>
      <c r="C886" s="2">
        <v>40735</v>
      </c>
      <c r="D886" s="2">
        <v>40796</v>
      </c>
      <c r="E886" s="1">
        <v>7</v>
      </c>
      <c r="F886" s="1">
        <v>43</v>
      </c>
      <c r="G886" s="1">
        <v>23</v>
      </c>
      <c r="H886" s="1">
        <v>48</v>
      </c>
      <c r="I886" s="1">
        <v>47</v>
      </c>
      <c r="J886" s="1">
        <v>9</v>
      </c>
      <c r="K886" s="1" t="s">
        <v>931</v>
      </c>
      <c r="L886" s="1">
        <v>0</v>
      </c>
      <c r="M886" s="1">
        <v>0</v>
      </c>
      <c r="N886" s="1">
        <v>2</v>
      </c>
      <c r="O886" s="1">
        <v>80717.8</v>
      </c>
      <c r="P886" s="1">
        <v>289</v>
      </c>
      <c r="Q886" s="1">
        <v>1202.2</v>
      </c>
      <c r="R886" s="1">
        <v>14124</v>
      </c>
      <c r="S886" s="1">
        <v>10.6</v>
      </c>
      <c r="T886" s="1">
        <v>206265</v>
      </c>
      <c r="U886" s="1">
        <v>5.2</v>
      </c>
      <c r="V886" s="1">
        <v>269488</v>
      </c>
      <c r="W886" s="1">
        <v>2</v>
      </c>
      <c r="X886" s="1">
        <v>9983765</v>
      </c>
      <c r="Y886" s="1" t="s">
        <v>45</v>
      </c>
    </row>
    <row r="887" spans="1:25">
      <c r="A887" s="1">
        <v>2011082</v>
      </c>
      <c r="B887" s="1" t="s">
        <v>43</v>
      </c>
      <c r="C887" s="2">
        <v>40733</v>
      </c>
      <c r="D887" s="2">
        <v>40794</v>
      </c>
      <c r="E887" s="1">
        <v>15</v>
      </c>
      <c r="F887" s="1">
        <v>4</v>
      </c>
      <c r="G887" s="1">
        <v>31</v>
      </c>
      <c r="H887" s="1">
        <v>45</v>
      </c>
      <c r="I887" s="1">
        <v>44</v>
      </c>
      <c r="J887" s="1">
        <v>6</v>
      </c>
      <c r="K887" s="1" t="s">
        <v>932</v>
      </c>
      <c r="L887" s="1">
        <v>0</v>
      </c>
      <c r="M887" s="1">
        <v>0</v>
      </c>
      <c r="N887" s="1">
        <v>3</v>
      </c>
      <c r="O887" s="1">
        <v>103410.2</v>
      </c>
      <c r="P887" s="1">
        <v>488</v>
      </c>
      <c r="Q887" s="1">
        <v>1368.1</v>
      </c>
      <c r="R887" s="1">
        <v>23081</v>
      </c>
      <c r="S887" s="1">
        <v>12.5</v>
      </c>
      <c r="T887" s="1">
        <v>363508</v>
      </c>
      <c r="U887" s="1">
        <v>5.6</v>
      </c>
      <c r="V887" s="1">
        <v>558224</v>
      </c>
      <c r="W887" s="1">
        <v>2</v>
      </c>
      <c r="X887" s="1">
        <v>9605884</v>
      </c>
      <c r="Y887" s="1" t="s">
        <v>45</v>
      </c>
    </row>
    <row r="888" spans="1:25">
      <c r="A888" s="1">
        <v>2011081</v>
      </c>
      <c r="B888" s="1" t="s">
        <v>46</v>
      </c>
      <c r="C888" s="2">
        <v>40730</v>
      </c>
      <c r="D888" s="2">
        <v>40791</v>
      </c>
      <c r="E888" s="1">
        <v>9</v>
      </c>
      <c r="F888" s="1">
        <v>33</v>
      </c>
      <c r="G888" s="1">
        <v>10</v>
      </c>
      <c r="H888" s="1">
        <v>24</v>
      </c>
      <c r="I888" s="1">
        <v>3</v>
      </c>
      <c r="J888" s="1">
        <v>6</v>
      </c>
      <c r="K888" s="1" t="s">
        <v>933</v>
      </c>
      <c r="L888" s="1">
        <v>1</v>
      </c>
      <c r="M888" s="1">
        <v>15000000</v>
      </c>
      <c r="N888" s="1">
        <v>0</v>
      </c>
      <c r="O888" s="1">
        <v>0</v>
      </c>
      <c r="P888" s="1">
        <v>803</v>
      </c>
      <c r="Q888" s="1">
        <v>1034.7</v>
      </c>
      <c r="R888" s="1">
        <v>33135</v>
      </c>
      <c r="S888" s="1">
        <v>7.4</v>
      </c>
      <c r="T888" s="1">
        <v>417066</v>
      </c>
      <c r="U888" s="1">
        <v>4.2</v>
      </c>
      <c r="V888" s="1">
        <v>495478</v>
      </c>
      <c r="W888" s="1">
        <v>2</v>
      </c>
      <c r="X888" s="1">
        <v>4570561</v>
      </c>
      <c r="Y888" s="1" t="s">
        <v>45</v>
      </c>
    </row>
    <row r="889" spans="1:25">
      <c r="A889" s="1">
        <v>2011080</v>
      </c>
      <c r="B889" s="1" t="s">
        <v>48</v>
      </c>
      <c r="C889" s="2">
        <v>40728</v>
      </c>
      <c r="D889" s="2">
        <v>40789</v>
      </c>
      <c r="E889" s="1">
        <v>14</v>
      </c>
      <c r="F889" s="1">
        <v>46</v>
      </c>
      <c r="G889" s="1">
        <v>31</v>
      </c>
      <c r="H889" s="1">
        <v>25</v>
      </c>
      <c r="I889" s="1">
        <v>37</v>
      </c>
      <c r="J889" s="1">
        <v>4</v>
      </c>
      <c r="K889" s="1" t="s">
        <v>934</v>
      </c>
      <c r="L889" s="1">
        <v>0</v>
      </c>
      <c r="M889" s="1">
        <v>0</v>
      </c>
      <c r="N889" s="1">
        <v>3</v>
      </c>
      <c r="O889" s="1">
        <v>63728.4</v>
      </c>
      <c r="P889" s="1">
        <v>368</v>
      </c>
      <c r="Q889" s="1">
        <v>1118.0999999999999</v>
      </c>
      <c r="R889" s="1">
        <v>14211</v>
      </c>
      <c r="S889" s="1">
        <v>12.5</v>
      </c>
      <c r="T889" s="1">
        <v>211043</v>
      </c>
      <c r="U889" s="1">
        <v>6</v>
      </c>
      <c r="V889" s="1">
        <v>365673</v>
      </c>
      <c r="W889" s="1">
        <v>2</v>
      </c>
      <c r="X889" s="1">
        <v>6941400</v>
      </c>
      <c r="Y889" s="1" t="s">
        <v>45</v>
      </c>
    </row>
    <row r="890" spans="1:25">
      <c r="A890" s="1">
        <v>2011079</v>
      </c>
      <c r="B890" s="1" t="s">
        <v>43</v>
      </c>
      <c r="C890" s="2">
        <v>40726</v>
      </c>
      <c r="D890" s="2">
        <v>40787</v>
      </c>
      <c r="E890" s="1">
        <v>49</v>
      </c>
      <c r="F890" s="1">
        <v>11</v>
      </c>
      <c r="G890" s="1">
        <v>26</v>
      </c>
      <c r="H890" s="1">
        <v>1</v>
      </c>
      <c r="I890" s="1">
        <v>7</v>
      </c>
      <c r="J890" s="1">
        <v>5</v>
      </c>
      <c r="K890" s="1" t="s">
        <v>935</v>
      </c>
      <c r="L890" s="1">
        <v>0</v>
      </c>
      <c r="M890" s="1">
        <v>0</v>
      </c>
      <c r="N890" s="1">
        <v>19</v>
      </c>
      <c r="O890" s="1">
        <v>18135.5</v>
      </c>
      <c r="P890" s="1">
        <v>1757</v>
      </c>
      <c r="Q890" s="1">
        <v>422</v>
      </c>
      <c r="R890" s="1">
        <v>56835</v>
      </c>
      <c r="S890" s="1">
        <v>5.6</v>
      </c>
      <c r="T890" s="1">
        <v>593904</v>
      </c>
      <c r="U890" s="1">
        <v>3.8</v>
      </c>
      <c r="V890" s="1">
        <v>796770</v>
      </c>
      <c r="W890" s="1">
        <v>2</v>
      </c>
      <c r="X890" s="1">
        <v>809239</v>
      </c>
      <c r="Y890" s="1" t="s">
        <v>45</v>
      </c>
    </row>
    <row r="891" spans="1:25">
      <c r="A891" s="1">
        <v>2011078</v>
      </c>
      <c r="B891" s="1" t="s">
        <v>46</v>
      </c>
      <c r="C891" s="2">
        <v>40723</v>
      </c>
      <c r="D891" s="2">
        <v>40784</v>
      </c>
      <c r="E891" s="1">
        <v>38</v>
      </c>
      <c r="F891" s="1">
        <v>11</v>
      </c>
      <c r="G891" s="1">
        <v>37</v>
      </c>
      <c r="H891" s="1">
        <v>1</v>
      </c>
      <c r="I891" s="1">
        <v>18</v>
      </c>
      <c r="J891" s="1">
        <v>4</v>
      </c>
      <c r="K891" s="1" t="s">
        <v>936</v>
      </c>
      <c r="L891" s="1">
        <v>0</v>
      </c>
      <c r="M891" s="1">
        <v>0</v>
      </c>
      <c r="N891" s="1">
        <v>4</v>
      </c>
      <c r="O891" s="1">
        <v>62691.1</v>
      </c>
      <c r="P891" s="1">
        <v>383</v>
      </c>
      <c r="Q891" s="1">
        <v>1409.1</v>
      </c>
      <c r="R891" s="1">
        <v>20201</v>
      </c>
      <c r="S891" s="1">
        <v>11.5</v>
      </c>
      <c r="T891" s="1">
        <v>321405</v>
      </c>
      <c r="U891" s="1">
        <v>5.0999999999999996</v>
      </c>
      <c r="V891" s="1">
        <v>509477</v>
      </c>
      <c r="W891" s="1">
        <v>2</v>
      </c>
      <c r="X891" s="1">
        <v>432616</v>
      </c>
      <c r="Y891" s="1" t="s">
        <v>45</v>
      </c>
    </row>
    <row r="892" spans="1:25">
      <c r="A892" s="1">
        <v>2011077</v>
      </c>
      <c r="B892" s="1" t="s">
        <v>48</v>
      </c>
      <c r="C892" s="2">
        <v>40721</v>
      </c>
      <c r="D892" s="2">
        <v>40782</v>
      </c>
      <c r="E892" s="1">
        <v>43</v>
      </c>
      <c r="F892" s="1">
        <v>5</v>
      </c>
      <c r="G892" s="1">
        <v>14</v>
      </c>
      <c r="H892" s="1">
        <v>20</v>
      </c>
      <c r="I892" s="1">
        <v>12</v>
      </c>
      <c r="J892" s="1">
        <v>3</v>
      </c>
      <c r="K892" s="1" t="s">
        <v>937</v>
      </c>
      <c r="L892" s="1">
        <v>0</v>
      </c>
      <c r="M892" s="1">
        <v>0</v>
      </c>
      <c r="N892" s="1">
        <v>0</v>
      </c>
      <c r="O892" s="1">
        <v>0</v>
      </c>
      <c r="P892" s="1">
        <v>457</v>
      </c>
      <c r="Q892" s="1">
        <v>1237.2</v>
      </c>
      <c r="R892" s="1">
        <v>19572</v>
      </c>
      <c r="S892" s="1">
        <v>8.5</v>
      </c>
      <c r="T892" s="1">
        <v>260342</v>
      </c>
      <c r="U892" s="1">
        <v>4.5</v>
      </c>
      <c r="V892" s="1">
        <v>340537</v>
      </c>
      <c r="W892" s="1">
        <v>2</v>
      </c>
      <c r="X892" s="1">
        <v>7660638</v>
      </c>
      <c r="Y892" s="1" t="s">
        <v>45</v>
      </c>
    </row>
    <row r="893" spans="1:25">
      <c r="A893" s="1">
        <v>2011076</v>
      </c>
      <c r="B893" s="1" t="s">
        <v>43</v>
      </c>
      <c r="C893" s="2">
        <v>40719</v>
      </c>
      <c r="D893" s="2">
        <v>40780</v>
      </c>
      <c r="E893" s="1">
        <v>39</v>
      </c>
      <c r="F893" s="1">
        <v>43</v>
      </c>
      <c r="G893" s="1">
        <v>10</v>
      </c>
      <c r="H893" s="1">
        <v>17</v>
      </c>
      <c r="I893" s="1">
        <v>6</v>
      </c>
      <c r="J893" s="1">
        <v>3</v>
      </c>
      <c r="K893" s="1" t="s">
        <v>938</v>
      </c>
      <c r="L893" s="1">
        <v>0</v>
      </c>
      <c r="M893" s="1">
        <v>0</v>
      </c>
      <c r="N893" s="1">
        <v>3</v>
      </c>
      <c r="O893" s="1">
        <v>112208.6</v>
      </c>
      <c r="P893" s="1">
        <v>611</v>
      </c>
      <c r="Q893" s="1">
        <v>1185.7</v>
      </c>
      <c r="R893" s="1">
        <v>29292</v>
      </c>
      <c r="S893" s="1">
        <v>10.7</v>
      </c>
      <c r="T893" s="1">
        <v>435219</v>
      </c>
      <c r="U893" s="1">
        <v>5.0999999999999996</v>
      </c>
      <c r="V893" s="1">
        <v>655451</v>
      </c>
      <c r="W893" s="1">
        <v>2</v>
      </c>
      <c r="X893" s="1">
        <v>2063571</v>
      </c>
      <c r="Y893" s="1" t="s">
        <v>45</v>
      </c>
    </row>
    <row r="894" spans="1:25">
      <c r="A894" s="1">
        <v>2011075</v>
      </c>
      <c r="B894" s="1" t="s">
        <v>46</v>
      </c>
      <c r="C894" s="2">
        <v>40716</v>
      </c>
      <c r="D894" s="2">
        <v>40777</v>
      </c>
      <c r="E894" s="1">
        <v>33</v>
      </c>
      <c r="F894" s="1">
        <v>21</v>
      </c>
      <c r="G894" s="1">
        <v>26</v>
      </c>
      <c r="H894" s="1">
        <v>28</v>
      </c>
      <c r="I894" s="1">
        <v>22</v>
      </c>
      <c r="J894" s="1">
        <v>5</v>
      </c>
      <c r="K894" s="1" t="s">
        <v>939</v>
      </c>
      <c r="L894" s="1">
        <v>0</v>
      </c>
      <c r="M894" s="1">
        <v>0</v>
      </c>
      <c r="N894" s="1">
        <v>0</v>
      </c>
      <c r="O894" s="1">
        <v>0</v>
      </c>
      <c r="P894" s="1">
        <v>442</v>
      </c>
      <c r="Q894" s="1">
        <v>1749.8</v>
      </c>
      <c r="R894" s="1">
        <v>21179</v>
      </c>
      <c r="S894" s="1">
        <v>10.8</v>
      </c>
      <c r="T894" s="1">
        <v>327580</v>
      </c>
      <c r="U894" s="1">
        <v>4.9000000000000004</v>
      </c>
      <c r="V894" s="1">
        <v>575212</v>
      </c>
      <c r="W894" s="1">
        <v>2</v>
      </c>
      <c r="X894" s="1">
        <v>1773234</v>
      </c>
      <c r="Y894" s="1" t="s">
        <v>45</v>
      </c>
    </row>
    <row r="895" spans="1:25">
      <c r="A895" s="1">
        <v>2011074</v>
      </c>
      <c r="B895" s="1" t="s">
        <v>48</v>
      </c>
      <c r="C895" s="2">
        <v>40714</v>
      </c>
      <c r="D895" s="2">
        <v>40775</v>
      </c>
      <c r="E895" s="1">
        <v>27</v>
      </c>
      <c r="F895" s="1">
        <v>2</v>
      </c>
      <c r="G895" s="1">
        <v>23</v>
      </c>
      <c r="H895" s="1">
        <v>8</v>
      </c>
      <c r="I895" s="1">
        <v>36</v>
      </c>
      <c r="J895" s="1">
        <v>9</v>
      </c>
      <c r="K895" s="1" t="s">
        <v>940</v>
      </c>
      <c r="L895" s="1">
        <v>0</v>
      </c>
      <c r="M895" s="1">
        <v>0</v>
      </c>
      <c r="N895" s="1">
        <v>1</v>
      </c>
      <c r="O895" s="1">
        <v>182451.5</v>
      </c>
      <c r="P895" s="1">
        <v>429</v>
      </c>
      <c r="Q895" s="1">
        <v>915.3</v>
      </c>
      <c r="R895" s="1">
        <v>18504</v>
      </c>
      <c r="S895" s="1">
        <v>9.1</v>
      </c>
      <c r="T895" s="1">
        <v>256496</v>
      </c>
      <c r="U895" s="1">
        <v>4.7</v>
      </c>
      <c r="V895" s="1">
        <v>302899</v>
      </c>
      <c r="W895" s="1">
        <v>2</v>
      </c>
      <c r="X895" s="1">
        <v>2254085</v>
      </c>
      <c r="Y895" s="1" t="s">
        <v>45</v>
      </c>
    </row>
    <row r="896" spans="1:25">
      <c r="A896" s="1">
        <v>2011073</v>
      </c>
      <c r="B896" s="1" t="s">
        <v>43</v>
      </c>
      <c r="C896" s="2">
        <v>40712</v>
      </c>
      <c r="D896" s="2">
        <v>40773</v>
      </c>
      <c r="E896" s="1">
        <v>9</v>
      </c>
      <c r="F896" s="1">
        <v>12</v>
      </c>
      <c r="G896" s="1">
        <v>43</v>
      </c>
      <c r="H896" s="1">
        <v>46</v>
      </c>
      <c r="I896" s="1">
        <v>33</v>
      </c>
      <c r="J896" s="1">
        <v>10</v>
      </c>
      <c r="K896" s="1" t="s">
        <v>941</v>
      </c>
      <c r="L896" s="1">
        <v>0</v>
      </c>
      <c r="M896" s="1">
        <v>0</v>
      </c>
      <c r="N896" s="1">
        <v>6</v>
      </c>
      <c r="O896" s="1">
        <v>71921.2</v>
      </c>
      <c r="P896" s="1">
        <v>851</v>
      </c>
      <c r="Q896" s="1">
        <v>1091.3</v>
      </c>
      <c r="R896" s="1">
        <v>37599</v>
      </c>
      <c r="S896" s="1">
        <v>10.7</v>
      </c>
      <c r="T896" s="1">
        <v>554570</v>
      </c>
      <c r="U896" s="1">
        <v>5.0999999999999996</v>
      </c>
      <c r="V896" s="1">
        <v>538886</v>
      </c>
      <c r="W896" s="1">
        <v>2</v>
      </c>
      <c r="X896" s="1">
        <v>8375804</v>
      </c>
      <c r="Y896" s="1" t="s">
        <v>45</v>
      </c>
    </row>
    <row r="897" spans="1:25">
      <c r="A897" s="1">
        <v>2011072</v>
      </c>
      <c r="B897" s="1" t="s">
        <v>46</v>
      </c>
      <c r="C897" s="2">
        <v>40709</v>
      </c>
      <c r="D897" s="2">
        <v>40770</v>
      </c>
      <c r="E897" s="1">
        <v>47</v>
      </c>
      <c r="F897" s="1">
        <v>41</v>
      </c>
      <c r="G897" s="1">
        <v>9</v>
      </c>
      <c r="H897" s="1">
        <v>37</v>
      </c>
      <c r="I897" s="1">
        <v>36</v>
      </c>
      <c r="J897" s="1">
        <v>8</v>
      </c>
      <c r="K897" s="1" t="s">
        <v>942</v>
      </c>
      <c r="L897" s="1">
        <v>0</v>
      </c>
      <c r="M897" s="1">
        <v>0</v>
      </c>
      <c r="N897" s="1">
        <v>1</v>
      </c>
      <c r="O897" s="1">
        <v>234027.8</v>
      </c>
      <c r="P897" s="1">
        <v>260</v>
      </c>
      <c r="Q897" s="1">
        <v>1937.1</v>
      </c>
      <c r="R897" s="1">
        <v>14680</v>
      </c>
      <c r="S897" s="1">
        <v>14.8</v>
      </c>
      <c r="T897" s="1">
        <v>237413</v>
      </c>
      <c r="U897" s="1">
        <v>6.5</v>
      </c>
      <c r="V897" s="1">
        <v>432056</v>
      </c>
      <c r="W897" s="1">
        <v>2</v>
      </c>
      <c r="X897" s="1">
        <v>2762023</v>
      </c>
      <c r="Y897" s="1" t="s">
        <v>45</v>
      </c>
    </row>
    <row r="898" spans="1:25">
      <c r="A898" s="1">
        <v>2011071</v>
      </c>
      <c r="B898" s="1" t="s">
        <v>48</v>
      </c>
      <c r="C898" s="2">
        <v>40707</v>
      </c>
      <c r="D898" s="2">
        <v>40768</v>
      </c>
      <c r="E898" s="1">
        <v>22</v>
      </c>
      <c r="F898" s="1">
        <v>3</v>
      </c>
      <c r="G898" s="1">
        <v>18</v>
      </c>
      <c r="H898" s="1">
        <v>17</v>
      </c>
      <c r="I898" s="1">
        <v>28</v>
      </c>
      <c r="J898" s="1">
        <v>6</v>
      </c>
      <c r="K898" s="1" t="s">
        <v>943</v>
      </c>
      <c r="L898" s="1">
        <v>0</v>
      </c>
      <c r="M898" s="1">
        <v>0</v>
      </c>
      <c r="N898" s="1">
        <v>0</v>
      </c>
      <c r="O898" s="1">
        <v>0</v>
      </c>
      <c r="P898" s="1">
        <v>472</v>
      </c>
      <c r="Q898" s="1">
        <v>964.1</v>
      </c>
      <c r="R898" s="1">
        <v>17379</v>
      </c>
      <c r="S898" s="1">
        <v>7.7</v>
      </c>
      <c r="T898" s="1">
        <v>218716</v>
      </c>
      <c r="U898" s="1">
        <v>4.3</v>
      </c>
      <c r="V898" s="1">
        <v>271419</v>
      </c>
      <c r="W898" s="1">
        <v>2</v>
      </c>
      <c r="X898" s="1">
        <v>7671469</v>
      </c>
      <c r="Y898" s="1" t="s">
        <v>45</v>
      </c>
    </row>
    <row r="899" spans="1:25">
      <c r="A899" s="1">
        <v>2011070</v>
      </c>
      <c r="B899" s="1" t="s">
        <v>43</v>
      </c>
      <c r="C899" s="2">
        <v>40705</v>
      </c>
      <c r="D899" s="2">
        <v>40766</v>
      </c>
      <c r="E899" s="1">
        <v>39</v>
      </c>
      <c r="F899" s="1">
        <v>32</v>
      </c>
      <c r="G899" s="1">
        <v>44</v>
      </c>
      <c r="H899" s="1">
        <v>37</v>
      </c>
      <c r="I899" s="1">
        <v>5</v>
      </c>
      <c r="J899" s="1">
        <v>5</v>
      </c>
      <c r="K899" s="1" t="s">
        <v>944</v>
      </c>
      <c r="L899" s="1">
        <v>0</v>
      </c>
      <c r="M899" s="1">
        <v>0</v>
      </c>
      <c r="N899" s="1">
        <v>1</v>
      </c>
      <c r="O899" s="1">
        <v>322214.40000000002</v>
      </c>
      <c r="P899" s="1">
        <v>427</v>
      </c>
      <c r="Q899" s="1">
        <v>1624</v>
      </c>
      <c r="R899" s="1">
        <v>21248</v>
      </c>
      <c r="S899" s="1">
        <v>14.1</v>
      </c>
      <c r="T899" s="1">
        <v>322292</v>
      </c>
      <c r="U899" s="1">
        <v>6.6</v>
      </c>
      <c r="V899" s="1">
        <v>736358</v>
      </c>
      <c r="W899" s="1">
        <v>2</v>
      </c>
      <c r="X899" s="1">
        <v>4505647</v>
      </c>
      <c r="Y899" s="1" t="s">
        <v>45</v>
      </c>
    </row>
    <row r="900" spans="1:25">
      <c r="A900" s="1">
        <v>2011069</v>
      </c>
      <c r="B900" s="1" t="s">
        <v>46</v>
      </c>
      <c r="C900" s="2">
        <v>40702</v>
      </c>
      <c r="D900" s="2">
        <v>40763</v>
      </c>
      <c r="E900" s="1">
        <v>20</v>
      </c>
      <c r="F900" s="1">
        <v>16</v>
      </c>
      <c r="G900" s="1">
        <v>40</v>
      </c>
      <c r="H900" s="1">
        <v>11</v>
      </c>
      <c r="I900" s="1">
        <v>24</v>
      </c>
      <c r="J900" s="1">
        <v>5</v>
      </c>
      <c r="K900" s="1" t="s">
        <v>945</v>
      </c>
      <c r="L900" s="1">
        <v>2</v>
      </c>
      <c r="M900" s="1">
        <v>1000000</v>
      </c>
      <c r="N900" s="1">
        <v>4</v>
      </c>
      <c r="O900" s="1">
        <v>58634.2</v>
      </c>
      <c r="P900" s="1">
        <v>603</v>
      </c>
      <c r="Q900" s="1">
        <v>837</v>
      </c>
      <c r="R900" s="1">
        <v>24603</v>
      </c>
      <c r="S900" s="1">
        <v>8.8000000000000007</v>
      </c>
      <c r="T900" s="1">
        <v>328213</v>
      </c>
      <c r="U900" s="1">
        <v>4.7</v>
      </c>
      <c r="V900" s="1">
        <v>550930</v>
      </c>
      <c r="W900" s="1">
        <v>2</v>
      </c>
      <c r="X900" s="1">
        <v>1630829</v>
      </c>
      <c r="Y900" s="1" t="s">
        <v>45</v>
      </c>
    </row>
    <row r="901" spans="1:25">
      <c r="A901" s="1">
        <v>2011068</v>
      </c>
      <c r="B901" s="1" t="s">
        <v>48</v>
      </c>
      <c r="C901" s="2">
        <v>40700</v>
      </c>
      <c r="D901" s="2">
        <v>40761</v>
      </c>
      <c r="E901" s="1">
        <v>10</v>
      </c>
      <c r="F901" s="1">
        <v>30</v>
      </c>
      <c r="G901" s="1">
        <v>45</v>
      </c>
      <c r="H901" s="1">
        <v>22</v>
      </c>
      <c r="I901" s="1">
        <v>13</v>
      </c>
      <c r="J901" s="1">
        <v>1</v>
      </c>
      <c r="K901" s="1" t="s">
        <v>946</v>
      </c>
      <c r="L901" s="1">
        <v>1</v>
      </c>
      <c r="M901" s="1">
        <v>24000000</v>
      </c>
      <c r="N901" s="1">
        <v>3</v>
      </c>
      <c r="O901" s="1">
        <v>74313.3</v>
      </c>
      <c r="P901" s="1">
        <v>582</v>
      </c>
      <c r="Q901" s="1">
        <v>824.4</v>
      </c>
      <c r="R901" s="1">
        <v>25155</v>
      </c>
      <c r="S901" s="1">
        <v>8.1999999999999993</v>
      </c>
      <c r="T901" s="1">
        <v>325761</v>
      </c>
      <c r="U901" s="1">
        <v>4.5</v>
      </c>
      <c r="V901" s="1">
        <v>314265</v>
      </c>
      <c r="W901" s="1">
        <v>2</v>
      </c>
      <c r="X901" s="1">
        <v>5791844</v>
      </c>
      <c r="Y901" s="1" t="s">
        <v>45</v>
      </c>
    </row>
    <row r="902" spans="1:25">
      <c r="A902" s="1">
        <v>2011067</v>
      </c>
      <c r="B902" s="1" t="s">
        <v>43</v>
      </c>
      <c r="C902" s="2">
        <v>40698</v>
      </c>
      <c r="D902" s="2">
        <v>40759</v>
      </c>
      <c r="E902" s="1">
        <v>35</v>
      </c>
      <c r="F902" s="1">
        <v>4</v>
      </c>
      <c r="G902" s="1">
        <v>27</v>
      </c>
      <c r="H902" s="1">
        <v>15</v>
      </c>
      <c r="I902" s="1">
        <v>3</v>
      </c>
      <c r="J902" s="1">
        <v>2</v>
      </c>
      <c r="K902" s="1" t="s">
        <v>947</v>
      </c>
      <c r="L902" s="1">
        <v>0</v>
      </c>
      <c r="M902" s="1">
        <v>0</v>
      </c>
      <c r="N902" s="1">
        <v>2</v>
      </c>
      <c r="O902" s="1">
        <v>196714.2</v>
      </c>
      <c r="P902" s="1">
        <v>826</v>
      </c>
      <c r="Q902" s="1">
        <v>1025</v>
      </c>
      <c r="R902" s="1">
        <v>37597</v>
      </c>
      <c r="S902" s="1">
        <v>9.6999999999999993</v>
      </c>
      <c r="T902" s="1">
        <v>535126</v>
      </c>
      <c r="U902" s="1">
        <v>4.8</v>
      </c>
      <c r="V902" s="1">
        <v>574813</v>
      </c>
      <c r="W902" s="1">
        <v>2</v>
      </c>
      <c r="X902" s="1">
        <v>4298687</v>
      </c>
      <c r="Y902" s="1" t="s">
        <v>45</v>
      </c>
    </row>
    <row r="903" spans="1:25">
      <c r="A903" s="1">
        <v>2011066</v>
      </c>
      <c r="B903" s="1" t="s">
        <v>46</v>
      </c>
      <c r="C903" s="2">
        <v>40695</v>
      </c>
      <c r="D903" s="2">
        <v>40756</v>
      </c>
      <c r="E903" s="1">
        <v>30</v>
      </c>
      <c r="F903" s="1">
        <v>45</v>
      </c>
      <c r="G903" s="1">
        <v>32</v>
      </c>
      <c r="H903" s="1">
        <v>25</v>
      </c>
      <c r="I903" s="1">
        <v>26</v>
      </c>
      <c r="J903" s="1">
        <v>5</v>
      </c>
      <c r="K903" s="1" t="s">
        <v>948</v>
      </c>
      <c r="L903" s="1">
        <v>0</v>
      </c>
      <c r="M903" s="1">
        <v>0</v>
      </c>
      <c r="N903" s="1">
        <v>3</v>
      </c>
      <c r="O903" s="1">
        <v>105456.7</v>
      </c>
      <c r="P903" s="1">
        <v>450</v>
      </c>
      <c r="Q903" s="1">
        <v>1513</v>
      </c>
      <c r="R903" s="1">
        <v>23149</v>
      </c>
      <c r="S903" s="1">
        <v>12.7</v>
      </c>
      <c r="T903" s="1">
        <v>361637</v>
      </c>
      <c r="U903" s="1">
        <v>5.8</v>
      </c>
      <c r="V903" s="1">
        <v>729389</v>
      </c>
      <c r="W903" s="1">
        <v>2</v>
      </c>
      <c r="X903" s="1">
        <v>8481470</v>
      </c>
      <c r="Y903" s="1" t="s">
        <v>45</v>
      </c>
    </row>
    <row r="904" spans="1:25">
      <c r="A904" s="1">
        <v>2011065</v>
      </c>
      <c r="B904" s="1" t="s">
        <v>48</v>
      </c>
      <c r="C904" s="2">
        <v>40693</v>
      </c>
      <c r="D904" s="2">
        <v>40754</v>
      </c>
      <c r="E904" s="1">
        <v>14</v>
      </c>
      <c r="F904" s="1">
        <v>22</v>
      </c>
      <c r="G904" s="1">
        <v>47</v>
      </c>
      <c r="H904" s="1">
        <v>20</v>
      </c>
      <c r="I904" s="1">
        <v>21</v>
      </c>
      <c r="J904" s="1">
        <v>9</v>
      </c>
      <c r="K904" s="1" t="s">
        <v>949</v>
      </c>
      <c r="L904" s="1">
        <v>0</v>
      </c>
      <c r="M904" s="1">
        <v>0</v>
      </c>
      <c r="N904" s="1">
        <v>5</v>
      </c>
      <c r="O904" s="1">
        <v>41672.9</v>
      </c>
      <c r="P904" s="1">
        <v>425</v>
      </c>
      <c r="Q904" s="1">
        <v>1055.0999999999999</v>
      </c>
      <c r="R904" s="1">
        <v>17893</v>
      </c>
      <c r="S904" s="1">
        <v>10.8</v>
      </c>
      <c r="T904" s="1">
        <v>268082</v>
      </c>
      <c r="U904" s="1">
        <v>5.0999999999999996</v>
      </c>
      <c r="V904" s="1">
        <v>340044</v>
      </c>
      <c r="W904" s="1">
        <v>2</v>
      </c>
      <c r="X904" s="1">
        <v>8837146</v>
      </c>
      <c r="Y904" s="1" t="s">
        <v>45</v>
      </c>
    </row>
    <row r="905" spans="1:25">
      <c r="A905" s="1">
        <v>2011064</v>
      </c>
      <c r="B905" s="1" t="s">
        <v>43</v>
      </c>
      <c r="C905" s="2">
        <v>40691</v>
      </c>
      <c r="D905" s="2">
        <v>40752</v>
      </c>
      <c r="E905" s="1">
        <v>2</v>
      </c>
      <c r="F905" s="1">
        <v>5</v>
      </c>
      <c r="G905" s="1">
        <v>3</v>
      </c>
      <c r="H905" s="1">
        <v>1</v>
      </c>
      <c r="I905" s="1">
        <v>43</v>
      </c>
      <c r="J905" s="1">
        <v>9</v>
      </c>
      <c r="K905" s="1" t="s">
        <v>950</v>
      </c>
      <c r="L905" s="1">
        <v>0</v>
      </c>
      <c r="M905" s="1">
        <v>0</v>
      </c>
      <c r="N905" s="1">
        <v>3</v>
      </c>
      <c r="O905" s="1">
        <v>132122.5</v>
      </c>
      <c r="P905" s="1">
        <v>2590</v>
      </c>
      <c r="Q905" s="1">
        <v>329.3</v>
      </c>
      <c r="R905" s="1">
        <v>40843</v>
      </c>
      <c r="S905" s="1">
        <v>9</v>
      </c>
      <c r="T905" s="1">
        <v>548576</v>
      </c>
      <c r="U905" s="1">
        <v>4.8</v>
      </c>
      <c r="V905" s="1">
        <v>679360</v>
      </c>
      <c r="W905" s="1">
        <v>2</v>
      </c>
      <c r="X905" s="1">
        <v>3649161</v>
      </c>
      <c r="Y905" s="1" t="s">
        <v>45</v>
      </c>
    </row>
    <row r="906" spans="1:25">
      <c r="A906" s="1">
        <v>2011063</v>
      </c>
      <c r="B906" s="1" t="s">
        <v>46</v>
      </c>
      <c r="C906" s="2">
        <v>40688</v>
      </c>
      <c r="D906" s="2">
        <v>40749</v>
      </c>
      <c r="E906" s="1">
        <v>14</v>
      </c>
      <c r="F906" s="1">
        <v>45</v>
      </c>
      <c r="G906" s="1">
        <v>34</v>
      </c>
      <c r="H906" s="1">
        <v>27</v>
      </c>
      <c r="I906" s="1">
        <v>38</v>
      </c>
      <c r="J906" s="1">
        <v>3</v>
      </c>
      <c r="K906" s="1" t="s">
        <v>951</v>
      </c>
      <c r="L906" s="1">
        <v>0</v>
      </c>
      <c r="M906" s="1">
        <v>0</v>
      </c>
      <c r="N906" s="1">
        <v>0</v>
      </c>
      <c r="O906" s="1">
        <v>0</v>
      </c>
      <c r="P906" s="1">
        <v>576</v>
      </c>
      <c r="Q906" s="1">
        <v>1513.7</v>
      </c>
      <c r="R906" s="1">
        <v>22023</v>
      </c>
      <c r="S906" s="1">
        <v>11.7</v>
      </c>
      <c r="T906" s="1">
        <v>307050</v>
      </c>
      <c r="U906" s="1">
        <v>6</v>
      </c>
      <c r="V906" s="1">
        <v>529081</v>
      </c>
      <c r="W906" s="1">
        <v>2</v>
      </c>
      <c r="X906" s="1">
        <v>9534059</v>
      </c>
      <c r="Y906" s="1" t="s">
        <v>45</v>
      </c>
    </row>
    <row r="907" spans="1:25">
      <c r="A907" s="1">
        <v>2011062</v>
      </c>
      <c r="B907" s="1" t="s">
        <v>48</v>
      </c>
      <c r="C907" s="2">
        <v>40686</v>
      </c>
      <c r="D907" s="2">
        <v>40747</v>
      </c>
      <c r="E907" s="1">
        <v>15</v>
      </c>
      <c r="F907" s="1">
        <v>29</v>
      </c>
      <c r="G907" s="1">
        <v>38</v>
      </c>
      <c r="H907" s="1">
        <v>19</v>
      </c>
      <c r="I907" s="1">
        <v>33</v>
      </c>
      <c r="J907" s="1">
        <v>3</v>
      </c>
      <c r="K907" s="1" t="s">
        <v>952</v>
      </c>
      <c r="L907" s="1">
        <v>0</v>
      </c>
      <c r="M907" s="1">
        <v>0</v>
      </c>
      <c r="N907" s="1">
        <v>2</v>
      </c>
      <c r="O907" s="1">
        <v>94467.3</v>
      </c>
      <c r="P907" s="1">
        <v>312</v>
      </c>
      <c r="Q907" s="1">
        <v>1303.2</v>
      </c>
      <c r="R907" s="1">
        <v>15616</v>
      </c>
      <c r="S907" s="1">
        <v>11.2</v>
      </c>
      <c r="T907" s="1">
        <v>233140</v>
      </c>
      <c r="U907" s="1">
        <v>5.4</v>
      </c>
      <c r="V907" s="1">
        <v>371803</v>
      </c>
      <c r="W907" s="1">
        <v>2</v>
      </c>
      <c r="X907" s="1">
        <v>5995791</v>
      </c>
      <c r="Y907" s="1" t="s">
        <v>45</v>
      </c>
    </row>
    <row r="908" spans="1:25">
      <c r="A908" s="1">
        <v>2011061</v>
      </c>
      <c r="B908" s="1" t="s">
        <v>43</v>
      </c>
      <c r="C908" s="2">
        <v>40684</v>
      </c>
      <c r="D908" s="2">
        <v>40745</v>
      </c>
      <c r="E908" s="1">
        <v>27</v>
      </c>
      <c r="F908" s="1">
        <v>15</v>
      </c>
      <c r="G908" s="1">
        <v>35</v>
      </c>
      <c r="H908" s="1">
        <v>5</v>
      </c>
      <c r="I908" s="1">
        <v>14</v>
      </c>
      <c r="J908" s="1">
        <v>10</v>
      </c>
      <c r="K908" s="1" t="s">
        <v>953</v>
      </c>
      <c r="L908" s="1">
        <v>0</v>
      </c>
      <c r="M908" s="1">
        <v>0</v>
      </c>
      <c r="N908" s="1">
        <v>2</v>
      </c>
      <c r="O908" s="1">
        <v>181196.9</v>
      </c>
      <c r="P908" s="1">
        <v>775</v>
      </c>
      <c r="Q908" s="1">
        <v>1006.3</v>
      </c>
      <c r="R908" s="1">
        <v>36529</v>
      </c>
      <c r="S908" s="1">
        <v>9.1999999999999993</v>
      </c>
      <c r="T908" s="1">
        <v>491173</v>
      </c>
      <c r="U908" s="1">
        <v>4.9000000000000004</v>
      </c>
      <c r="V908" s="1">
        <v>458114</v>
      </c>
      <c r="W908" s="1">
        <v>2</v>
      </c>
      <c r="X908" s="1">
        <v>8253839</v>
      </c>
      <c r="Y908" s="1" t="s">
        <v>45</v>
      </c>
    </row>
    <row r="909" spans="1:25">
      <c r="A909" s="1">
        <v>2011060</v>
      </c>
      <c r="B909" s="1" t="s">
        <v>46</v>
      </c>
      <c r="C909" s="2">
        <v>40681</v>
      </c>
      <c r="D909" s="2">
        <v>40742</v>
      </c>
      <c r="E909" s="1">
        <v>27</v>
      </c>
      <c r="F909" s="1">
        <v>23</v>
      </c>
      <c r="G909" s="1">
        <v>16</v>
      </c>
      <c r="H909" s="1">
        <v>17</v>
      </c>
      <c r="I909" s="1">
        <v>47</v>
      </c>
      <c r="J909" s="1">
        <v>1</v>
      </c>
      <c r="K909" s="1" t="s">
        <v>954</v>
      </c>
      <c r="L909" s="1">
        <v>0</v>
      </c>
      <c r="M909" s="1">
        <v>0</v>
      </c>
      <c r="N909" s="1">
        <v>2</v>
      </c>
      <c r="O909" s="1">
        <v>135059.6</v>
      </c>
      <c r="P909" s="1">
        <v>661</v>
      </c>
      <c r="Q909" s="1">
        <v>879.4</v>
      </c>
      <c r="R909" s="1">
        <v>29349</v>
      </c>
      <c r="S909" s="1">
        <v>8.5</v>
      </c>
      <c r="T909" s="1">
        <v>366024</v>
      </c>
      <c r="U909" s="1">
        <v>4.9000000000000004</v>
      </c>
      <c r="V909" s="1">
        <v>372683</v>
      </c>
      <c r="W909" s="1">
        <v>2</v>
      </c>
      <c r="X909" s="1">
        <v>5152597</v>
      </c>
      <c r="Y909" s="1" t="s">
        <v>45</v>
      </c>
    </row>
    <row r="910" spans="1:25">
      <c r="A910" s="1">
        <v>2011059</v>
      </c>
      <c r="B910" s="1" t="s">
        <v>48</v>
      </c>
      <c r="C910" s="2">
        <v>40679</v>
      </c>
      <c r="D910" s="2">
        <v>40740</v>
      </c>
      <c r="E910" s="1">
        <v>41</v>
      </c>
      <c r="F910" s="1">
        <v>43</v>
      </c>
      <c r="G910" s="1">
        <v>9</v>
      </c>
      <c r="H910" s="1">
        <v>11</v>
      </c>
      <c r="I910" s="1">
        <v>46</v>
      </c>
      <c r="J910" s="1">
        <v>8</v>
      </c>
      <c r="K910" s="1" t="s">
        <v>955</v>
      </c>
      <c r="L910" s="1">
        <v>0</v>
      </c>
      <c r="M910" s="1">
        <v>0</v>
      </c>
      <c r="N910" s="1">
        <v>2</v>
      </c>
      <c r="O910" s="1">
        <v>92526.7</v>
      </c>
      <c r="P910" s="1">
        <v>304</v>
      </c>
      <c r="Q910" s="1">
        <v>1310</v>
      </c>
      <c r="R910" s="1">
        <v>15349</v>
      </c>
      <c r="S910" s="1">
        <v>11.2</v>
      </c>
      <c r="T910" s="1">
        <v>238966</v>
      </c>
      <c r="U910" s="1">
        <v>5.0999999999999996</v>
      </c>
      <c r="V910" s="1">
        <v>330447</v>
      </c>
      <c r="W910" s="1">
        <v>2</v>
      </c>
      <c r="X910" s="1">
        <v>2282817</v>
      </c>
      <c r="Y910" s="1" t="s">
        <v>45</v>
      </c>
    </row>
    <row r="911" spans="1:25">
      <c r="A911" s="1">
        <v>2011058</v>
      </c>
      <c r="B911" s="1" t="s">
        <v>43</v>
      </c>
      <c r="C911" s="2">
        <v>40677</v>
      </c>
      <c r="D911" s="2">
        <v>40738</v>
      </c>
      <c r="E911" s="1">
        <v>38</v>
      </c>
      <c r="F911" s="1">
        <v>31</v>
      </c>
      <c r="G911" s="1">
        <v>35</v>
      </c>
      <c r="H911" s="1">
        <v>42</v>
      </c>
      <c r="I911" s="1">
        <v>3</v>
      </c>
      <c r="J911" s="1">
        <v>8</v>
      </c>
      <c r="K911" s="1" t="s">
        <v>956</v>
      </c>
      <c r="L911" s="1">
        <v>0</v>
      </c>
      <c r="M911" s="1">
        <v>0</v>
      </c>
      <c r="N911" s="1">
        <v>2</v>
      </c>
      <c r="O911" s="1">
        <v>160663.20000000001</v>
      </c>
      <c r="P911" s="1">
        <v>415</v>
      </c>
      <c r="Q911" s="1">
        <v>1666.3</v>
      </c>
      <c r="R911" s="1">
        <v>21274</v>
      </c>
      <c r="S911" s="1">
        <v>14</v>
      </c>
      <c r="T911" s="1">
        <v>330253</v>
      </c>
      <c r="U911" s="1">
        <v>6.4</v>
      </c>
      <c r="V911" s="1">
        <v>590419</v>
      </c>
      <c r="W911" s="1">
        <v>2</v>
      </c>
      <c r="X911" s="1">
        <v>2231883</v>
      </c>
      <c r="Y911" s="1" t="s">
        <v>45</v>
      </c>
    </row>
    <row r="912" spans="1:25">
      <c r="A912" s="1">
        <v>2011057</v>
      </c>
      <c r="B912" s="1" t="s">
        <v>46</v>
      </c>
      <c r="C912" s="2">
        <v>40674</v>
      </c>
      <c r="D912" s="2">
        <v>40735</v>
      </c>
      <c r="E912" s="1">
        <v>45</v>
      </c>
      <c r="F912" s="1">
        <v>14</v>
      </c>
      <c r="G912" s="1">
        <v>26</v>
      </c>
      <c r="H912" s="1">
        <v>28</v>
      </c>
      <c r="I912" s="1">
        <v>38</v>
      </c>
      <c r="J912" s="1">
        <v>5</v>
      </c>
      <c r="K912" s="1" t="s">
        <v>957</v>
      </c>
      <c r="L912" s="1">
        <v>1</v>
      </c>
      <c r="M912" s="1">
        <v>2000000</v>
      </c>
      <c r="N912" s="1">
        <v>0</v>
      </c>
      <c r="O912" s="1">
        <v>0</v>
      </c>
      <c r="P912" s="1">
        <v>388</v>
      </c>
      <c r="Q912" s="1">
        <v>1768.1</v>
      </c>
      <c r="R912" s="1">
        <v>17098</v>
      </c>
      <c r="S912" s="1">
        <v>11.8</v>
      </c>
      <c r="T912" s="1">
        <v>254003</v>
      </c>
      <c r="U912" s="1">
        <v>5.7</v>
      </c>
      <c r="V912" s="1">
        <v>521649</v>
      </c>
      <c r="W912" s="1">
        <v>2</v>
      </c>
      <c r="X912" s="1">
        <v>5771104</v>
      </c>
      <c r="Y912" s="1" t="s">
        <v>45</v>
      </c>
    </row>
    <row r="913" spans="1:25">
      <c r="A913" s="1">
        <v>2011056</v>
      </c>
      <c r="B913" s="1" t="s">
        <v>48</v>
      </c>
      <c r="C913" s="2">
        <v>40672</v>
      </c>
      <c r="D913" s="2">
        <v>40733</v>
      </c>
      <c r="E913" s="1">
        <v>13</v>
      </c>
      <c r="F913" s="1">
        <v>48</v>
      </c>
      <c r="G913" s="1">
        <v>3</v>
      </c>
      <c r="H913" s="1">
        <v>26</v>
      </c>
      <c r="I913" s="1">
        <v>22</v>
      </c>
      <c r="J913" s="1">
        <v>7</v>
      </c>
      <c r="K913" s="1" t="s">
        <v>958</v>
      </c>
      <c r="L913" s="1">
        <v>1</v>
      </c>
      <c r="M913" s="1">
        <v>6000000</v>
      </c>
      <c r="N913" s="1">
        <v>1</v>
      </c>
      <c r="O913" s="1">
        <v>161024.4</v>
      </c>
      <c r="P913" s="1">
        <v>504</v>
      </c>
      <c r="Q913" s="1">
        <v>687.6</v>
      </c>
      <c r="R913" s="1">
        <v>18927</v>
      </c>
      <c r="S913" s="1">
        <v>7.9</v>
      </c>
      <c r="T913" s="1">
        <v>238955</v>
      </c>
      <c r="U913" s="1">
        <v>4.4000000000000004</v>
      </c>
      <c r="V913" s="1">
        <v>485904</v>
      </c>
      <c r="W913" s="1">
        <v>2</v>
      </c>
      <c r="X913" s="1">
        <v>6540120</v>
      </c>
      <c r="Y913" s="1" t="s">
        <v>45</v>
      </c>
    </row>
    <row r="914" spans="1:25">
      <c r="A914" s="1">
        <v>2011055</v>
      </c>
      <c r="B914" s="1" t="s">
        <v>43</v>
      </c>
      <c r="C914" s="2">
        <v>40670</v>
      </c>
      <c r="D914" s="2">
        <v>40731</v>
      </c>
      <c r="E914" s="1">
        <v>42</v>
      </c>
      <c r="F914" s="1">
        <v>28</v>
      </c>
      <c r="G914" s="1">
        <v>37</v>
      </c>
      <c r="H914" s="1">
        <v>38</v>
      </c>
      <c r="I914" s="1">
        <v>3</v>
      </c>
      <c r="J914" s="1">
        <v>8</v>
      </c>
      <c r="K914" s="1" t="s">
        <v>959</v>
      </c>
      <c r="L914" s="1">
        <v>0</v>
      </c>
      <c r="M914" s="1">
        <v>0</v>
      </c>
      <c r="N914" s="1">
        <v>2</v>
      </c>
      <c r="O914" s="1">
        <v>156623.79999999999</v>
      </c>
      <c r="P914" s="1">
        <v>419</v>
      </c>
      <c r="Q914" s="1">
        <v>1608.9</v>
      </c>
      <c r="R914" s="1">
        <v>22377</v>
      </c>
      <c r="S914" s="1">
        <v>13</v>
      </c>
      <c r="T914" s="1">
        <v>341408</v>
      </c>
      <c r="U914" s="1">
        <v>6.1</v>
      </c>
      <c r="V914" s="1">
        <v>571468</v>
      </c>
      <c r="W914" s="1">
        <v>2</v>
      </c>
      <c r="X914" s="1">
        <v>8664529</v>
      </c>
      <c r="Y914" s="1" t="s">
        <v>45</v>
      </c>
    </row>
    <row r="915" spans="1:25">
      <c r="A915" s="1">
        <v>2011054</v>
      </c>
      <c r="B915" s="1" t="s">
        <v>46</v>
      </c>
      <c r="C915" s="2">
        <v>40667</v>
      </c>
      <c r="D915" s="2">
        <v>40728</v>
      </c>
      <c r="E915" s="1">
        <v>44</v>
      </c>
      <c r="F915" s="1">
        <v>29</v>
      </c>
      <c r="G915" s="1">
        <v>11</v>
      </c>
      <c r="H915" s="1">
        <v>7</v>
      </c>
      <c r="I915" s="1">
        <v>13</v>
      </c>
      <c r="J915" s="1">
        <v>2</v>
      </c>
      <c r="K915" s="1" t="s">
        <v>960</v>
      </c>
      <c r="L915" s="1">
        <v>0</v>
      </c>
      <c r="M915" s="1">
        <v>0</v>
      </c>
      <c r="N915" s="1">
        <v>3</v>
      </c>
      <c r="O915" s="1">
        <v>79633.100000000006</v>
      </c>
      <c r="P915" s="1">
        <v>981</v>
      </c>
      <c r="Q915" s="1">
        <v>524.1</v>
      </c>
      <c r="R915" s="1">
        <v>36836</v>
      </c>
      <c r="S915" s="1">
        <v>6</v>
      </c>
      <c r="T915" s="1">
        <v>411203</v>
      </c>
      <c r="U915" s="1">
        <v>3.8</v>
      </c>
      <c r="V915" s="1">
        <v>327630</v>
      </c>
      <c r="W915" s="1">
        <v>2</v>
      </c>
      <c r="X915" s="1">
        <v>4168944</v>
      </c>
      <c r="Y915" s="1" t="s">
        <v>45</v>
      </c>
    </row>
    <row r="916" spans="1:25">
      <c r="A916" s="1">
        <v>2011053</v>
      </c>
      <c r="B916" s="1" t="s">
        <v>48</v>
      </c>
      <c r="C916" s="2">
        <v>40665</v>
      </c>
      <c r="D916" s="2">
        <v>40726</v>
      </c>
      <c r="E916" s="1">
        <v>25</v>
      </c>
      <c r="F916" s="1">
        <v>23</v>
      </c>
      <c r="G916" s="1">
        <v>4</v>
      </c>
      <c r="H916" s="1">
        <v>1</v>
      </c>
      <c r="I916" s="1">
        <v>40</v>
      </c>
      <c r="J916" s="1">
        <v>2</v>
      </c>
      <c r="K916" s="1" t="s">
        <v>961</v>
      </c>
      <c r="L916" s="1">
        <v>0</v>
      </c>
      <c r="M916" s="1">
        <v>0</v>
      </c>
      <c r="N916" s="1">
        <v>1</v>
      </c>
      <c r="O916" s="1">
        <v>157149.29999999999</v>
      </c>
      <c r="P916" s="1">
        <v>300</v>
      </c>
      <c r="Q916" s="1">
        <v>1127.3</v>
      </c>
      <c r="R916" s="1">
        <v>14333</v>
      </c>
      <c r="S916" s="1">
        <v>10.199999999999999</v>
      </c>
      <c r="T916" s="1">
        <v>214471</v>
      </c>
      <c r="U916" s="1">
        <v>4.8</v>
      </c>
      <c r="V916" s="1">
        <v>230409</v>
      </c>
      <c r="W916" s="1">
        <v>2</v>
      </c>
      <c r="X916" s="1">
        <v>4358169</v>
      </c>
      <c r="Y916" s="1" t="s">
        <v>45</v>
      </c>
    </row>
    <row r="917" spans="1:25">
      <c r="A917" s="1">
        <v>2011052</v>
      </c>
      <c r="B917" s="1" t="s">
        <v>43</v>
      </c>
      <c r="C917" s="2">
        <v>40663</v>
      </c>
      <c r="D917" s="2">
        <v>40724</v>
      </c>
      <c r="E917" s="1">
        <v>8</v>
      </c>
      <c r="F917" s="1">
        <v>49</v>
      </c>
      <c r="G917" s="1">
        <v>42</v>
      </c>
      <c r="H917" s="1">
        <v>9</v>
      </c>
      <c r="I917" s="1">
        <v>2</v>
      </c>
      <c r="J917" s="1">
        <v>3</v>
      </c>
      <c r="K917" s="1" t="s">
        <v>962</v>
      </c>
      <c r="L917" s="1">
        <v>0</v>
      </c>
      <c r="M917" s="1">
        <v>0</v>
      </c>
      <c r="N917" s="1">
        <v>3</v>
      </c>
      <c r="O917" s="1">
        <v>101212.5</v>
      </c>
      <c r="P917" s="1">
        <v>667</v>
      </c>
      <c r="Q917" s="1">
        <v>979.7</v>
      </c>
      <c r="R917" s="1">
        <v>33524</v>
      </c>
      <c r="S917" s="1">
        <v>8.4</v>
      </c>
      <c r="T917" s="1">
        <v>446503</v>
      </c>
      <c r="U917" s="1">
        <v>4.5</v>
      </c>
      <c r="V917" s="1">
        <v>597886</v>
      </c>
      <c r="W917" s="1">
        <v>2</v>
      </c>
      <c r="X917" s="1">
        <v>2306226</v>
      </c>
      <c r="Y917" s="1" t="s">
        <v>45</v>
      </c>
    </row>
    <row r="918" spans="1:25">
      <c r="A918" s="1">
        <v>2011051</v>
      </c>
      <c r="B918" s="1" t="s">
        <v>46</v>
      </c>
      <c r="C918" s="2">
        <v>40660</v>
      </c>
      <c r="D918" s="2">
        <v>40721</v>
      </c>
      <c r="E918" s="1">
        <v>5</v>
      </c>
      <c r="F918" s="1">
        <v>26</v>
      </c>
      <c r="G918" s="1">
        <v>14</v>
      </c>
      <c r="H918" s="1">
        <v>28</v>
      </c>
      <c r="I918" s="1">
        <v>23</v>
      </c>
      <c r="J918" s="1">
        <v>6</v>
      </c>
      <c r="K918" s="1" t="s">
        <v>963</v>
      </c>
      <c r="L918" s="1">
        <v>1</v>
      </c>
      <c r="M918" s="1">
        <v>3000000</v>
      </c>
      <c r="N918" s="1">
        <v>3</v>
      </c>
      <c r="O918" s="1">
        <v>76779.7</v>
      </c>
      <c r="P918" s="1">
        <v>753</v>
      </c>
      <c r="Q918" s="1">
        <v>658.3</v>
      </c>
      <c r="R918" s="1">
        <v>27805</v>
      </c>
      <c r="S918" s="1">
        <v>7.7</v>
      </c>
      <c r="T918" s="1">
        <v>342972</v>
      </c>
      <c r="U918" s="1">
        <v>4.4000000000000004</v>
      </c>
      <c r="V918" s="1">
        <v>420229</v>
      </c>
      <c r="W918" s="1">
        <v>2</v>
      </c>
      <c r="X918" s="1">
        <v>2027014</v>
      </c>
      <c r="Y918" s="1" t="s">
        <v>45</v>
      </c>
    </row>
    <row r="919" spans="1:25">
      <c r="A919" s="1">
        <v>2011050</v>
      </c>
      <c r="B919" s="1" t="s">
        <v>48</v>
      </c>
      <c r="C919" s="2">
        <v>40658</v>
      </c>
      <c r="D919" s="2">
        <v>40719</v>
      </c>
      <c r="E919" s="1">
        <v>18</v>
      </c>
      <c r="F919" s="1">
        <v>2</v>
      </c>
      <c r="G919" s="1">
        <v>21</v>
      </c>
      <c r="H919" s="1">
        <v>34</v>
      </c>
      <c r="I919" s="1">
        <v>10</v>
      </c>
      <c r="J919" s="1">
        <v>2</v>
      </c>
      <c r="K919" s="1" t="s">
        <v>964</v>
      </c>
      <c r="L919" s="1">
        <v>0</v>
      </c>
      <c r="M919" s="1">
        <v>0</v>
      </c>
      <c r="N919" s="1">
        <v>0</v>
      </c>
      <c r="O919" s="1">
        <v>0</v>
      </c>
      <c r="P919" s="1">
        <v>334</v>
      </c>
      <c r="Q919" s="1">
        <v>1241.2</v>
      </c>
      <c r="R919" s="1">
        <v>12673</v>
      </c>
      <c r="S919" s="1">
        <v>9.6</v>
      </c>
      <c r="T919" s="1">
        <v>175729</v>
      </c>
      <c r="U919" s="1">
        <v>4.9000000000000004</v>
      </c>
      <c r="V919" s="1">
        <v>202682</v>
      </c>
      <c r="W919" s="1">
        <v>2</v>
      </c>
      <c r="X919" s="1">
        <v>151377</v>
      </c>
      <c r="Y919" s="1" t="s">
        <v>45</v>
      </c>
    </row>
    <row r="920" spans="1:25">
      <c r="A920" s="1">
        <v>2011049</v>
      </c>
      <c r="B920" s="1" t="s">
        <v>43</v>
      </c>
      <c r="C920" s="2">
        <v>40656</v>
      </c>
      <c r="D920" s="2">
        <v>40717</v>
      </c>
      <c r="E920" s="1">
        <v>40</v>
      </c>
      <c r="F920" s="1">
        <v>21</v>
      </c>
      <c r="G920" s="1">
        <v>28</v>
      </c>
      <c r="H920" s="1">
        <v>32</v>
      </c>
      <c r="I920" s="1">
        <v>8</v>
      </c>
      <c r="J920" s="1">
        <v>9</v>
      </c>
      <c r="K920" s="1" t="s">
        <v>965</v>
      </c>
      <c r="L920" s="1">
        <v>1</v>
      </c>
      <c r="M920" s="1">
        <v>3000000</v>
      </c>
      <c r="N920" s="1">
        <v>8</v>
      </c>
      <c r="O920" s="1">
        <v>38694.9</v>
      </c>
      <c r="P920" s="1">
        <v>734</v>
      </c>
      <c r="Q920" s="1">
        <v>907.6</v>
      </c>
      <c r="R920" s="1">
        <v>25929</v>
      </c>
      <c r="S920" s="1">
        <v>11.1</v>
      </c>
      <c r="T920" s="1">
        <v>367303</v>
      </c>
      <c r="U920" s="1">
        <v>5.6</v>
      </c>
      <c r="V920" s="1">
        <v>509389</v>
      </c>
      <c r="W920" s="1">
        <v>2</v>
      </c>
      <c r="X920" s="1">
        <v>5806406</v>
      </c>
      <c r="Y920" s="1" t="s">
        <v>45</v>
      </c>
    </row>
    <row r="921" spans="1:25">
      <c r="A921" s="1">
        <v>2011048</v>
      </c>
      <c r="B921" s="1" t="s">
        <v>46</v>
      </c>
      <c r="C921" s="2">
        <v>40653</v>
      </c>
      <c r="D921" s="2">
        <v>40714</v>
      </c>
      <c r="E921" s="1">
        <v>15</v>
      </c>
      <c r="F921" s="1">
        <v>41</v>
      </c>
      <c r="G921" s="1">
        <v>18</v>
      </c>
      <c r="H921" s="1">
        <v>17</v>
      </c>
      <c r="I921" s="1">
        <v>33</v>
      </c>
      <c r="J921" s="1">
        <v>9</v>
      </c>
      <c r="K921" s="1" t="s">
        <v>966</v>
      </c>
      <c r="L921" s="1">
        <v>0</v>
      </c>
      <c r="M921" s="1">
        <v>0</v>
      </c>
      <c r="N921" s="1">
        <v>0</v>
      </c>
      <c r="O921" s="1">
        <v>0</v>
      </c>
      <c r="P921" s="1">
        <v>313</v>
      </c>
      <c r="Q921" s="1">
        <v>2344.5</v>
      </c>
      <c r="R921" s="1">
        <v>16820</v>
      </c>
      <c r="S921" s="1">
        <v>12.9</v>
      </c>
      <c r="T921" s="1">
        <v>269304</v>
      </c>
      <c r="U921" s="1">
        <v>5.7</v>
      </c>
      <c r="V921" s="1">
        <v>384883</v>
      </c>
      <c r="W921" s="1">
        <v>2</v>
      </c>
      <c r="X921" s="1">
        <v>2049312</v>
      </c>
      <c r="Y921" s="1" t="s">
        <v>45</v>
      </c>
    </row>
    <row r="922" spans="1:25">
      <c r="A922" s="1">
        <v>2011047</v>
      </c>
      <c r="B922" s="1" t="s">
        <v>48</v>
      </c>
      <c r="C922" s="2">
        <v>40651</v>
      </c>
      <c r="D922" s="2">
        <v>40712</v>
      </c>
      <c r="E922" s="1">
        <v>6</v>
      </c>
      <c r="F922" s="1">
        <v>10</v>
      </c>
      <c r="G922" s="1">
        <v>22</v>
      </c>
      <c r="H922" s="1">
        <v>7</v>
      </c>
      <c r="I922" s="1">
        <v>21</v>
      </c>
      <c r="J922" s="1">
        <v>5</v>
      </c>
      <c r="K922" s="1" t="s">
        <v>967</v>
      </c>
      <c r="L922" s="1">
        <v>2</v>
      </c>
      <c r="M922" s="1">
        <v>1000000</v>
      </c>
      <c r="N922" s="1">
        <v>0</v>
      </c>
      <c r="O922" s="1">
        <v>0</v>
      </c>
      <c r="P922" s="1">
        <v>535</v>
      </c>
      <c r="Q922" s="1">
        <v>931.1</v>
      </c>
      <c r="R922" s="1">
        <v>23004</v>
      </c>
      <c r="S922" s="1">
        <v>6.4</v>
      </c>
      <c r="T922" s="1">
        <v>281786</v>
      </c>
      <c r="U922" s="1">
        <v>3.7</v>
      </c>
      <c r="V922" s="1">
        <v>374036</v>
      </c>
      <c r="W922" s="1">
        <v>2</v>
      </c>
      <c r="X922" s="1">
        <v>7730098</v>
      </c>
      <c r="Y922" s="1" t="s">
        <v>45</v>
      </c>
    </row>
    <row r="923" spans="1:25">
      <c r="A923" s="1">
        <v>2011046</v>
      </c>
      <c r="B923" s="1" t="s">
        <v>43</v>
      </c>
      <c r="C923" s="2">
        <v>40649</v>
      </c>
      <c r="D923" s="2">
        <v>40710</v>
      </c>
      <c r="E923" s="1">
        <v>17</v>
      </c>
      <c r="F923" s="1">
        <v>35</v>
      </c>
      <c r="G923" s="1">
        <v>24</v>
      </c>
      <c r="H923" s="1">
        <v>47</v>
      </c>
      <c r="I923" s="1">
        <v>6</v>
      </c>
      <c r="J923" s="1">
        <v>8</v>
      </c>
      <c r="K923" s="1" t="s">
        <v>968</v>
      </c>
      <c r="L923" s="1">
        <v>1</v>
      </c>
      <c r="M923" s="1">
        <v>2000000</v>
      </c>
      <c r="N923" s="1">
        <v>9</v>
      </c>
      <c r="O923" s="1">
        <v>35190.5</v>
      </c>
      <c r="P923" s="1">
        <v>642</v>
      </c>
      <c r="Q923" s="1">
        <v>1061.7</v>
      </c>
      <c r="R923" s="1">
        <v>27297</v>
      </c>
      <c r="S923" s="1">
        <v>10.8</v>
      </c>
      <c r="T923" s="1">
        <v>398608</v>
      </c>
      <c r="U923" s="1">
        <v>5.2</v>
      </c>
      <c r="V923" s="1">
        <v>575164</v>
      </c>
      <c r="W923" s="1">
        <v>2</v>
      </c>
      <c r="X923" s="1">
        <v>9898394</v>
      </c>
      <c r="Y923" s="1" t="s">
        <v>45</v>
      </c>
    </row>
    <row r="924" spans="1:25">
      <c r="A924" s="1">
        <v>2011045</v>
      </c>
      <c r="B924" s="1" t="s">
        <v>46</v>
      </c>
      <c r="C924" s="2">
        <v>40646</v>
      </c>
      <c r="D924" s="2">
        <v>40707</v>
      </c>
      <c r="E924" s="1">
        <v>38</v>
      </c>
      <c r="F924" s="1">
        <v>6</v>
      </c>
      <c r="G924" s="1">
        <v>33</v>
      </c>
      <c r="H924" s="1">
        <v>43</v>
      </c>
      <c r="I924" s="1">
        <v>23</v>
      </c>
      <c r="J924" s="1">
        <v>1</v>
      </c>
      <c r="K924" s="1" t="s">
        <v>969</v>
      </c>
      <c r="L924" s="1">
        <v>1</v>
      </c>
      <c r="M924" s="1">
        <v>5000000</v>
      </c>
      <c r="N924" s="1">
        <v>1</v>
      </c>
      <c r="O924" s="1">
        <v>264713.3</v>
      </c>
      <c r="P924" s="1">
        <v>497</v>
      </c>
      <c r="Q924" s="1">
        <v>1146.2</v>
      </c>
      <c r="R924" s="1">
        <v>21596</v>
      </c>
      <c r="S924" s="1">
        <v>11.4</v>
      </c>
      <c r="T924" s="1">
        <v>301197</v>
      </c>
      <c r="U924" s="1">
        <v>5.8</v>
      </c>
      <c r="V924" s="1">
        <v>360416</v>
      </c>
      <c r="W924" s="1">
        <v>2</v>
      </c>
      <c r="X924" s="1">
        <v>9488998</v>
      </c>
      <c r="Y924" s="1" t="s">
        <v>45</v>
      </c>
    </row>
    <row r="925" spans="1:25">
      <c r="A925" s="1">
        <v>2011044</v>
      </c>
      <c r="B925" s="1" t="s">
        <v>48</v>
      </c>
      <c r="C925" s="2">
        <v>40644</v>
      </c>
      <c r="D925" s="2">
        <v>40705</v>
      </c>
      <c r="E925" s="1">
        <v>13</v>
      </c>
      <c r="F925" s="1">
        <v>47</v>
      </c>
      <c r="G925" s="1">
        <v>22</v>
      </c>
      <c r="H925" s="1">
        <v>3</v>
      </c>
      <c r="I925" s="1">
        <v>32</v>
      </c>
      <c r="J925" s="1">
        <v>6</v>
      </c>
      <c r="K925" s="1" t="s">
        <v>970</v>
      </c>
      <c r="L925" s="1">
        <v>0</v>
      </c>
      <c r="M925" s="1">
        <v>0</v>
      </c>
      <c r="N925" s="1">
        <v>2</v>
      </c>
      <c r="O925" s="1">
        <v>84902.5</v>
      </c>
      <c r="P925" s="1">
        <v>337</v>
      </c>
      <c r="Q925" s="1">
        <v>1084.4000000000001</v>
      </c>
      <c r="R925" s="1">
        <v>15549</v>
      </c>
      <c r="S925" s="1">
        <v>10.1</v>
      </c>
      <c r="T925" s="1">
        <v>223552</v>
      </c>
      <c r="U925" s="1">
        <v>5</v>
      </c>
      <c r="V925" s="1">
        <v>328574</v>
      </c>
      <c r="W925" s="1">
        <v>2</v>
      </c>
      <c r="X925" s="1">
        <v>1851896</v>
      </c>
      <c r="Y925" s="1" t="s">
        <v>45</v>
      </c>
    </row>
    <row r="926" spans="1:25">
      <c r="A926" s="1">
        <v>2011043</v>
      </c>
      <c r="B926" s="1" t="s">
        <v>43</v>
      </c>
      <c r="C926" s="2">
        <v>40642</v>
      </c>
      <c r="D926" s="2">
        <v>40703</v>
      </c>
      <c r="E926" s="1">
        <v>6</v>
      </c>
      <c r="F926" s="1">
        <v>20</v>
      </c>
      <c r="G926" s="1">
        <v>31</v>
      </c>
      <c r="H926" s="1">
        <v>22</v>
      </c>
      <c r="I926" s="1">
        <v>41</v>
      </c>
      <c r="J926" s="1">
        <v>8</v>
      </c>
      <c r="K926" s="1" t="s">
        <v>971</v>
      </c>
      <c r="L926" s="1">
        <v>0</v>
      </c>
      <c r="M926" s="1">
        <v>0</v>
      </c>
      <c r="N926" s="1">
        <v>4</v>
      </c>
      <c r="O926" s="1">
        <v>82026.2</v>
      </c>
      <c r="P926" s="1">
        <v>672</v>
      </c>
      <c r="Q926" s="1">
        <v>1050.8</v>
      </c>
      <c r="R926" s="1">
        <v>29637</v>
      </c>
      <c r="S926" s="1">
        <v>10.3</v>
      </c>
      <c r="T926" s="1">
        <v>422582</v>
      </c>
      <c r="U926" s="1">
        <v>5.0999999999999996</v>
      </c>
      <c r="V926" s="1">
        <v>592506</v>
      </c>
      <c r="W926" s="1">
        <v>2</v>
      </c>
      <c r="X926" s="1">
        <v>8976483</v>
      </c>
      <c r="Y926" s="1" t="s">
        <v>45</v>
      </c>
    </row>
    <row r="927" spans="1:25">
      <c r="A927" s="1">
        <v>2011042</v>
      </c>
      <c r="B927" s="1" t="s">
        <v>46</v>
      </c>
      <c r="C927" s="2">
        <v>40639</v>
      </c>
      <c r="D927" s="2">
        <v>40700</v>
      </c>
      <c r="E927" s="1">
        <v>12</v>
      </c>
      <c r="F927" s="1">
        <v>19</v>
      </c>
      <c r="G927" s="1">
        <v>1</v>
      </c>
      <c r="H927" s="1">
        <v>32</v>
      </c>
      <c r="I927" s="1">
        <v>44</v>
      </c>
      <c r="J927" s="1">
        <v>3</v>
      </c>
      <c r="K927" s="1" t="s">
        <v>972</v>
      </c>
      <c r="L927" s="1">
        <v>0</v>
      </c>
      <c r="M927" s="1">
        <v>0</v>
      </c>
      <c r="N927" s="1">
        <v>3</v>
      </c>
      <c r="O927" s="1">
        <v>83222.899999999994</v>
      </c>
      <c r="P927" s="1">
        <v>498</v>
      </c>
      <c r="Q927" s="1">
        <v>1078.9000000000001</v>
      </c>
      <c r="R927" s="1">
        <v>23041</v>
      </c>
      <c r="S927" s="1">
        <v>10.1</v>
      </c>
      <c r="T927" s="1">
        <v>338328</v>
      </c>
      <c r="U927" s="1">
        <v>4.9000000000000004</v>
      </c>
      <c r="V927" s="1">
        <v>491824</v>
      </c>
      <c r="W927" s="1">
        <v>2</v>
      </c>
      <c r="X927" s="1">
        <v>3014550</v>
      </c>
      <c r="Y927" s="1" t="s">
        <v>45</v>
      </c>
    </row>
    <row r="928" spans="1:25">
      <c r="A928" s="1">
        <v>2011041</v>
      </c>
      <c r="B928" s="1" t="s">
        <v>48</v>
      </c>
      <c r="C928" s="2">
        <v>40637</v>
      </c>
      <c r="D928" s="2">
        <v>40698</v>
      </c>
      <c r="E928" s="1">
        <v>12</v>
      </c>
      <c r="F928" s="1">
        <v>23</v>
      </c>
      <c r="G928" s="1">
        <v>37</v>
      </c>
      <c r="H928" s="1">
        <v>13</v>
      </c>
      <c r="I928" s="1">
        <v>10</v>
      </c>
      <c r="J928" s="1">
        <v>7</v>
      </c>
      <c r="K928" s="1" t="s">
        <v>973</v>
      </c>
      <c r="L928" s="1">
        <v>1</v>
      </c>
      <c r="M928" s="1">
        <v>12000000</v>
      </c>
      <c r="N928" s="1">
        <v>1</v>
      </c>
      <c r="O928" s="1">
        <v>208478</v>
      </c>
      <c r="P928" s="1">
        <v>444</v>
      </c>
      <c r="Q928" s="1">
        <v>1010.5</v>
      </c>
      <c r="R928" s="1">
        <v>22752</v>
      </c>
      <c r="S928" s="1">
        <v>8.5</v>
      </c>
      <c r="T928" s="1">
        <v>318801</v>
      </c>
      <c r="U928" s="1">
        <v>4.3</v>
      </c>
      <c r="V928" s="1">
        <v>605767</v>
      </c>
      <c r="W928" s="1">
        <v>2</v>
      </c>
      <c r="X928" s="1">
        <v>844431</v>
      </c>
      <c r="Y928" s="1" t="s">
        <v>45</v>
      </c>
    </row>
    <row r="929" spans="1:25">
      <c r="A929" s="1">
        <v>2011040</v>
      </c>
      <c r="B929" s="1" t="s">
        <v>43</v>
      </c>
      <c r="C929" s="2">
        <v>40635</v>
      </c>
      <c r="D929" s="2">
        <v>40696</v>
      </c>
      <c r="E929" s="1">
        <v>5</v>
      </c>
      <c r="F929" s="1">
        <v>24</v>
      </c>
      <c r="G929" s="1">
        <v>7</v>
      </c>
      <c r="H929" s="1">
        <v>46</v>
      </c>
      <c r="I929" s="1">
        <v>35</v>
      </c>
      <c r="J929" s="1">
        <v>3</v>
      </c>
      <c r="K929" s="1" t="s">
        <v>974</v>
      </c>
      <c r="L929" s="1">
        <v>0</v>
      </c>
      <c r="M929" s="1">
        <v>0</v>
      </c>
      <c r="N929" s="1">
        <v>0</v>
      </c>
      <c r="O929" s="1">
        <v>0</v>
      </c>
      <c r="P929" s="1">
        <v>701</v>
      </c>
      <c r="Q929" s="1">
        <v>1536.3</v>
      </c>
      <c r="R929" s="1">
        <v>32225</v>
      </c>
      <c r="S929" s="1">
        <v>9.8000000000000007</v>
      </c>
      <c r="T929" s="1">
        <v>468567</v>
      </c>
      <c r="U929" s="1">
        <v>4.8</v>
      </c>
      <c r="V929" s="1">
        <v>710705</v>
      </c>
      <c r="W929" s="1">
        <v>2</v>
      </c>
      <c r="X929" s="1">
        <v>1508091</v>
      </c>
      <c r="Y929" s="1" t="s">
        <v>45</v>
      </c>
    </row>
    <row r="930" spans="1:25">
      <c r="A930" s="1">
        <v>2011039</v>
      </c>
      <c r="B930" s="1" t="s">
        <v>46</v>
      </c>
      <c r="C930" s="2">
        <v>40632</v>
      </c>
      <c r="D930" s="2">
        <v>40693</v>
      </c>
      <c r="E930" s="1">
        <v>15</v>
      </c>
      <c r="F930" s="1">
        <v>23</v>
      </c>
      <c r="G930" s="1">
        <v>27</v>
      </c>
      <c r="H930" s="1">
        <v>43</v>
      </c>
      <c r="I930" s="1">
        <v>29</v>
      </c>
      <c r="J930" s="1">
        <v>10</v>
      </c>
      <c r="K930" s="1" t="s">
        <v>975</v>
      </c>
      <c r="L930" s="1">
        <v>0</v>
      </c>
      <c r="M930" s="1">
        <v>0</v>
      </c>
      <c r="N930" s="1">
        <v>0</v>
      </c>
      <c r="O930" s="1">
        <v>0</v>
      </c>
      <c r="P930" s="1">
        <v>651</v>
      </c>
      <c r="Q930" s="1">
        <v>1172.8</v>
      </c>
      <c r="R930" s="1">
        <v>24741</v>
      </c>
      <c r="S930" s="1">
        <v>9.1</v>
      </c>
      <c r="T930" s="1">
        <v>317627</v>
      </c>
      <c r="U930" s="1">
        <v>5</v>
      </c>
      <c r="V930" s="1">
        <v>283720</v>
      </c>
      <c r="W930" s="1">
        <v>2</v>
      </c>
      <c r="X930" s="1">
        <v>1397184</v>
      </c>
      <c r="Y930" s="1" t="s">
        <v>45</v>
      </c>
    </row>
    <row r="931" spans="1:25">
      <c r="A931" s="1">
        <v>2011038</v>
      </c>
      <c r="B931" s="1" t="s">
        <v>48</v>
      </c>
      <c r="C931" s="2">
        <v>40630</v>
      </c>
      <c r="D931" s="2">
        <v>40691</v>
      </c>
      <c r="E931" s="1">
        <v>15</v>
      </c>
      <c r="F931" s="1">
        <v>10</v>
      </c>
      <c r="G931" s="1">
        <v>16</v>
      </c>
      <c r="H931" s="1">
        <v>46</v>
      </c>
      <c r="I931" s="1">
        <v>43</v>
      </c>
      <c r="J931" s="1">
        <v>1</v>
      </c>
      <c r="K931" s="1" t="s">
        <v>976</v>
      </c>
      <c r="L931" s="1">
        <v>0</v>
      </c>
      <c r="M931" s="1">
        <v>0</v>
      </c>
      <c r="N931" s="1">
        <v>1</v>
      </c>
      <c r="O931" s="1">
        <v>159803.20000000001</v>
      </c>
      <c r="P931" s="1">
        <v>215</v>
      </c>
      <c r="Q931" s="1">
        <v>1599.6</v>
      </c>
      <c r="R931" s="1">
        <v>11234</v>
      </c>
      <c r="S931" s="1">
        <v>13.2</v>
      </c>
      <c r="T931" s="1">
        <v>186146</v>
      </c>
      <c r="U931" s="1">
        <v>5.7</v>
      </c>
      <c r="V931" s="1">
        <v>220186</v>
      </c>
      <c r="W931" s="1">
        <v>2</v>
      </c>
      <c r="X931" s="1">
        <v>8941634</v>
      </c>
      <c r="Y931" s="1" t="s">
        <v>45</v>
      </c>
    </row>
    <row r="932" spans="1:25">
      <c r="A932" s="1">
        <v>2011037</v>
      </c>
      <c r="B932" s="1" t="s">
        <v>43</v>
      </c>
      <c r="C932" s="2">
        <v>40628</v>
      </c>
      <c r="D932" s="2">
        <v>40689</v>
      </c>
      <c r="E932" s="1">
        <v>17</v>
      </c>
      <c r="F932" s="1">
        <v>26</v>
      </c>
      <c r="G932" s="1">
        <v>34</v>
      </c>
      <c r="H932" s="1">
        <v>4</v>
      </c>
      <c r="I932" s="1">
        <v>30</v>
      </c>
      <c r="J932" s="1">
        <v>9</v>
      </c>
      <c r="K932" s="1" t="s">
        <v>977</v>
      </c>
      <c r="L932" s="1">
        <v>0</v>
      </c>
      <c r="M932" s="1">
        <v>0</v>
      </c>
      <c r="N932" s="1">
        <v>2</v>
      </c>
      <c r="O932" s="1">
        <v>157819.29999999999</v>
      </c>
      <c r="P932" s="1">
        <v>650</v>
      </c>
      <c r="Q932" s="1">
        <v>1045</v>
      </c>
      <c r="R932" s="1">
        <v>29119</v>
      </c>
      <c r="S932" s="1">
        <v>10.1</v>
      </c>
      <c r="T932" s="1">
        <v>402228</v>
      </c>
      <c r="U932" s="1">
        <v>5.2</v>
      </c>
      <c r="V932" s="1">
        <v>525291</v>
      </c>
      <c r="W932" s="1">
        <v>2</v>
      </c>
      <c r="X932" s="1">
        <v>2334873</v>
      </c>
      <c r="Y932" s="1" t="s">
        <v>45</v>
      </c>
    </row>
    <row r="933" spans="1:25">
      <c r="A933" s="1">
        <v>2011036</v>
      </c>
      <c r="B933" s="1" t="s">
        <v>46</v>
      </c>
      <c r="C933" s="2">
        <v>40625</v>
      </c>
      <c r="D933" s="2">
        <v>40686</v>
      </c>
      <c r="E933" s="1">
        <v>13</v>
      </c>
      <c r="F933" s="1">
        <v>4</v>
      </c>
      <c r="G933" s="1">
        <v>24</v>
      </c>
      <c r="H933" s="1">
        <v>21</v>
      </c>
      <c r="I933" s="1">
        <v>10</v>
      </c>
      <c r="J933" s="1">
        <v>5</v>
      </c>
      <c r="K933" s="1" t="s">
        <v>978</v>
      </c>
      <c r="L933" s="1">
        <v>1</v>
      </c>
      <c r="M933" s="1">
        <v>3000000</v>
      </c>
      <c r="N933" s="1">
        <v>9</v>
      </c>
      <c r="O933" s="1">
        <v>26377.8</v>
      </c>
      <c r="P933" s="1">
        <v>1122</v>
      </c>
      <c r="Q933" s="1">
        <v>455.3</v>
      </c>
      <c r="R933" s="1">
        <v>35788</v>
      </c>
      <c r="S933" s="1">
        <v>6.1</v>
      </c>
      <c r="T933" s="1">
        <v>405753</v>
      </c>
      <c r="U933" s="1">
        <v>3.8</v>
      </c>
      <c r="V933" s="1">
        <v>557471</v>
      </c>
      <c r="W933" s="1">
        <v>2</v>
      </c>
      <c r="X933" s="1">
        <v>4664186</v>
      </c>
      <c r="Y933" s="1" t="s">
        <v>45</v>
      </c>
    </row>
    <row r="934" spans="1:25">
      <c r="A934" s="1">
        <v>2011035</v>
      </c>
      <c r="B934" s="1" t="s">
        <v>48</v>
      </c>
      <c r="C934" s="2">
        <v>40623</v>
      </c>
      <c r="D934" s="2">
        <v>40684</v>
      </c>
      <c r="E934" s="1">
        <v>28</v>
      </c>
      <c r="F934" s="1">
        <v>23</v>
      </c>
      <c r="G934" s="1">
        <v>3</v>
      </c>
      <c r="H934" s="1">
        <v>40</v>
      </c>
      <c r="I934" s="1">
        <v>31</v>
      </c>
      <c r="J934" s="1">
        <v>1</v>
      </c>
      <c r="K934" s="1" t="s">
        <v>979</v>
      </c>
      <c r="L934" s="1">
        <v>0</v>
      </c>
      <c r="M934" s="1">
        <v>0</v>
      </c>
      <c r="N934" s="1">
        <v>0</v>
      </c>
      <c r="O934" s="1">
        <v>0</v>
      </c>
      <c r="P934" s="1">
        <v>244</v>
      </c>
      <c r="Q934" s="1">
        <v>2052</v>
      </c>
      <c r="R934" s="1">
        <v>13588</v>
      </c>
      <c r="S934" s="1">
        <v>10.9</v>
      </c>
      <c r="T934" s="1">
        <v>199014</v>
      </c>
      <c r="U934" s="1">
        <v>5.3</v>
      </c>
      <c r="V934" s="1">
        <v>223683</v>
      </c>
      <c r="W934" s="1">
        <v>2</v>
      </c>
      <c r="X934" s="1">
        <v>5736741</v>
      </c>
      <c r="Y934" s="1" t="s">
        <v>45</v>
      </c>
    </row>
    <row r="935" spans="1:25">
      <c r="A935" s="1">
        <v>2011034</v>
      </c>
      <c r="B935" s="1" t="s">
        <v>43</v>
      </c>
      <c r="C935" s="2">
        <v>40621</v>
      </c>
      <c r="D935" s="2">
        <v>40682</v>
      </c>
      <c r="E935" s="1">
        <v>26</v>
      </c>
      <c r="F935" s="1">
        <v>10</v>
      </c>
      <c r="G935" s="1">
        <v>11</v>
      </c>
      <c r="H935" s="1">
        <v>23</v>
      </c>
      <c r="I935" s="1">
        <v>1</v>
      </c>
      <c r="J935" s="1">
        <v>8</v>
      </c>
      <c r="K935" s="1" t="s">
        <v>980</v>
      </c>
      <c r="L935" s="1">
        <v>1</v>
      </c>
      <c r="M935" s="1">
        <v>3000000</v>
      </c>
      <c r="N935" s="1">
        <v>2</v>
      </c>
      <c r="O935" s="1">
        <v>160721.29999999999</v>
      </c>
      <c r="P935" s="1">
        <v>1355</v>
      </c>
      <c r="Q935" s="1">
        <v>510.5</v>
      </c>
      <c r="R935" s="1">
        <v>46561</v>
      </c>
      <c r="S935" s="1">
        <v>6.4</v>
      </c>
      <c r="T935" s="1">
        <v>532131</v>
      </c>
      <c r="U935" s="1">
        <v>4</v>
      </c>
      <c r="V935" s="1">
        <v>572165</v>
      </c>
      <c r="W935" s="1">
        <v>2</v>
      </c>
      <c r="X935" s="1">
        <v>2841916</v>
      </c>
      <c r="Y935" s="1" t="s">
        <v>45</v>
      </c>
    </row>
    <row r="936" spans="1:25">
      <c r="A936" s="1">
        <v>2011033</v>
      </c>
      <c r="B936" s="1" t="s">
        <v>46</v>
      </c>
      <c r="C936" s="2">
        <v>40618</v>
      </c>
      <c r="D936" s="2">
        <v>40679</v>
      </c>
      <c r="E936" s="1">
        <v>23</v>
      </c>
      <c r="F936" s="1">
        <v>20</v>
      </c>
      <c r="G936" s="1">
        <v>32</v>
      </c>
      <c r="H936" s="1">
        <v>7</v>
      </c>
      <c r="I936" s="1">
        <v>14</v>
      </c>
      <c r="J936" s="1">
        <v>4</v>
      </c>
      <c r="K936" s="1" t="s">
        <v>981</v>
      </c>
      <c r="L936" s="1">
        <v>0</v>
      </c>
      <c r="M936" s="1">
        <v>0</v>
      </c>
      <c r="N936" s="1">
        <v>3</v>
      </c>
      <c r="O936" s="1">
        <v>79653.600000000006</v>
      </c>
      <c r="P936" s="1">
        <v>605</v>
      </c>
      <c r="Q936" s="1">
        <v>850</v>
      </c>
      <c r="R936" s="1">
        <v>25894</v>
      </c>
      <c r="S936" s="1">
        <v>8.6</v>
      </c>
      <c r="T936" s="1">
        <v>338073</v>
      </c>
      <c r="U936" s="1">
        <v>4.7</v>
      </c>
      <c r="V936" s="1">
        <v>475154</v>
      </c>
      <c r="W936" s="1">
        <v>2</v>
      </c>
      <c r="X936" s="1">
        <v>8711110</v>
      </c>
      <c r="Y936" s="1" t="s">
        <v>45</v>
      </c>
    </row>
    <row r="937" spans="1:25">
      <c r="A937" s="1">
        <v>2011032</v>
      </c>
      <c r="B937" s="1" t="s">
        <v>48</v>
      </c>
      <c r="C937" s="2">
        <v>40616</v>
      </c>
      <c r="D937" s="2">
        <v>40677</v>
      </c>
      <c r="E937" s="1">
        <v>32</v>
      </c>
      <c r="F937" s="1">
        <v>38</v>
      </c>
      <c r="G937" s="1">
        <v>36</v>
      </c>
      <c r="H937" s="1">
        <v>34</v>
      </c>
      <c r="I937" s="1">
        <v>27</v>
      </c>
      <c r="J937" s="1">
        <v>7</v>
      </c>
      <c r="K937" s="1" t="s">
        <v>982</v>
      </c>
      <c r="L937" s="1">
        <v>1</v>
      </c>
      <c r="M937" s="1">
        <v>2000000</v>
      </c>
      <c r="N937" s="1">
        <v>5</v>
      </c>
      <c r="O937" s="1">
        <v>32576.799999999999</v>
      </c>
      <c r="P937" s="1">
        <v>505</v>
      </c>
      <c r="Q937" s="1">
        <v>694.1</v>
      </c>
      <c r="R937" s="1">
        <v>11389</v>
      </c>
      <c r="S937" s="1">
        <v>13.3</v>
      </c>
      <c r="T937" s="1">
        <v>156516</v>
      </c>
      <c r="U937" s="1">
        <v>6.9</v>
      </c>
      <c r="V937" s="1">
        <v>483029</v>
      </c>
      <c r="W937" s="1">
        <v>2</v>
      </c>
      <c r="X937" s="1">
        <v>7421683</v>
      </c>
      <c r="Y937" s="1" t="s">
        <v>45</v>
      </c>
    </row>
    <row r="938" spans="1:25">
      <c r="A938" s="1">
        <v>2011031</v>
      </c>
      <c r="B938" s="1" t="s">
        <v>43</v>
      </c>
      <c r="C938" s="2">
        <v>40614</v>
      </c>
      <c r="D938" s="2">
        <v>40675</v>
      </c>
      <c r="E938" s="1">
        <v>15</v>
      </c>
      <c r="F938" s="1">
        <v>34</v>
      </c>
      <c r="G938" s="1">
        <v>22</v>
      </c>
      <c r="H938" s="1">
        <v>33</v>
      </c>
      <c r="I938" s="1">
        <v>16</v>
      </c>
      <c r="J938" s="1">
        <v>9</v>
      </c>
      <c r="K938" s="1" t="s">
        <v>983</v>
      </c>
      <c r="L938" s="1">
        <v>1</v>
      </c>
      <c r="M938" s="1">
        <v>3000000</v>
      </c>
      <c r="N938" s="1">
        <v>1</v>
      </c>
      <c r="O938" s="1">
        <v>323253</v>
      </c>
      <c r="P938" s="1">
        <v>442</v>
      </c>
      <c r="Q938" s="1">
        <v>1573.9</v>
      </c>
      <c r="R938" s="1">
        <v>24248</v>
      </c>
      <c r="S938" s="1">
        <v>12.4</v>
      </c>
      <c r="T938" s="1">
        <v>374326</v>
      </c>
      <c r="U938" s="1">
        <v>5.7</v>
      </c>
      <c r="V938" s="1">
        <v>543354</v>
      </c>
      <c r="W938" s="1">
        <v>2</v>
      </c>
      <c r="X938" s="1">
        <v>8208109</v>
      </c>
      <c r="Y938" s="1" t="s">
        <v>45</v>
      </c>
    </row>
    <row r="939" spans="1:25">
      <c r="A939" s="1">
        <v>2011030</v>
      </c>
      <c r="B939" s="1" t="s">
        <v>46</v>
      </c>
      <c r="C939" s="2">
        <v>40611</v>
      </c>
      <c r="D939" s="2">
        <v>40672</v>
      </c>
      <c r="E939" s="1">
        <v>9</v>
      </c>
      <c r="F939" s="1">
        <v>43</v>
      </c>
      <c r="G939" s="1">
        <v>3</v>
      </c>
      <c r="H939" s="1">
        <v>29</v>
      </c>
      <c r="I939" s="1">
        <v>15</v>
      </c>
      <c r="J939" s="1">
        <v>8</v>
      </c>
      <c r="K939" s="1" t="s">
        <v>984</v>
      </c>
      <c r="L939" s="1">
        <v>0</v>
      </c>
      <c r="M939" s="1">
        <v>0</v>
      </c>
      <c r="N939" s="1">
        <v>2</v>
      </c>
      <c r="O939" s="1">
        <v>120578</v>
      </c>
      <c r="P939" s="1">
        <v>767</v>
      </c>
      <c r="Q939" s="1">
        <v>676.6</v>
      </c>
      <c r="R939" s="1">
        <v>28534</v>
      </c>
      <c r="S939" s="1">
        <v>7.8</v>
      </c>
      <c r="T939" s="1">
        <v>353952</v>
      </c>
      <c r="U939" s="1">
        <v>4.5</v>
      </c>
      <c r="V939" s="1">
        <v>443668</v>
      </c>
      <c r="W939" s="1">
        <v>2</v>
      </c>
      <c r="X939" s="1">
        <v>6375216</v>
      </c>
      <c r="Y939" s="1" t="s">
        <v>45</v>
      </c>
    </row>
    <row r="940" spans="1:25">
      <c r="A940" s="1">
        <v>2011029</v>
      </c>
      <c r="B940" s="1" t="s">
        <v>48</v>
      </c>
      <c r="C940" s="2">
        <v>40609</v>
      </c>
      <c r="D940" s="2">
        <v>40670</v>
      </c>
      <c r="E940" s="1">
        <v>7</v>
      </c>
      <c r="F940" s="1">
        <v>38</v>
      </c>
      <c r="G940" s="1">
        <v>23</v>
      </c>
      <c r="H940" s="1">
        <v>9</v>
      </c>
      <c r="I940" s="1">
        <v>17</v>
      </c>
      <c r="J940" s="1">
        <v>5</v>
      </c>
      <c r="K940" s="1" t="s">
        <v>985</v>
      </c>
      <c r="L940" s="1">
        <v>1</v>
      </c>
      <c r="M940" s="1">
        <v>2000000</v>
      </c>
      <c r="N940" s="1">
        <v>2</v>
      </c>
      <c r="O940" s="1">
        <v>82356</v>
      </c>
      <c r="P940" s="1">
        <v>536</v>
      </c>
      <c r="Q940" s="1">
        <v>661.3</v>
      </c>
      <c r="R940" s="1">
        <v>21177</v>
      </c>
      <c r="S940" s="1">
        <v>7.2</v>
      </c>
      <c r="T940" s="1">
        <v>269260</v>
      </c>
      <c r="U940" s="1">
        <v>4</v>
      </c>
      <c r="V940" s="1">
        <v>392050</v>
      </c>
      <c r="W940" s="1">
        <v>2</v>
      </c>
      <c r="X940" s="1">
        <v>6261864</v>
      </c>
      <c r="Y940" s="1" t="s">
        <v>45</v>
      </c>
    </row>
    <row r="941" spans="1:25">
      <c r="A941" s="1">
        <v>2011028</v>
      </c>
      <c r="B941" s="1" t="s">
        <v>43</v>
      </c>
      <c r="C941" s="2">
        <v>40607</v>
      </c>
      <c r="D941" s="2">
        <v>40668</v>
      </c>
      <c r="E941" s="1">
        <v>11</v>
      </c>
      <c r="F941" s="1">
        <v>45</v>
      </c>
      <c r="G941" s="1">
        <v>44</v>
      </c>
      <c r="H941" s="1">
        <v>27</v>
      </c>
      <c r="I941" s="1">
        <v>31</v>
      </c>
      <c r="J941" s="1">
        <v>2</v>
      </c>
      <c r="K941" s="1" t="s">
        <v>986</v>
      </c>
      <c r="L941" s="1">
        <v>1</v>
      </c>
      <c r="M941" s="1">
        <v>5000000</v>
      </c>
      <c r="N941" s="1">
        <v>5</v>
      </c>
      <c r="O941" s="1">
        <v>67593.3</v>
      </c>
      <c r="P941" s="1">
        <v>602</v>
      </c>
      <c r="Q941" s="1">
        <v>1208.2</v>
      </c>
      <c r="R941" s="1">
        <v>29348</v>
      </c>
      <c r="S941" s="1">
        <v>10.7</v>
      </c>
      <c r="T941" s="1">
        <v>440315</v>
      </c>
      <c r="U941" s="1">
        <v>5.0999999999999996</v>
      </c>
      <c r="V941" s="1">
        <v>485788</v>
      </c>
      <c r="W941" s="1">
        <v>2</v>
      </c>
      <c r="X941" s="1">
        <v>5657163</v>
      </c>
      <c r="Y941" s="1" t="s">
        <v>45</v>
      </c>
    </row>
    <row r="942" spans="1:25">
      <c r="A942" s="1">
        <v>2011027</v>
      </c>
      <c r="B942" s="1" t="s">
        <v>46</v>
      </c>
      <c r="C942" s="2">
        <v>40604</v>
      </c>
      <c r="D942" s="2">
        <v>40665</v>
      </c>
      <c r="E942" s="1">
        <v>20</v>
      </c>
      <c r="F942" s="1">
        <v>22</v>
      </c>
      <c r="G942" s="1">
        <v>40</v>
      </c>
      <c r="H942" s="1">
        <v>2</v>
      </c>
      <c r="I942" s="1">
        <v>3</v>
      </c>
      <c r="J942" s="1">
        <v>7</v>
      </c>
      <c r="K942" s="1" t="s">
        <v>987</v>
      </c>
      <c r="L942" s="1">
        <v>0</v>
      </c>
      <c r="M942" s="1">
        <v>0</v>
      </c>
      <c r="N942" s="1">
        <v>5</v>
      </c>
      <c r="O942" s="1">
        <v>50331</v>
      </c>
      <c r="P942" s="1">
        <v>499</v>
      </c>
      <c r="Q942" s="1">
        <v>1085.3</v>
      </c>
      <c r="R942" s="1">
        <v>22712</v>
      </c>
      <c r="S942" s="1">
        <v>10.3</v>
      </c>
      <c r="T942" s="1">
        <v>339332</v>
      </c>
      <c r="U942" s="1">
        <v>4.9000000000000004</v>
      </c>
      <c r="V942" s="1">
        <v>781050</v>
      </c>
      <c r="W942" s="1">
        <v>2</v>
      </c>
      <c r="X942" s="1">
        <v>8900358</v>
      </c>
      <c r="Y942" s="1" t="s">
        <v>45</v>
      </c>
    </row>
    <row r="943" spans="1:25">
      <c r="A943" s="1">
        <v>2011026</v>
      </c>
      <c r="B943" s="1" t="s">
        <v>48</v>
      </c>
      <c r="C943" s="2">
        <v>40602</v>
      </c>
      <c r="D943" s="2">
        <v>40663</v>
      </c>
      <c r="E943" s="1">
        <v>20</v>
      </c>
      <c r="F943" s="1">
        <v>49</v>
      </c>
      <c r="G943" s="1">
        <v>40</v>
      </c>
      <c r="H943" s="1">
        <v>17</v>
      </c>
      <c r="I943" s="1">
        <v>31</v>
      </c>
      <c r="J943" s="1">
        <v>6</v>
      </c>
      <c r="K943" s="1" t="s">
        <v>988</v>
      </c>
      <c r="L943" s="1">
        <v>0</v>
      </c>
      <c r="M943" s="1">
        <v>0</v>
      </c>
      <c r="N943" s="1">
        <v>1</v>
      </c>
      <c r="O943" s="1">
        <v>168621.9</v>
      </c>
      <c r="P943" s="1">
        <v>283</v>
      </c>
      <c r="Q943" s="1">
        <v>1282.3</v>
      </c>
      <c r="R943" s="1">
        <v>14220</v>
      </c>
      <c r="S943" s="1">
        <v>11</v>
      </c>
      <c r="T943" s="1">
        <v>201824</v>
      </c>
      <c r="U943" s="1">
        <v>5.5</v>
      </c>
      <c r="V943" s="1">
        <v>303764</v>
      </c>
      <c r="W943" s="1">
        <v>2</v>
      </c>
      <c r="X943" s="1">
        <v>415183</v>
      </c>
      <c r="Y943" s="1" t="s">
        <v>45</v>
      </c>
    </row>
    <row r="944" spans="1:25">
      <c r="A944" s="1">
        <v>2011025</v>
      </c>
      <c r="B944" s="1" t="s">
        <v>43</v>
      </c>
      <c r="C944" s="2">
        <v>40600</v>
      </c>
      <c r="D944" s="2">
        <v>40661</v>
      </c>
      <c r="E944" s="1">
        <v>35</v>
      </c>
      <c r="F944" s="1">
        <v>24</v>
      </c>
      <c r="G944" s="1">
        <v>10</v>
      </c>
      <c r="H944" s="1">
        <v>26</v>
      </c>
      <c r="I944" s="1">
        <v>48</v>
      </c>
      <c r="J944" s="1">
        <v>1</v>
      </c>
      <c r="K944" s="1" t="s">
        <v>989</v>
      </c>
      <c r="L944" s="1">
        <v>0</v>
      </c>
      <c r="M944" s="1">
        <v>0</v>
      </c>
      <c r="N944" s="1">
        <v>2</v>
      </c>
      <c r="O944" s="1">
        <v>162648.4</v>
      </c>
      <c r="P944" s="1">
        <v>496</v>
      </c>
      <c r="Q944" s="1">
        <v>1411.4</v>
      </c>
      <c r="R944" s="1">
        <v>25835</v>
      </c>
      <c r="S944" s="1">
        <v>11.7</v>
      </c>
      <c r="T944" s="1">
        <v>395609</v>
      </c>
      <c r="U944" s="1">
        <v>5.4</v>
      </c>
      <c r="V944" s="1">
        <v>428688</v>
      </c>
      <c r="W944" s="1">
        <v>2</v>
      </c>
      <c r="X944" s="1">
        <v>1897377</v>
      </c>
      <c r="Y944" s="1" t="s">
        <v>45</v>
      </c>
    </row>
    <row r="945" spans="1:25">
      <c r="A945" s="1">
        <v>2011024</v>
      </c>
      <c r="B945" s="1" t="s">
        <v>46</v>
      </c>
      <c r="C945" s="2">
        <v>40597</v>
      </c>
      <c r="D945" s="2">
        <v>40658</v>
      </c>
      <c r="E945" s="1">
        <v>5</v>
      </c>
      <c r="F945" s="1">
        <v>2</v>
      </c>
      <c r="G945" s="1">
        <v>33</v>
      </c>
      <c r="H945" s="1">
        <v>21</v>
      </c>
      <c r="I945" s="1">
        <v>28</v>
      </c>
      <c r="J945" s="1">
        <v>10</v>
      </c>
      <c r="K945" s="1" t="s">
        <v>990</v>
      </c>
      <c r="L945" s="1">
        <v>1</v>
      </c>
      <c r="M945" s="1">
        <v>5000000</v>
      </c>
      <c r="N945" s="1">
        <v>1</v>
      </c>
      <c r="O945" s="1">
        <v>252705.3</v>
      </c>
      <c r="P945" s="1">
        <v>593</v>
      </c>
      <c r="Q945" s="1">
        <v>917.1</v>
      </c>
      <c r="R945" s="1">
        <v>25452</v>
      </c>
      <c r="S945" s="1">
        <v>9.1999999999999993</v>
      </c>
      <c r="T945" s="1">
        <v>354074</v>
      </c>
      <c r="U945" s="1">
        <v>4.7</v>
      </c>
      <c r="V945" s="1">
        <v>311875</v>
      </c>
      <c r="W945" s="1">
        <v>2</v>
      </c>
      <c r="X945" s="1">
        <v>7068071</v>
      </c>
      <c r="Y945" s="1" t="s">
        <v>45</v>
      </c>
    </row>
    <row r="946" spans="1:25">
      <c r="A946" s="1">
        <v>2011023</v>
      </c>
      <c r="B946" s="1" t="s">
        <v>48</v>
      </c>
      <c r="C946" s="2">
        <v>40595</v>
      </c>
      <c r="D946" s="2">
        <v>40656</v>
      </c>
      <c r="E946" s="1">
        <v>36</v>
      </c>
      <c r="F946" s="1">
        <v>20</v>
      </c>
      <c r="G946" s="1">
        <v>21</v>
      </c>
      <c r="H946" s="1">
        <v>9</v>
      </c>
      <c r="I946" s="1">
        <v>46</v>
      </c>
      <c r="J946" s="1">
        <v>6</v>
      </c>
      <c r="K946" s="1" t="s">
        <v>991</v>
      </c>
      <c r="L946" s="1">
        <v>0</v>
      </c>
      <c r="M946" s="1">
        <v>0</v>
      </c>
      <c r="N946" s="1">
        <v>0</v>
      </c>
      <c r="O946" s="1">
        <v>0</v>
      </c>
      <c r="P946" s="1">
        <v>233</v>
      </c>
      <c r="Q946" s="1">
        <v>2339.5</v>
      </c>
      <c r="R946" s="1">
        <v>13254</v>
      </c>
      <c r="S946" s="1">
        <v>12.1</v>
      </c>
      <c r="T946" s="1">
        <v>216084</v>
      </c>
      <c r="U946" s="1">
        <v>5.3</v>
      </c>
      <c r="V946" s="1">
        <v>315438</v>
      </c>
      <c r="W946" s="1">
        <v>2</v>
      </c>
      <c r="X946" s="1">
        <v>3740545</v>
      </c>
      <c r="Y946" s="1" t="s">
        <v>45</v>
      </c>
    </row>
    <row r="947" spans="1:25">
      <c r="A947" s="1">
        <v>2011022</v>
      </c>
      <c r="B947" s="1" t="s">
        <v>43</v>
      </c>
      <c r="C947" s="2">
        <v>40593</v>
      </c>
      <c r="D947" s="2">
        <v>40654</v>
      </c>
      <c r="E947" s="1">
        <v>25</v>
      </c>
      <c r="F947" s="1">
        <v>2</v>
      </c>
      <c r="G947" s="1">
        <v>49</v>
      </c>
      <c r="H947" s="1">
        <v>32</v>
      </c>
      <c r="I947" s="1">
        <v>1</v>
      </c>
      <c r="J947" s="1">
        <v>6</v>
      </c>
      <c r="K947" s="1" t="s">
        <v>992</v>
      </c>
      <c r="L947" s="1">
        <v>0</v>
      </c>
      <c r="M947" s="1">
        <v>0</v>
      </c>
      <c r="N947" s="1">
        <v>2</v>
      </c>
      <c r="O947" s="1">
        <v>165389.1</v>
      </c>
      <c r="P947" s="1">
        <v>541</v>
      </c>
      <c r="Q947" s="1">
        <v>1315.8</v>
      </c>
      <c r="R947" s="1">
        <v>26877</v>
      </c>
      <c r="S947" s="1">
        <v>11.4</v>
      </c>
      <c r="T947" s="1">
        <v>408838</v>
      </c>
      <c r="U947" s="1">
        <v>5.3</v>
      </c>
      <c r="V947" s="1">
        <v>639095</v>
      </c>
      <c r="W947" s="1">
        <v>2</v>
      </c>
      <c r="X947" s="1">
        <v>6987924</v>
      </c>
      <c r="Y947" s="1" t="s">
        <v>45</v>
      </c>
    </row>
    <row r="948" spans="1:25">
      <c r="A948" s="1">
        <v>2011021</v>
      </c>
      <c r="B948" s="1" t="s">
        <v>46</v>
      </c>
      <c r="C948" s="2">
        <v>40590</v>
      </c>
      <c r="D948" s="2">
        <v>40651</v>
      </c>
      <c r="E948" s="1">
        <v>44</v>
      </c>
      <c r="F948" s="1">
        <v>35</v>
      </c>
      <c r="G948" s="1">
        <v>32</v>
      </c>
      <c r="H948" s="1">
        <v>8</v>
      </c>
      <c r="I948" s="1">
        <v>33</v>
      </c>
      <c r="J948" s="1">
        <v>9</v>
      </c>
      <c r="K948" s="1" t="s">
        <v>993</v>
      </c>
      <c r="L948" s="1">
        <v>0</v>
      </c>
      <c r="M948" s="1">
        <v>0</v>
      </c>
      <c r="N948" s="1">
        <v>2</v>
      </c>
      <c r="O948" s="1">
        <v>125610.3</v>
      </c>
      <c r="P948" s="1">
        <v>351</v>
      </c>
      <c r="Q948" s="1">
        <v>1540.3</v>
      </c>
      <c r="R948" s="1">
        <v>16762</v>
      </c>
      <c r="S948" s="1">
        <v>13.9</v>
      </c>
      <c r="T948" s="1">
        <v>252524</v>
      </c>
      <c r="U948" s="1">
        <v>6.6</v>
      </c>
      <c r="V948" s="1">
        <v>418192</v>
      </c>
      <c r="W948" s="1">
        <v>2</v>
      </c>
      <c r="X948" s="1">
        <v>7087041</v>
      </c>
      <c r="Y948" s="1" t="s">
        <v>45</v>
      </c>
    </row>
    <row r="949" spans="1:25">
      <c r="A949" s="1">
        <v>2011020</v>
      </c>
      <c r="B949" s="1" t="s">
        <v>48</v>
      </c>
      <c r="C949" s="2">
        <v>40588</v>
      </c>
      <c r="D949" s="2">
        <v>40649</v>
      </c>
      <c r="E949" s="1">
        <v>31</v>
      </c>
      <c r="F949" s="1">
        <v>35</v>
      </c>
      <c r="G949" s="1">
        <v>40</v>
      </c>
      <c r="H949" s="1">
        <v>9</v>
      </c>
      <c r="I949" s="1">
        <v>48</v>
      </c>
      <c r="J949" s="1">
        <v>1</v>
      </c>
      <c r="K949" s="1" t="s">
        <v>994</v>
      </c>
      <c r="L949" s="1">
        <v>1</v>
      </c>
      <c r="M949" s="1">
        <v>5000000</v>
      </c>
      <c r="N949" s="1">
        <v>2</v>
      </c>
      <c r="O949" s="1">
        <v>184542</v>
      </c>
      <c r="P949" s="1">
        <v>517</v>
      </c>
      <c r="Q949" s="1">
        <v>1536.4</v>
      </c>
      <c r="R949" s="1">
        <v>25387</v>
      </c>
      <c r="S949" s="1">
        <v>13.5</v>
      </c>
      <c r="T949" s="1">
        <v>401156</v>
      </c>
      <c r="U949" s="1">
        <v>6.1</v>
      </c>
      <c r="V949" s="1">
        <v>527460</v>
      </c>
      <c r="W949" s="1">
        <v>2</v>
      </c>
      <c r="X949" s="1">
        <v>9751435</v>
      </c>
      <c r="Y949" s="1" t="s">
        <v>45</v>
      </c>
    </row>
    <row r="950" spans="1:25">
      <c r="A950" s="1">
        <v>2011019</v>
      </c>
      <c r="B950" s="1" t="s">
        <v>43</v>
      </c>
      <c r="C950" s="2">
        <v>40586</v>
      </c>
      <c r="D950" s="2">
        <v>40647</v>
      </c>
      <c r="E950" s="1">
        <v>13</v>
      </c>
      <c r="F950" s="1">
        <v>38</v>
      </c>
      <c r="G950" s="1">
        <v>2</v>
      </c>
      <c r="H950" s="1">
        <v>45</v>
      </c>
      <c r="I950" s="1">
        <v>4</v>
      </c>
      <c r="J950" s="1">
        <v>2</v>
      </c>
      <c r="K950" s="1" t="s">
        <v>995</v>
      </c>
      <c r="L950" s="1">
        <v>1</v>
      </c>
      <c r="M950" s="1">
        <v>4000000</v>
      </c>
      <c r="N950" s="1">
        <v>1</v>
      </c>
      <c r="O950" s="1">
        <v>351856.6</v>
      </c>
      <c r="P950" s="1">
        <v>679</v>
      </c>
      <c r="Q950" s="1">
        <v>1115.2</v>
      </c>
      <c r="R950" s="1">
        <v>31875</v>
      </c>
      <c r="S950" s="1">
        <v>10.199999999999999</v>
      </c>
      <c r="T950" s="1">
        <v>473986</v>
      </c>
      <c r="U950" s="1">
        <v>4.9000000000000004</v>
      </c>
      <c r="V950" s="1">
        <v>514465</v>
      </c>
      <c r="W950" s="1">
        <v>2</v>
      </c>
      <c r="X950" s="1">
        <v>777008</v>
      </c>
      <c r="Y950" s="1" t="s">
        <v>45</v>
      </c>
    </row>
    <row r="951" spans="1:25">
      <c r="A951" s="1">
        <v>2011018</v>
      </c>
      <c r="B951" s="1" t="s">
        <v>46</v>
      </c>
      <c r="C951" s="2">
        <v>40583</v>
      </c>
      <c r="D951" s="2">
        <v>40644</v>
      </c>
      <c r="E951" s="1">
        <v>15</v>
      </c>
      <c r="F951" s="1">
        <v>31</v>
      </c>
      <c r="G951" s="1">
        <v>41</v>
      </c>
      <c r="H951" s="1">
        <v>27</v>
      </c>
      <c r="I951" s="1">
        <v>43</v>
      </c>
      <c r="J951" s="1">
        <v>7</v>
      </c>
      <c r="K951" s="1" t="s">
        <v>996</v>
      </c>
      <c r="L951" s="1">
        <v>0</v>
      </c>
      <c r="M951" s="1">
        <v>0</v>
      </c>
      <c r="N951" s="1">
        <v>2</v>
      </c>
      <c r="O951" s="1">
        <v>130126</v>
      </c>
      <c r="P951" s="1">
        <v>389</v>
      </c>
      <c r="Q951" s="1">
        <v>1439.8</v>
      </c>
      <c r="R951" s="1">
        <v>19553</v>
      </c>
      <c r="S951" s="1">
        <v>12.4</v>
      </c>
      <c r="T951" s="1">
        <v>293651</v>
      </c>
      <c r="U951" s="1">
        <v>5.9</v>
      </c>
      <c r="V951" s="1">
        <v>784398</v>
      </c>
      <c r="W951" s="1">
        <v>2</v>
      </c>
      <c r="X951" s="1">
        <v>3250425</v>
      </c>
      <c r="Y951" s="1" t="s">
        <v>45</v>
      </c>
    </row>
    <row r="952" spans="1:25">
      <c r="A952" s="1">
        <v>2011017</v>
      </c>
      <c r="B952" s="1" t="s">
        <v>48</v>
      </c>
      <c r="C952" s="2">
        <v>40581</v>
      </c>
      <c r="D952" s="2">
        <v>40642</v>
      </c>
      <c r="E952" s="1">
        <v>6</v>
      </c>
      <c r="F952" s="1">
        <v>8</v>
      </c>
      <c r="G952" s="1">
        <v>49</v>
      </c>
      <c r="H952" s="1">
        <v>35</v>
      </c>
      <c r="I952" s="1">
        <v>25</v>
      </c>
      <c r="J952" s="1">
        <v>1</v>
      </c>
      <c r="K952" s="1" t="s">
        <v>997</v>
      </c>
      <c r="L952" s="1">
        <v>0</v>
      </c>
      <c r="M952" s="1">
        <v>0</v>
      </c>
      <c r="N952" s="1">
        <v>0</v>
      </c>
      <c r="O952" s="1">
        <v>0</v>
      </c>
      <c r="P952" s="1">
        <v>337</v>
      </c>
      <c r="Q952" s="1">
        <v>1571.7</v>
      </c>
      <c r="R952" s="1">
        <v>14832</v>
      </c>
      <c r="S952" s="1">
        <v>10.5</v>
      </c>
      <c r="T952" s="1">
        <v>221588</v>
      </c>
      <c r="U952" s="1">
        <v>5</v>
      </c>
      <c r="V952" s="1">
        <v>229662</v>
      </c>
      <c r="W952" s="1">
        <v>2</v>
      </c>
      <c r="X952" s="1">
        <v>966313</v>
      </c>
      <c r="Y952" s="1" t="s">
        <v>45</v>
      </c>
    </row>
    <row r="953" spans="1:25">
      <c r="A953" s="1">
        <v>2011016</v>
      </c>
      <c r="B953" s="1" t="s">
        <v>43</v>
      </c>
      <c r="C953" s="2">
        <v>40579</v>
      </c>
      <c r="D953" s="2">
        <v>40640</v>
      </c>
      <c r="E953" s="1">
        <v>31</v>
      </c>
      <c r="F953" s="1">
        <v>22</v>
      </c>
      <c r="G953" s="1">
        <v>37</v>
      </c>
      <c r="H953" s="1">
        <v>6</v>
      </c>
      <c r="I953" s="1">
        <v>1</v>
      </c>
      <c r="J953" s="1">
        <v>7</v>
      </c>
      <c r="K953" s="1" t="s">
        <v>998</v>
      </c>
      <c r="L953" s="1">
        <v>1</v>
      </c>
      <c r="M953" s="1">
        <v>3000000</v>
      </c>
      <c r="N953" s="1">
        <v>3</v>
      </c>
      <c r="O953" s="1">
        <v>113986.2</v>
      </c>
      <c r="P953" s="1">
        <v>641</v>
      </c>
      <c r="Q953" s="1">
        <v>1148.0999999999999</v>
      </c>
      <c r="R953" s="1">
        <v>31203</v>
      </c>
      <c r="S953" s="1">
        <v>10.199999999999999</v>
      </c>
      <c r="T953" s="1">
        <v>452718</v>
      </c>
      <c r="U953" s="1">
        <v>5</v>
      </c>
      <c r="V953" s="1">
        <v>1053053</v>
      </c>
      <c r="W953" s="1">
        <v>2</v>
      </c>
      <c r="X953" s="1">
        <v>5246704</v>
      </c>
      <c r="Y953" s="1" t="s">
        <v>45</v>
      </c>
    </row>
    <row r="954" spans="1:25">
      <c r="A954" s="1">
        <v>2011015</v>
      </c>
      <c r="B954" s="1" t="s">
        <v>46</v>
      </c>
      <c r="C954" s="2">
        <v>40576</v>
      </c>
      <c r="D954" s="2">
        <v>40637</v>
      </c>
      <c r="E954" s="1">
        <v>27</v>
      </c>
      <c r="F954" s="1">
        <v>6</v>
      </c>
      <c r="G954" s="1">
        <v>44</v>
      </c>
      <c r="H954" s="1">
        <v>23</v>
      </c>
      <c r="I954" s="1">
        <v>22</v>
      </c>
      <c r="J954" s="1">
        <v>3</v>
      </c>
      <c r="K954" s="1" t="s">
        <v>999</v>
      </c>
      <c r="L954" s="1">
        <v>0</v>
      </c>
      <c r="M954" s="1">
        <v>0</v>
      </c>
      <c r="N954" s="1">
        <v>0</v>
      </c>
      <c r="O954" s="1">
        <v>0</v>
      </c>
      <c r="P954" s="1">
        <v>497</v>
      </c>
      <c r="Q954" s="1">
        <v>1586</v>
      </c>
      <c r="R954" s="1">
        <v>24645</v>
      </c>
      <c r="S954" s="1">
        <v>9.4</v>
      </c>
      <c r="T954" s="1">
        <v>353470</v>
      </c>
      <c r="U954" s="1">
        <v>4.7</v>
      </c>
      <c r="V954" s="1">
        <v>506278</v>
      </c>
      <c r="W954" s="1">
        <v>2</v>
      </c>
      <c r="X954" s="1">
        <v>3002770</v>
      </c>
      <c r="Y954" s="1" t="s">
        <v>45</v>
      </c>
    </row>
    <row r="955" spans="1:25">
      <c r="A955" s="1">
        <v>2011014</v>
      </c>
      <c r="B955" s="1" t="s">
        <v>48</v>
      </c>
      <c r="C955" s="2">
        <v>40574</v>
      </c>
      <c r="D955" s="2">
        <v>40635</v>
      </c>
      <c r="E955" s="1">
        <v>20</v>
      </c>
      <c r="F955" s="1">
        <v>10</v>
      </c>
      <c r="G955" s="1">
        <v>13</v>
      </c>
      <c r="H955" s="1">
        <v>43</v>
      </c>
      <c r="I955" s="1">
        <v>3</v>
      </c>
      <c r="J955" s="1">
        <v>5</v>
      </c>
      <c r="K955" s="1" t="s">
        <v>1000</v>
      </c>
      <c r="L955" s="1">
        <v>1</v>
      </c>
      <c r="M955" s="1">
        <v>2000000</v>
      </c>
      <c r="N955" s="1">
        <v>2</v>
      </c>
      <c r="O955" s="1">
        <v>82776.600000000006</v>
      </c>
      <c r="P955" s="1">
        <v>479</v>
      </c>
      <c r="Q955" s="1">
        <v>743.8</v>
      </c>
      <c r="R955" s="1">
        <v>20543</v>
      </c>
      <c r="S955" s="1">
        <v>7.5</v>
      </c>
      <c r="T955" s="1">
        <v>248113</v>
      </c>
      <c r="U955" s="1">
        <v>4.4000000000000004</v>
      </c>
      <c r="V955" s="1">
        <v>385584</v>
      </c>
      <c r="W955" s="1">
        <v>2</v>
      </c>
      <c r="X955" s="1">
        <v>1490684</v>
      </c>
      <c r="Y955" s="1" t="s">
        <v>45</v>
      </c>
    </row>
    <row r="956" spans="1:25">
      <c r="A956" s="1">
        <v>2011013</v>
      </c>
      <c r="B956" s="1" t="s">
        <v>43</v>
      </c>
      <c r="C956" s="2">
        <v>40572</v>
      </c>
      <c r="D956" s="2">
        <v>40633</v>
      </c>
      <c r="E956" s="1">
        <v>14</v>
      </c>
      <c r="F956" s="1">
        <v>33</v>
      </c>
      <c r="G956" s="1">
        <v>44</v>
      </c>
      <c r="H956" s="1">
        <v>31</v>
      </c>
      <c r="I956" s="1">
        <v>12</v>
      </c>
      <c r="J956" s="1">
        <v>8</v>
      </c>
      <c r="K956" s="1" t="s">
        <v>1001</v>
      </c>
      <c r="L956" s="1">
        <v>1</v>
      </c>
      <c r="M956" s="1">
        <v>14000000</v>
      </c>
      <c r="N956" s="1">
        <v>2</v>
      </c>
      <c r="O956" s="1">
        <v>198305.9</v>
      </c>
      <c r="P956" s="1">
        <v>682</v>
      </c>
      <c r="Q956" s="1">
        <v>1251.5</v>
      </c>
      <c r="R956" s="1">
        <v>32839</v>
      </c>
      <c r="S956" s="1">
        <v>11.2</v>
      </c>
      <c r="T956" s="1">
        <v>496778</v>
      </c>
      <c r="U956" s="1">
        <v>5.3</v>
      </c>
      <c r="V956" s="1">
        <v>710367</v>
      </c>
      <c r="W956" s="1">
        <v>2</v>
      </c>
      <c r="X956" s="1">
        <v>2382892</v>
      </c>
      <c r="Y956" s="1" t="s">
        <v>45</v>
      </c>
    </row>
    <row r="957" spans="1:25">
      <c r="A957" s="1">
        <v>2011012</v>
      </c>
      <c r="B957" s="1" t="s">
        <v>46</v>
      </c>
      <c r="C957" s="2">
        <v>40569</v>
      </c>
      <c r="D957" s="2">
        <v>40630</v>
      </c>
      <c r="E957" s="1">
        <v>23</v>
      </c>
      <c r="F957" s="1">
        <v>45</v>
      </c>
      <c r="G957" s="1">
        <v>6</v>
      </c>
      <c r="H957" s="1">
        <v>48</v>
      </c>
      <c r="I957" s="1">
        <v>17</v>
      </c>
      <c r="J957" s="1">
        <v>1</v>
      </c>
      <c r="K957" s="1" t="s">
        <v>1002</v>
      </c>
      <c r="L957" s="1">
        <v>0</v>
      </c>
      <c r="M957" s="1">
        <v>0</v>
      </c>
      <c r="N957" s="1">
        <v>2</v>
      </c>
      <c r="O957" s="1">
        <v>150606.79999999999</v>
      </c>
      <c r="P957" s="1">
        <v>569</v>
      </c>
      <c r="Q957" s="1">
        <v>1139.3</v>
      </c>
      <c r="R957" s="1">
        <v>25335</v>
      </c>
      <c r="S957" s="1">
        <v>11</v>
      </c>
      <c r="T957" s="1">
        <v>377398</v>
      </c>
      <c r="U957" s="1">
        <v>5.3</v>
      </c>
      <c r="V957" s="1">
        <v>435442</v>
      </c>
      <c r="W957" s="1">
        <v>2</v>
      </c>
      <c r="X957" s="1">
        <v>1158514</v>
      </c>
      <c r="Y957" s="1" t="s">
        <v>45</v>
      </c>
    </row>
    <row r="958" spans="1:25">
      <c r="A958" s="1">
        <v>2011011</v>
      </c>
      <c r="B958" s="1" t="s">
        <v>48</v>
      </c>
      <c r="C958" s="2">
        <v>40567</v>
      </c>
      <c r="D958" s="2">
        <v>40628</v>
      </c>
      <c r="E958" s="1">
        <v>3</v>
      </c>
      <c r="F958" s="1">
        <v>39</v>
      </c>
      <c r="G958" s="1">
        <v>6</v>
      </c>
      <c r="H958" s="1">
        <v>48</v>
      </c>
      <c r="I958" s="1">
        <v>9</v>
      </c>
      <c r="J958" s="1">
        <v>4</v>
      </c>
      <c r="K958" s="1" t="s">
        <v>1003</v>
      </c>
      <c r="L958" s="1">
        <v>0</v>
      </c>
      <c r="M958" s="1">
        <v>0</v>
      </c>
      <c r="N958" s="1">
        <v>3</v>
      </c>
      <c r="O958" s="1">
        <v>68679</v>
      </c>
      <c r="P958" s="1">
        <v>494</v>
      </c>
      <c r="Q958" s="1">
        <v>897.6</v>
      </c>
      <c r="R958" s="1">
        <v>21466</v>
      </c>
      <c r="S958" s="1">
        <v>8.9</v>
      </c>
      <c r="T958" s="1">
        <v>277672</v>
      </c>
      <c r="U958" s="1">
        <v>4.9000000000000004</v>
      </c>
      <c r="V958" s="1">
        <v>386125</v>
      </c>
      <c r="W958" s="1">
        <v>2</v>
      </c>
      <c r="X958" s="1">
        <v>1906245</v>
      </c>
      <c r="Y958" s="1" t="s">
        <v>45</v>
      </c>
    </row>
    <row r="959" spans="1:25">
      <c r="A959" s="1">
        <v>2011010</v>
      </c>
      <c r="B959" s="1" t="s">
        <v>43</v>
      </c>
      <c r="C959" s="2">
        <v>40565</v>
      </c>
      <c r="D959" s="2">
        <v>40626</v>
      </c>
      <c r="E959" s="1">
        <v>13</v>
      </c>
      <c r="F959" s="1">
        <v>27</v>
      </c>
      <c r="G959" s="1">
        <v>6</v>
      </c>
      <c r="H959" s="1">
        <v>31</v>
      </c>
      <c r="I959" s="1">
        <v>8</v>
      </c>
      <c r="J959" s="1">
        <v>7</v>
      </c>
      <c r="K959" s="1" t="s">
        <v>1004</v>
      </c>
      <c r="L959" s="1">
        <v>0</v>
      </c>
      <c r="M959" s="1">
        <v>0</v>
      </c>
      <c r="N959" s="1">
        <v>4</v>
      </c>
      <c r="O959" s="1">
        <v>92798.399999999994</v>
      </c>
      <c r="P959" s="1">
        <v>1343</v>
      </c>
      <c r="Q959" s="1">
        <v>594.79999999999995</v>
      </c>
      <c r="R959" s="1">
        <v>48796</v>
      </c>
      <c r="S959" s="1">
        <v>7</v>
      </c>
      <c r="T959" s="1">
        <v>579760</v>
      </c>
      <c r="U959" s="1">
        <v>4.2</v>
      </c>
      <c r="V959" s="1">
        <v>1111120</v>
      </c>
      <c r="W959" s="1">
        <v>2</v>
      </c>
      <c r="X959" s="1">
        <v>773509</v>
      </c>
      <c r="Y959" s="1" t="s">
        <v>45</v>
      </c>
    </row>
    <row r="960" spans="1:25">
      <c r="A960" s="1">
        <v>2011009</v>
      </c>
      <c r="B960" s="1" t="s">
        <v>46</v>
      </c>
      <c r="C960" s="2">
        <v>40562</v>
      </c>
      <c r="D960" s="2">
        <v>40623</v>
      </c>
      <c r="E960" s="1">
        <v>36</v>
      </c>
      <c r="F960" s="1">
        <v>4</v>
      </c>
      <c r="G960" s="1">
        <v>12</v>
      </c>
      <c r="H960" s="1">
        <v>13</v>
      </c>
      <c r="I960" s="1">
        <v>1</v>
      </c>
      <c r="J960" s="1">
        <v>4</v>
      </c>
      <c r="K960" s="1" t="s">
        <v>1005</v>
      </c>
      <c r="L960" s="1">
        <v>0</v>
      </c>
      <c r="M960" s="1">
        <v>0</v>
      </c>
      <c r="N960" s="1">
        <v>1</v>
      </c>
      <c r="O960" s="1">
        <v>286661.90000000002</v>
      </c>
      <c r="P960" s="1">
        <v>669</v>
      </c>
      <c r="Q960" s="1">
        <v>922.1</v>
      </c>
      <c r="R960" s="1">
        <v>32682</v>
      </c>
      <c r="S960" s="1">
        <v>8.1</v>
      </c>
      <c r="T960" s="1">
        <v>438120</v>
      </c>
      <c r="U960" s="1">
        <v>4.3</v>
      </c>
      <c r="V960" s="1">
        <v>535242</v>
      </c>
      <c r="W960" s="1">
        <v>2</v>
      </c>
      <c r="X960" s="1">
        <v>5977704</v>
      </c>
      <c r="Y960" s="1" t="s">
        <v>45</v>
      </c>
    </row>
    <row r="961" spans="1:25">
      <c r="A961" s="1">
        <v>2011008</v>
      </c>
      <c r="B961" s="1" t="s">
        <v>48</v>
      </c>
      <c r="C961" s="2">
        <v>40560</v>
      </c>
      <c r="D961" s="2">
        <v>40621</v>
      </c>
      <c r="E961" s="1">
        <v>48</v>
      </c>
      <c r="F961" s="1">
        <v>49</v>
      </c>
      <c r="G961" s="1">
        <v>36</v>
      </c>
      <c r="H961" s="1">
        <v>24</v>
      </c>
      <c r="I961" s="1">
        <v>21</v>
      </c>
      <c r="J961" s="1">
        <v>5</v>
      </c>
      <c r="K961" s="1" t="s">
        <v>1006</v>
      </c>
      <c r="L961" s="1">
        <v>0</v>
      </c>
      <c r="M961" s="1">
        <v>0</v>
      </c>
      <c r="N961" s="1">
        <v>0</v>
      </c>
      <c r="O961" s="1">
        <v>0</v>
      </c>
      <c r="P961" s="1">
        <v>344</v>
      </c>
      <c r="Q961" s="1">
        <v>1740.9</v>
      </c>
      <c r="R961" s="1">
        <v>14943</v>
      </c>
      <c r="S961" s="1">
        <v>11.8</v>
      </c>
      <c r="T961" s="1">
        <v>226370</v>
      </c>
      <c r="U961" s="1">
        <v>5.5</v>
      </c>
      <c r="V961" s="1">
        <v>435206</v>
      </c>
      <c r="W961" s="1">
        <v>2</v>
      </c>
      <c r="X961" s="1">
        <v>6503040</v>
      </c>
      <c r="Y961" s="1" t="s">
        <v>45</v>
      </c>
    </row>
    <row r="962" spans="1:25">
      <c r="A962" s="1">
        <v>2011007</v>
      </c>
      <c r="B962" s="1" t="s">
        <v>43</v>
      </c>
      <c r="C962" s="2">
        <v>40558</v>
      </c>
      <c r="D962" s="2">
        <v>40619</v>
      </c>
      <c r="E962" s="1">
        <v>26</v>
      </c>
      <c r="F962" s="1">
        <v>43</v>
      </c>
      <c r="G962" s="1">
        <v>6</v>
      </c>
      <c r="H962" s="1">
        <v>36</v>
      </c>
      <c r="I962" s="1">
        <v>29</v>
      </c>
      <c r="J962" s="1">
        <v>8</v>
      </c>
      <c r="K962" s="1" t="s">
        <v>1007</v>
      </c>
      <c r="L962" s="1">
        <v>0</v>
      </c>
      <c r="M962" s="1">
        <v>0</v>
      </c>
      <c r="N962" s="1">
        <v>1</v>
      </c>
      <c r="O962" s="1">
        <v>360209.7</v>
      </c>
      <c r="P962" s="1">
        <v>557</v>
      </c>
      <c r="Q962" s="1">
        <v>1391.8</v>
      </c>
      <c r="R962" s="1">
        <v>27710</v>
      </c>
      <c r="S962" s="1">
        <v>12.1</v>
      </c>
      <c r="T962" s="1">
        <v>410934</v>
      </c>
      <c r="U962" s="1">
        <v>5.8</v>
      </c>
      <c r="V962" s="1">
        <v>659939</v>
      </c>
      <c r="W962" s="1">
        <v>2</v>
      </c>
      <c r="X962" s="1">
        <v>9055796</v>
      </c>
      <c r="Y962" s="1" t="s">
        <v>45</v>
      </c>
    </row>
    <row r="963" spans="1:25">
      <c r="A963" s="1">
        <v>2011006</v>
      </c>
      <c r="B963" s="1" t="s">
        <v>46</v>
      </c>
      <c r="C963" s="2">
        <v>40555</v>
      </c>
      <c r="D963" s="2">
        <v>40616</v>
      </c>
      <c r="E963" s="1">
        <v>41</v>
      </c>
      <c r="F963" s="1">
        <v>40</v>
      </c>
      <c r="G963" s="1">
        <v>30</v>
      </c>
      <c r="H963" s="1">
        <v>28</v>
      </c>
      <c r="I963" s="1">
        <v>17</v>
      </c>
      <c r="J963" s="1">
        <v>7</v>
      </c>
      <c r="K963" s="1" t="s">
        <v>1008</v>
      </c>
      <c r="L963" s="1">
        <v>0</v>
      </c>
      <c r="M963" s="1">
        <v>0</v>
      </c>
      <c r="N963" s="1">
        <v>1</v>
      </c>
      <c r="O963" s="1">
        <v>270442</v>
      </c>
      <c r="P963" s="1">
        <v>343</v>
      </c>
      <c r="Q963" s="1">
        <v>1696.9</v>
      </c>
      <c r="R963" s="1">
        <v>18860</v>
      </c>
      <c r="S963" s="1">
        <v>13.3</v>
      </c>
      <c r="T963" s="1">
        <v>303697</v>
      </c>
      <c r="U963" s="1">
        <v>5.9</v>
      </c>
      <c r="V963" s="1">
        <v>823225</v>
      </c>
      <c r="W963" s="1">
        <v>2</v>
      </c>
      <c r="X963" s="1">
        <v>3800351</v>
      </c>
      <c r="Y963" s="1" t="s">
        <v>45</v>
      </c>
    </row>
    <row r="964" spans="1:25">
      <c r="A964" s="1">
        <v>2011005</v>
      </c>
      <c r="B964" s="1" t="s">
        <v>48</v>
      </c>
      <c r="C964" s="2">
        <v>40553</v>
      </c>
      <c r="D964" s="2">
        <v>40614</v>
      </c>
      <c r="E964" s="1">
        <v>35</v>
      </c>
      <c r="F964" s="1">
        <v>33</v>
      </c>
      <c r="G964" s="1">
        <v>40</v>
      </c>
      <c r="H964" s="1">
        <v>37</v>
      </c>
      <c r="I964" s="1">
        <v>11</v>
      </c>
      <c r="J964" s="1">
        <v>4</v>
      </c>
      <c r="K964" s="1" t="s">
        <v>1009</v>
      </c>
      <c r="L964" s="1">
        <v>0</v>
      </c>
      <c r="M964" s="1">
        <v>0</v>
      </c>
      <c r="N964" s="1">
        <v>0</v>
      </c>
      <c r="O964" s="1">
        <v>0</v>
      </c>
      <c r="P964" s="1">
        <v>267</v>
      </c>
      <c r="Q964" s="1">
        <v>2081.6</v>
      </c>
      <c r="R964" s="1">
        <v>12674</v>
      </c>
      <c r="S964" s="1">
        <v>12.9</v>
      </c>
      <c r="T964" s="1">
        <v>184584</v>
      </c>
      <c r="U964" s="1">
        <v>6.3</v>
      </c>
      <c r="V964" s="1">
        <v>340781</v>
      </c>
      <c r="W964" s="1">
        <v>2</v>
      </c>
      <c r="X964" s="1">
        <v>5498393</v>
      </c>
      <c r="Y964" s="1" t="s">
        <v>45</v>
      </c>
    </row>
    <row r="965" spans="1:25">
      <c r="A965" s="1">
        <v>2011004</v>
      </c>
      <c r="B965" s="1" t="s">
        <v>43</v>
      </c>
      <c r="C965" s="2">
        <v>40551</v>
      </c>
      <c r="D965" s="2">
        <v>40612</v>
      </c>
      <c r="E965" s="1">
        <v>47</v>
      </c>
      <c r="F965" s="1">
        <v>34</v>
      </c>
      <c r="G965" s="1">
        <v>12</v>
      </c>
      <c r="H965" s="1">
        <v>30</v>
      </c>
      <c r="I965" s="1">
        <v>31</v>
      </c>
      <c r="J965" s="1">
        <v>10</v>
      </c>
      <c r="K965" s="1" t="s">
        <v>1010</v>
      </c>
      <c r="L965" s="1">
        <v>0</v>
      </c>
      <c r="M965" s="1">
        <v>0</v>
      </c>
      <c r="N965" s="1">
        <v>0</v>
      </c>
      <c r="O965" s="1">
        <v>0</v>
      </c>
      <c r="P965" s="1">
        <v>470</v>
      </c>
      <c r="Q965" s="1">
        <v>2321.6</v>
      </c>
      <c r="R965" s="1">
        <v>24527</v>
      </c>
      <c r="S965" s="1">
        <v>13.1</v>
      </c>
      <c r="T965" s="1">
        <v>394821</v>
      </c>
      <c r="U965" s="1">
        <v>5.8</v>
      </c>
      <c r="V965" s="1">
        <v>438649</v>
      </c>
      <c r="W965" s="1">
        <v>2</v>
      </c>
      <c r="X965" s="1">
        <v>6638385</v>
      </c>
      <c r="Y965" s="1" t="s">
        <v>45</v>
      </c>
    </row>
    <row r="966" spans="1:25">
      <c r="A966" s="1">
        <v>2011003</v>
      </c>
      <c r="B966" s="1" t="s">
        <v>46</v>
      </c>
      <c r="C966" s="2">
        <v>40548</v>
      </c>
      <c r="D966" s="2">
        <v>40609</v>
      </c>
      <c r="E966" s="1">
        <v>27</v>
      </c>
      <c r="F966" s="1">
        <v>47</v>
      </c>
      <c r="G966" s="1">
        <v>4</v>
      </c>
      <c r="H966" s="1">
        <v>5</v>
      </c>
      <c r="I966" s="1">
        <v>32</v>
      </c>
      <c r="J966" s="1">
        <v>5</v>
      </c>
      <c r="K966" s="1" t="s">
        <v>1011</v>
      </c>
      <c r="L966" s="1">
        <v>0</v>
      </c>
      <c r="M966" s="1">
        <v>0</v>
      </c>
      <c r="N966" s="1">
        <v>1</v>
      </c>
      <c r="O966" s="1">
        <v>254772.9</v>
      </c>
      <c r="P966" s="1">
        <v>393</v>
      </c>
      <c r="Q966" s="1">
        <v>1395.2</v>
      </c>
      <c r="R966" s="1">
        <v>20544</v>
      </c>
      <c r="S966" s="1">
        <v>11.5</v>
      </c>
      <c r="T966" s="1">
        <v>328823</v>
      </c>
      <c r="U966" s="1">
        <v>5.0999999999999996</v>
      </c>
      <c r="V966" s="1">
        <v>604710</v>
      </c>
      <c r="W966" s="1">
        <v>2</v>
      </c>
      <c r="X966" s="1">
        <v>2211696</v>
      </c>
      <c r="Y966" s="1" t="s">
        <v>45</v>
      </c>
    </row>
    <row r="967" spans="1:25">
      <c r="A967" s="1">
        <v>2011002</v>
      </c>
      <c r="B967" s="1" t="s">
        <v>48</v>
      </c>
      <c r="C967" s="2">
        <v>40546</v>
      </c>
      <c r="D967" s="2">
        <v>40607</v>
      </c>
      <c r="E967" s="1">
        <v>34</v>
      </c>
      <c r="F967" s="1">
        <v>37</v>
      </c>
      <c r="G967" s="1">
        <v>10</v>
      </c>
      <c r="H967" s="1">
        <v>18</v>
      </c>
      <c r="I967" s="1">
        <v>30</v>
      </c>
      <c r="J967" s="1">
        <v>2</v>
      </c>
      <c r="K967" s="1" t="s">
        <v>1012</v>
      </c>
      <c r="L967" s="1">
        <v>0</v>
      </c>
      <c r="M967" s="1">
        <v>0</v>
      </c>
      <c r="N967" s="1">
        <v>0</v>
      </c>
      <c r="O967" s="1">
        <v>0</v>
      </c>
      <c r="P967" s="1">
        <v>218</v>
      </c>
      <c r="Q967" s="1">
        <v>2387.1999999999998</v>
      </c>
      <c r="R967" s="1">
        <v>11632</v>
      </c>
      <c r="S967" s="1">
        <v>13.2</v>
      </c>
      <c r="T967" s="1">
        <v>188457</v>
      </c>
      <c r="U967" s="1">
        <v>5.8</v>
      </c>
      <c r="V967" s="1">
        <v>250888</v>
      </c>
      <c r="W967" s="1">
        <v>2</v>
      </c>
      <c r="X967" s="1">
        <v>1131456</v>
      </c>
      <c r="Y967" s="1" t="s">
        <v>45</v>
      </c>
    </row>
    <row r="968" spans="1:25">
      <c r="A968" s="1">
        <v>2011001</v>
      </c>
      <c r="B968" s="1" t="s">
        <v>43</v>
      </c>
      <c r="C968" s="2">
        <v>40544</v>
      </c>
      <c r="D968" s="2">
        <v>40605</v>
      </c>
      <c r="E968" s="1">
        <v>43</v>
      </c>
      <c r="F968" s="1">
        <v>49</v>
      </c>
      <c r="G968" s="1">
        <v>46</v>
      </c>
      <c r="H968" s="1">
        <v>34</v>
      </c>
      <c r="I968" s="1">
        <v>11</v>
      </c>
      <c r="J968" s="1">
        <v>3</v>
      </c>
      <c r="K968" s="1" t="s">
        <v>1013</v>
      </c>
      <c r="L968" s="1">
        <v>0</v>
      </c>
      <c r="M968" s="1">
        <v>0</v>
      </c>
      <c r="N968" s="1">
        <v>2</v>
      </c>
      <c r="O968" s="1">
        <v>168693.3</v>
      </c>
      <c r="P968" s="1">
        <v>361</v>
      </c>
      <c r="Q968" s="1">
        <v>1522.7</v>
      </c>
      <c r="R968" s="1">
        <v>17996</v>
      </c>
      <c r="S968" s="1">
        <v>13.2</v>
      </c>
      <c r="T968" s="1">
        <v>274508</v>
      </c>
      <c r="U968" s="1">
        <v>6.1</v>
      </c>
      <c r="V968" s="1">
        <v>503198</v>
      </c>
      <c r="W968" s="1">
        <v>2</v>
      </c>
      <c r="X968" s="1">
        <v>8304666</v>
      </c>
      <c r="Y968" s="1" t="s">
        <v>45</v>
      </c>
    </row>
    <row r="969" spans="1:25">
      <c r="A969" s="1">
        <v>2010156</v>
      </c>
      <c r="B969" s="1" t="s">
        <v>46</v>
      </c>
      <c r="C969" s="2">
        <v>40541</v>
      </c>
      <c r="D969" s="2">
        <v>40602</v>
      </c>
      <c r="E969" s="1">
        <v>47</v>
      </c>
      <c r="F969" s="1">
        <v>15</v>
      </c>
      <c r="G969" s="1">
        <v>46</v>
      </c>
      <c r="H969" s="1">
        <v>29</v>
      </c>
      <c r="I969" s="1">
        <v>11</v>
      </c>
      <c r="J969" s="1">
        <v>3</v>
      </c>
      <c r="K969" s="1" t="s">
        <v>1014</v>
      </c>
      <c r="L969" s="1">
        <v>1</v>
      </c>
      <c r="M969" s="1">
        <v>3000000</v>
      </c>
      <c r="N969" s="1">
        <v>1</v>
      </c>
      <c r="O969" s="1">
        <v>318783.09999999998</v>
      </c>
      <c r="P969" s="1">
        <v>423</v>
      </c>
      <c r="Q969" s="1">
        <v>1227.8</v>
      </c>
      <c r="R969" s="1">
        <v>19555</v>
      </c>
      <c r="S969" s="1">
        <v>11.5</v>
      </c>
      <c r="T969" s="1">
        <v>302059</v>
      </c>
      <c r="U969" s="1">
        <v>5.3</v>
      </c>
      <c r="V969" s="1">
        <v>483271</v>
      </c>
      <c r="W969" s="1">
        <v>2</v>
      </c>
      <c r="X969" s="1">
        <v>6168383</v>
      </c>
      <c r="Y969" s="1" t="s">
        <v>45</v>
      </c>
    </row>
    <row r="970" spans="1:25">
      <c r="A970" s="1">
        <v>2010155</v>
      </c>
      <c r="B970" s="1" t="s">
        <v>48</v>
      </c>
      <c r="C970" s="2">
        <v>40539</v>
      </c>
      <c r="D970" s="2">
        <v>40600</v>
      </c>
      <c r="E970" s="1">
        <v>30</v>
      </c>
      <c r="F970" s="1">
        <v>44</v>
      </c>
      <c r="G970" s="1">
        <v>42</v>
      </c>
      <c r="H970" s="1">
        <v>39</v>
      </c>
      <c r="I970" s="1">
        <v>13</v>
      </c>
      <c r="J970" s="1">
        <v>9</v>
      </c>
      <c r="K970" s="1" t="s">
        <v>1015</v>
      </c>
      <c r="L970" s="1">
        <v>0</v>
      </c>
      <c r="M970" s="1">
        <v>0</v>
      </c>
      <c r="N970" s="1">
        <v>0</v>
      </c>
      <c r="O970" s="1">
        <v>0</v>
      </c>
      <c r="P970" s="1">
        <v>230</v>
      </c>
      <c r="Q970" s="1">
        <v>2356.3000000000002</v>
      </c>
      <c r="R970" s="1">
        <v>10734</v>
      </c>
      <c r="S970" s="1">
        <v>13.5</v>
      </c>
      <c r="T970" s="1">
        <v>170724</v>
      </c>
      <c r="U970" s="1">
        <v>6</v>
      </c>
      <c r="V970" s="1">
        <v>256911</v>
      </c>
      <c r="W970" s="1">
        <v>2</v>
      </c>
      <c r="X970" s="1">
        <v>2099817</v>
      </c>
      <c r="Y970" s="1" t="s">
        <v>45</v>
      </c>
    </row>
    <row r="971" spans="1:25">
      <c r="A971" s="1">
        <v>2010154</v>
      </c>
      <c r="B971" s="1" t="s">
        <v>43</v>
      </c>
      <c r="C971" s="2">
        <v>40537</v>
      </c>
      <c r="D971" s="2">
        <v>40598</v>
      </c>
      <c r="E971" s="1">
        <v>16</v>
      </c>
      <c r="F971" s="1">
        <v>30</v>
      </c>
      <c r="G971" s="1">
        <v>29</v>
      </c>
      <c r="H971" s="1">
        <v>7</v>
      </c>
      <c r="I971" s="1">
        <v>10</v>
      </c>
      <c r="J971" s="1">
        <v>5</v>
      </c>
      <c r="K971" s="1" t="s">
        <v>1016</v>
      </c>
      <c r="L971" s="1">
        <v>1</v>
      </c>
      <c r="M971" s="1">
        <v>2000000</v>
      </c>
      <c r="N971" s="1">
        <v>3</v>
      </c>
      <c r="O971" s="1">
        <v>109750.8</v>
      </c>
      <c r="P971" s="1">
        <v>826</v>
      </c>
      <c r="Q971" s="1">
        <v>649.4</v>
      </c>
      <c r="R971" s="1">
        <v>32110</v>
      </c>
      <c r="S971" s="1">
        <v>7.2</v>
      </c>
      <c r="T971" s="1">
        <v>396441</v>
      </c>
      <c r="U971" s="1">
        <v>4.0999999999999996</v>
      </c>
      <c r="V971" s="1">
        <v>606927</v>
      </c>
      <c r="W971" s="1">
        <v>2</v>
      </c>
      <c r="X971" s="1">
        <v>8007306</v>
      </c>
      <c r="Y971" s="1" t="s">
        <v>45</v>
      </c>
    </row>
    <row r="972" spans="1:25">
      <c r="A972" s="1">
        <v>2010153</v>
      </c>
      <c r="B972" s="1" t="s">
        <v>46</v>
      </c>
      <c r="C972" s="2">
        <v>40534</v>
      </c>
      <c r="D972" s="2">
        <v>40595</v>
      </c>
      <c r="E972" s="1">
        <v>8</v>
      </c>
      <c r="F972" s="1">
        <v>18</v>
      </c>
      <c r="G972" s="1">
        <v>36</v>
      </c>
      <c r="H972" s="1">
        <v>1</v>
      </c>
      <c r="I972" s="1">
        <v>29</v>
      </c>
      <c r="J972" s="1">
        <v>9</v>
      </c>
      <c r="K972" s="1" t="s">
        <v>1017</v>
      </c>
      <c r="L972" s="1">
        <v>1</v>
      </c>
      <c r="M972" s="1">
        <v>6000000</v>
      </c>
      <c r="N972" s="1">
        <v>3</v>
      </c>
      <c r="O972" s="1">
        <v>110418.6</v>
      </c>
      <c r="P972" s="1">
        <v>568</v>
      </c>
      <c r="Q972" s="1">
        <v>950.2</v>
      </c>
      <c r="R972" s="1">
        <v>23903</v>
      </c>
      <c r="S972" s="1">
        <v>9.6999999999999993</v>
      </c>
      <c r="T972" s="1">
        <v>333753</v>
      </c>
      <c r="U972" s="1">
        <v>5</v>
      </c>
      <c r="V972" s="1">
        <v>413847</v>
      </c>
      <c r="W972" s="1">
        <v>2</v>
      </c>
      <c r="X972" s="1">
        <v>1488440</v>
      </c>
      <c r="Y972" s="1" t="s">
        <v>45</v>
      </c>
    </row>
    <row r="973" spans="1:25">
      <c r="A973" s="1">
        <v>2010152</v>
      </c>
      <c r="B973" s="1" t="s">
        <v>48</v>
      </c>
      <c r="C973" s="2">
        <v>40532</v>
      </c>
      <c r="D973" s="2">
        <v>40593</v>
      </c>
      <c r="E973" s="1">
        <v>32</v>
      </c>
      <c r="F973" s="1">
        <v>23</v>
      </c>
      <c r="G973" s="1">
        <v>9</v>
      </c>
      <c r="H973" s="1">
        <v>6</v>
      </c>
      <c r="I973" s="1">
        <v>13</v>
      </c>
      <c r="J973" s="1">
        <v>4</v>
      </c>
      <c r="K973" s="1" t="s">
        <v>1018</v>
      </c>
      <c r="L973" s="1">
        <v>0</v>
      </c>
      <c r="M973" s="1">
        <v>0</v>
      </c>
      <c r="N973" s="1">
        <v>2</v>
      </c>
      <c r="O973" s="1">
        <v>106607.7</v>
      </c>
      <c r="P973" s="1">
        <v>469</v>
      </c>
      <c r="Q973" s="1">
        <v>740.7</v>
      </c>
      <c r="R973" s="1">
        <v>19532</v>
      </c>
      <c r="S973" s="1">
        <v>7.7</v>
      </c>
      <c r="T973" s="1">
        <v>249035</v>
      </c>
      <c r="U973" s="1">
        <v>4.3</v>
      </c>
      <c r="V973" s="1">
        <v>329637</v>
      </c>
      <c r="W973" s="1">
        <v>2</v>
      </c>
      <c r="X973" s="1">
        <v>3521170</v>
      </c>
      <c r="Y973" s="1" t="s">
        <v>45</v>
      </c>
    </row>
    <row r="974" spans="1:25">
      <c r="A974" s="1">
        <v>2010151</v>
      </c>
      <c r="B974" s="1" t="s">
        <v>43</v>
      </c>
      <c r="C974" s="2">
        <v>40530</v>
      </c>
      <c r="D974" s="2">
        <v>40591</v>
      </c>
      <c r="E974" s="1">
        <v>35</v>
      </c>
      <c r="F974" s="1">
        <v>41</v>
      </c>
      <c r="G974" s="1">
        <v>40</v>
      </c>
      <c r="H974" s="1">
        <v>11</v>
      </c>
      <c r="I974" s="1">
        <v>22</v>
      </c>
      <c r="J974" s="1">
        <v>7</v>
      </c>
      <c r="K974" s="1" t="s">
        <v>1019</v>
      </c>
      <c r="L974" s="1">
        <v>0</v>
      </c>
      <c r="M974" s="1">
        <v>0</v>
      </c>
      <c r="N974" s="1">
        <v>1</v>
      </c>
      <c r="O974" s="1">
        <v>403664</v>
      </c>
      <c r="P974" s="1">
        <v>497</v>
      </c>
      <c r="Q974" s="1">
        <v>1323.3</v>
      </c>
      <c r="R974" s="1">
        <v>23618</v>
      </c>
      <c r="S974" s="1">
        <v>12</v>
      </c>
      <c r="T974" s="1">
        <v>349884</v>
      </c>
      <c r="U974" s="1">
        <v>5.8</v>
      </c>
      <c r="V974" s="1">
        <v>968338</v>
      </c>
      <c r="W974" s="1">
        <v>2</v>
      </c>
      <c r="X974" s="1">
        <v>6097756</v>
      </c>
      <c r="Y974" s="1" t="s">
        <v>45</v>
      </c>
    </row>
    <row r="975" spans="1:25">
      <c r="A975" s="1">
        <v>2010150</v>
      </c>
      <c r="B975" s="1" t="s">
        <v>46</v>
      </c>
      <c r="C975" s="2">
        <v>40527</v>
      </c>
      <c r="D975" s="2">
        <v>40588</v>
      </c>
      <c r="E975" s="1">
        <v>37</v>
      </c>
      <c r="F975" s="1">
        <v>6</v>
      </c>
      <c r="G975" s="1">
        <v>16</v>
      </c>
      <c r="H975" s="1">
        <v>28</v>
      </c>
      <c r="I975" s="1">
        <v>4</v>
      </c>
      <c r="J975" s="1">
        <v>8</v>
      </c>
      <c r="K975" s="1" t="s">
        <v>1020</v>
      </c>
      <c r="L975" s="1">
        <v>0</v>
      </c>
      <c r="M975" s="1">
        <v>0</v>
      </c>
      <c r="N975" s="1">
        <v>2</v>
      </c>
      <c r="O975" s="1">
        <v>155745.20000000001</v>
      </c>
      <c r="P975" s="1">
        <v>476</v>
      </c>
      <c r="Q975" s="1">
        <v>1066.0999999999999</v>
      </c>
      <c r="R975" s="1">
        <v>22205</v>
      </c>
      <c r="S975" s="1">
        <v>9.8000000000000007</v>
      </c>
      <c r="T975" s="1">
        <v>312336</v>
      </c>
      <c r="U975" s="1">
        <v>5</v>
      </c>
      <c r="V975" s="1">
        <v>419709</v>
      </c>
      <c r="W975" s="1">
        <v>2</v>
      </c>
      <c r="X975" s="1">
        <v>5331699</v>
      </c>
      <c r="Y975" s="1" t="s">
        <v>45</v>
      </c>
    </row>
    <row r="976" spans="1:25">
      <c r="A976" s="1">
        <v>2010149</v>
      </c>
      <c r="B976" s="1" t="s">
        <v>48</v>
      </c>
      <c r="C976" s="2">
        <v>40525</v>
      </c>
      <c r="D976" s="2">
        <v>40586</v>
      </c>
      <c r="E976" s="1">
        <v>6</v>
      </c>
      <c r="F976" s="1">
        <v>14</v>
      </c>
      <c r="G976" s="1">
        <v>49</v>
      </c>
      <c r="H976" s="1">
        <v>40</v>
      </c>
      <c r="I976" s="1">
        <v>9</v>
      </c>
      <c r="J976" s="1">
        <v>3</v>
      </c>
      <c r="K976" s="1" t="s">
        <v>1021</v>
      </c>
      <c r="L976" s="1">
        <v>0</v>
      </c>
      <c r="M976" s="1">
        <v>0</v>
      </c>
      <c r="N976" s="1">
        <v>2</v>
      </c>
      <c r="O976" s="1">
        <v>104390.3</v>
      </c>
      <c r="P976" s="1">
        <v>374</v>
      </c>
      <c r="Q976" s="1">
        <v>909.5</v>
      </c>
      <c r="R976" s="1">
        <v>16455</v>
      </c>
      <c r="S976" s="1">
        <v>8.9</v>
      </c>
      <c r="T976" s="1">
        <v>224461</v>
      </c>
      <c r="U976" s="1">
        <v>4.5999999999999996</v>
      </c>
      <c r="V976" s="1">
        <v>315267</v>
      </c>
      <c r="W976" s="1">
        <v>2</v>
      </c>
      <c r="X976" s="1">
        <v>7087601</v>
      </c>
      <c r="Y976" s="1" t="s">
        <v>45</v>
      </c>
    </row>
    <row r="977" spans="1:25">
      <c r="A977" s="1">
        <v>2010148</v>
      </c>
      <c r="B977" s="1" t="s">
        <v>43</v>
      </c>
      <c r="C977" s="2">
        <v>40523</v>
      </c>
      <c r="D977" s="2">
        <v>40584</v>
      </c>
      <c r="E977" s="1">
        <v>38</v>
      </c>
      <c r="F977" s="1">
        <v>3</v>
      </c>
      <c r="G977" s="1">
        <v>9</v>
      </c>
      <c r="H977" s="1">
        <v>11</v>
      </c>
      <c r="I977" s="1">
        <v>28</v>
      </c>
      <c r="J977" s="1">
        <v>1</v>
      </c>
      <c r="K977" s="1" t="s">
        <v>1022</v>
      </c>
      <c r="L977" s="1">
        <v>1</v>
      </c>
      <c r="M977" s="1">
        <v>3000000</v>
      </c>
      <c r="N977" s="1">
        <v>6</v>
      </c>
      <c r="O977" s="1">
        <v>69033.5</v>
      </c>
      <c r="P977" s="1">
        <v>1073</v>
      </c>
      <c r="Q977" s="1">
        <v>628.9</v>
      </c>
      <c r="R977" s="1">
        <v>40511</v>
      </c>
      <c r="S977" s="1">
        <v>7.2</v>
      </c>
      <c r="T977" s="1">
        <v>498512</v>
      </c>
      <c r="U977" s="1">
        <v>4.0999999999999996</v>
      </c>
      <c r="V977" s="1">
        <v>413258</v>
      </c>
      <c r="W977" s="1">
        <v>2</v>
      </c>
      <c r="X977" s="1">
        <v>7703291</v>
      </c>
      <c r="Y977" s="1" t="s">
        <v>45</v>
      </c>
    </row>
    <row r="978" spans="1:25">
      <c r="A978" s="1">
        <v>2010147</v>
      </c>
      <c r="B978" s="1" t="s">
        <v>46</v>
      </c>
      <c r="C978" s="2">
        <v>40520</v>
      </c>
      <c r="D978" s="2">
        <v>40581</v>
      </c>
      <c r="E978" s="1">
        <v>19</v>
      </c>
      <c r="F978" s="1">
        <v>15</v>
      </c>
      <c r="G978" s="1">
        <v>44</v>
      </c>
      <c r="H978" s="1">
        <v>4</v>
      </c>
      <c r="I978" s="1">
        <v>24</v>
      </c>
      <c r="J978" s="1">
        <v>1</v>
      </c>
      <c r="K978" s="1" t="s">
        <v>1023</v>
      </c>
      <c r="L978" s="1">
        <v>0</v>
      </c>
      <c r="M978" s="1">
        <v>0</v>
      </c>
      <c r="N978" s="1">
        <v>6</v>
      </c>
      <c r="O978" s="1">
        <v>51380.800000000003</v>
      </c>
      <c r="P978" s="1">
        <v>691</v>
      </c>
      <c r="Q978" s="1">
        <v>726.9</v>
      </c>
      <c r="R978" s="1">
        <v>26845</v>
      </c>
      <c r="S978" s="1">
        <v>8.1</v>
      </c>
      <c r="T978" s="1">
        <v>330761</v>
      </c>
      <c r="U978" s="1">
        <v>4.5999999999999996</v>
      </c>
      <c r="V978" s="1">
        <v>318795</v>
      </c>
      <c r="W978" s="1">
        <v>2</v>
      </c>
      <c r="X978" s="1">
        <v>4622879</v>
      </c>
      <c r="Y978" s="1" t="s">
        <v>45</v>
      </c>
    </row>
    <row r="979" spans="1:25">
      <c r="A979" s="1">
        <v>2010146</v>
      </c>
      <c r="B979" s="1" t="s">
        <v>48</v>
      </c>
      <c r="C979" s="2">
        <v>40518</v>
      </c>
      <c r="D979" s="2">
        <v>40579</v>
      </c>
      <c r="E979" s="1">
        <v>13</v>
      </c>
      <c r="F979" s="1">
        <v>30</v>
      </c>
      <c r="G979" s="1">
        <v>33</v>
      </c>
      <c r="H979" s="1">
        <v>25</v>
      </c>
      <c r="I979" s="1">
        <v>36</v>
      </c>
      <c r="J979" s="1">
        <v>9</v>
      </c>
      <c r="K979" s="1" t="s">
        <v>1024</v>
      </c>
      <c r="L979" s="1">
        <v>1</v>
      </c>
      <c r="M979" s="1">
        <v>5000000</v>
      </c>
      <c r="N979" s="1">
        <v>1</v>
      </c>
      <c r="O979" s="1">
        <v>218042.3</v>
      </c>
      <c r="P979" s="1">
        <v>259</v>
      </c>
      <c r="Q979" s="1">
        <v>1371.6</v>
      </c>
      <c r="R979" s="1">
        <v>13851</v>
      </c>
      <c r="S979" s="1">
        <v>11.1</v>
      </c>
      <c r="T979" s="1">
        <v>202683</v>
      </c>
      <c r="U979" s="1">
        <v>5.4</v>
      </c>
      <c r="V979" s="1">
        <v>281111</v>
      </c>
      <c r="W979" s="1">
        <v>2</v>
      </c>
      <c r="X979" s="1">
        <v>8388559</v>
      </c>
      <c r="Y979" s="1" t="s">
        <v>45</v>
      </c>
    </row>
    <row r="980" spans="1:25">
      <c r="A980" s="1">
        <v>2010145</v>
      </c>
      <c r="B980" s="1" t="s">
        <v>43</v>
      </c>
      <c r="C980" s="2">
        <v>40516</v>
      </c>
      <c r="D980" s="2">
        <v>40577</v>
      </c>
      <c r="E980" s="1">
        <v>33</v>
      </c>
      <c r="F980" s="1">
        <v>12</v>
      </c>
      <c r="G980" s="1">
        <v>24</v>
      </c>
      <c r="H980" s="1">
        <v>7</v>
      </c>
      <c r="I980" s="1">
        <v>15</v>
      </c>
      <c r="J980" s="1">
        <v>6</v>
      </c>
      <c r="K980" s="1" t="s">
        <v>1025</v>
      </c>
      <c r="L980" s="1">
        <v>0</v>
      </c>
      <c r="M980" s="1">
        <v>0</v>
      </c>
      <c r="N980" s="1">
        <v>9</v>
      </c>
      <c r="O980" s="1">
        <v>44167.5</v>
      </c>
      <c r="P980" s="1">
        <v>1006</v>
      </c>
      <c r="Q980" s="1">
        <v>643.70000000000005</v>
      </c>
      <c r="R980" s="1">
        <v>40471</v>
      </c>
      <c r="S980" s="1">
        <v>6.9</v>
      </c>
      <c r="T980" s="1">
        <v>486764</v>
      </c>
      <c r="U980" s="1">
        <v>4.0999999999999996</v>
      </c>
      <c r="V980" s="1">
        <v>579949</v>
      </c>
      <c r="W980" s="1">
        <v>2</v>
      </c>
      <c r="X980" s="1">
        <v>8648928</v>
      </c>
      <c r="Y980" s="1" t="s">
        <v>45</v>
      </c>
    </row>
    <row r="981" spans="1:25">
      <c r="A981" s="1">
        <v>2010144</v>
      </c>
      <c r="B981" s="1" t="s">
        <v>46</v>
      </c>
      <c r="C981" s="2">
        <v>40513</v>
      </c>
      <c r="D981" s="2">
        <v>40574</v>
      </c>
      <c r="E981" s="1">
        <v>34</v>
      </c>
      <c r="F981" s="1">
        <v>14</v>
      </c>
      <c r="G981" s="1">
        <v>32</v>
      </c>
      <c r="H981" s="1">
        <v>31</v>
      </c>
      <c r="I981" s="1">
        <v>46</v>
      </c>
      <c r="J981" s="1">
        <v>3</v>
      </c>
      <c r="K981" s="1" t="s">
        <v>1026</v>
      </c>
      <c r="L981" s="1">
        <v>0</v>
      </c>
      <c r="M981" s="1">
        <v>0</v>
      </c>
      <c r="N981" s="1">
        <v>1</v>
      </c>
      <c r="O981" s="1">
        <v>309276.90000000002</v>
      </c>
      <c r="P981" s="1">
        <v>285</v>
      </c>
      <c r="Q981" s="1">
        <v>1768</v>
      </c>
      <c r="R981" s="1">
        <v>14129</v>
      </c>
      <c r="S981" s="1">
        <v>15.4</v>
      </c>
      <c r="T981" s="1">
        <v>226384</v>
      </c>
      <c r="U981" s="1">
        <v>6.8</v>
      </c>
      <c r="V981" s="1">
        <v>473205</v>
      </c>
      <c r="W981" s="1">
        <v>2</v>
      </c>
      <c r="X981" s="1">
        <v>6785393</v>
      </c>
      <c r="Y981" s="1" t="s">
        <v>45</v>
      </c>
    </row>
    <row r="982" spans="1:25">
      <c r="A982" s="1">
        <v>2010143</v>
      </c>
      <c r="B982" s="1" t="s">
        <v>48</v>
      </c>
      <c r="C982" s="2">
        <v>40511</v>
      </c>
      <c r="D982" s="2">
        <v>40572</v>
      </c>
      <c r="E982" s="1">
        <v>15</v>
      </c>
      <c r="F982" s="1">
        <v>23</v>
      </c>
      <c r="G982" s="1">
        <v>16</v>
      </c>
      <c r="H982" s="1">
        <v>41</v>
      </c>
      <c r="I982" s="1">
        <v>30</v>
      </c>
      <c r="J982" s="1">
        <v>8</v>
      </c>
      <c r="K982" s="1" t="s">
        <v>1027</v>
      </c>
      <c r="L982" s="1">
        <v>0</v>
      </c>
      <c r="M982" s="1">
        <v>0</v>
      </c>
      <c r="N982" s="1">
        <v>3</v>
      </c>
      <c r="O982" s="1">
        <v>67860</v>
      </c>
      <c r="P982" s="1">
        <v>213</v>
      </c>
      <c r="Q982" s="1">
        <v>1557.2</v>
      </c>
      <c r="R982" s="1">
        <v>12809</v>
      </c>
      <c r="S982" s="1">
        <v>11.2</v>
      </c>
      <c r="T982" s="1">
        <v>179694</v>
      </c>
      <c r="U982" s="1">
        <v>5.7</v>
      </c>
      <c r="V982" s="1">
        <v>287246</v>
      </c>
      <c r="W982" s="1">
        <v>2</v>
      </c>
      <c r="X982" s="1">
        <v>3715053</v>
      </c>
      <c r="Y982" s="1" t="s">
        <v>45</v>
      </c>
    </row>
    <row r="983" spans="1:25">
      <c r="A983" s="1">
        <v>2010142</v>
      </c>
      <c r="B983" s="1" t="s">
        <v>43</v>
      </c>
      <c r="C983" s="2">
        <v>40509</v>
      </c>
      <c r="D983" s="2">
        <v>40570</v>
      </c>
      <c r="E983" s="1">
        <v>9</v>
      </c>
      <c r="F983" s="1">
        <v>43</v>
      </c>
      <c r="G983" s="1">
        <v>15</v>
      </c>
      <c r="H983" s="1">
        <v>44</v>
      </c>
      <c r="I983" s="1">
        <v>10</v>
      </c>
      <c r="J983" s="1">
        <v>5</v>
      </c>
      <c r="K983" s="1" t="s">
        <v>1028</v>
      </c>
      <c r="L983" s="1">
        <v>1</v>
      </c>
      <c r="M983" s="1">
        <v>2000000</v>
      </c>
      <c r="N983" s="1">
        <v>3</v>
      </c>
      <c r="O983" s="1">
        <v>134759.5</v>
      </c>
      <c r="P983" s="1">
        <v>521</v>
      </c>
      <c r="Q983" s="1">
        <v>1264.2</v>
      </c>
      <c r="R983" s="1">
        <v>24770</v>
      </c>
      <c r="S983" s="1">
        <v>11.5</v>
      </c>
      <c r="T983" s="1">
        <v>406471</v>
      </c>
      <c r="U983" s="1">
        <v>5</v>
      </c>
      <c r="V983" s="1">
        <v>706940</v>
      </c>
      <c r="W983" s="1">
        <v>2</v>
      </c>
      <c r="X983" s="1">
        <v>5197930</v>
      </c>
      <c r="Y983" s="1" t="s">
        <v>45</v>
      </c>
    </row>
    <row r="984" spans="1:25">
      <c r="A984" s="1">
        <v>2010141</v>
      </c>
      <c r="B984" s="1" t="s">
        <v>46</v>
      </c>
      <c r="C984" s="2">
        <v>40506</v>
      </c>
      <c r="D984" s="2">
        <v>40567</v>
      </c>
      <c r="E984" s="1">
        <v>32</v>
      </c>
      <c r="F984" s="1">
        <v>20</v>
      </c>
      <c r="G984" s="1">
        <v>22</v>
      </c>
      <c r="H984" s="1">
        <v>47</v>
      </c>
      <c r="I984" s="1">
        <v>14</v>
      </c>
      <c r="J984" s="1">
        <v>5</v>
      </c>
      <c r="K984" s="1" t="s">
        <v>1029</v>
      </c>
      <c r="L984" s="1">
        <v>1</v>
      </c>
      <c r="M984" s="1">
        <v>8000000</v>
      </c>
      <c r="N984" s="1">
        <v>0</v>
      </c>
      <c r="O984" s="1">
        <v>0</v>
      </c>
      <c r="P984" s="1">
        <v>435</v>
      </c>
      <c r="Q984" s="1">
        <v>2034.9</v>
      </c>
      <c r="R984" s="1">
        <v>19032</v>
      </c>
      <c r="S984" s="1">
        <v>12.4</v>
      </c>
      <c r="T984" s="1">
        <v>296351</v>
      </c>
      <c r="U984" s="1">
        <v>5.7</v>
      </c>
      <c r="V984" s="1">
        <v>593853</v>
      </c>
      <c r="W984" s="1">
        <v>2</v>
      </c>
      <c r="X984" s="1">
        <v>1270810</v>
      </c>
      <c r="Y984" s="1" t="s">
        <v>45</v>
      </c>
    </row>
    <row r="985" spans="1:25">
      <c r="A985" s="1">
        <v>2010140</v>
      </c>
      <c r="B985" s="1" t="s">
        <v>48</v>
      </c>
      <c r="C985" s="2">
        <v>40504</v>
      </c>
      <c r="D985" s="2">
        <v>40565</v>
      </c>
      <c r="E985" s="1">
        <v>4</v>
      </c>
      <c r="F985" s="1">
        <v>21</v>
      </c>
      <c r="G985" s="1">
        <v>17</v>
      </c>
      <c r="H985" s="1">
        <v>23</v>
      </c>
      <c r="I985" s="1">
        <v>26</v>
      </c>
      <c r="J985" s="1">
        <v>2</v>
      </c>
      <c r="K985" s="1" t="s">
        <v>1030</v>
      </c>
      <c r="L985" s="1">
        <v>0</v>
      </c>
      <c r="M985" s="1">
        <v>0</v>
      </c>
      <c r="N985" s="1">
        <v>1</v>
      </c>
      <c r="O985" s="1">
        <v>225476.8</v>
      </c>
      <c r="P985" s="1">
        <v>473</v>
      </c>
      <c r="Q985" s="1">
        <v>776.6</v>
      </c>
      <c r="R985" s="1">
        <v>20225</v>
      </c>
      <c r="S985" s="1">
        <v>7.8</v>
      </c>
      <c r="T985" s="1">
        <v>249857</v>
      </c>
      <c r="U985" s="1">
        <v>4.5</v>
      </c>
      <c r="V985" s="1">
        <v>242842</v>
      </c>
      <c r="W985" s="1">
        <v>2</v>
      </c>
      <c r="X985" s="1">
        <v>2734584</v>
      </c>
      <c r="Y985" s="1" t="s">
        <v>45</v>
      </c>
    </row>
    <row r="986" spans="1:25">
      <c r="A986" s="1">
        <v>2010139</v>
      </c>
      <c r="B986" s="1" t="s">
        <v>43</v>
      </c>
      <c r="C986" s="2">
        <v>40502</v>
      </c>
      <c r="D986" s="2">
        <v>40563</v>
      </c>
      <c r="E986" s="1">
        <v>27</v>
      </c>
      <c r="F986" s="1">
        <v>12</v>
      </c>
      <c r="G986" s="1">
        <v>11</v>
      </c>
      <c r="H986" s="1">
        <v>29</v>
      </c>
      <c r="I986" s="1">
        <v>1</v>
      </c>
      <c r="J986" s="1">
        <v>2</v>
      </c>
      <c r="K986" s="1" t="s">
        <v>1031</v>
      </c>
      <c r="L986" s="1">
        <v>0</v>
      </c>
      <c r="M986" s="1">
        <v>0</v>
      </c>
      <c r="N986" s="1">
        <v>8</v>
      </c>
      <c r="O986" s="1">
        <v>53637.9</v>
      </c>
      <c r="P986" s="1">
        <v>1279</v>
      </c>
      <c r="Q986" s="1">
        <v>546.6</v>
      </c>
      <c r="R986" s="1">
        <v>44121</v>
      </c>
      <c r="S986" s="1">
        <v>6.8</v>
      </c>
      <c r="T986" s="1">
        <v>538766</v>
      </c>
      <c r="U986" s="1">
        <v>4</v>
      </c>
      <c r="V986" s="1">
        <v>463802</v>
      </c>
      <c r="W986" s="1">
        <v>2</v>
      </c>
      <c r="X986" s="1">
        <v>8829697</v>
      </c>
      <c r="Y986" s="1" t="s">
        <v>45</v>
      </c>
    </row>
    <row r="987" spans="1:25">
      <c r="A987" s="1">
        <v>2010138</v>
      </c>
      <c r="B987" s="1" t="s">
        <v>46</v>
      </c>
      <c r="C987" s="2">
        <v>40499</v>
      </c>
      <c r="D987" s="2">
        <v>40560</v>
      </c>
      <c r="E987" s="1">
        <v>30</v>
      </c>
      <c r="F987" s="1">
        <v>38</v>
      </c>
      <c r="G987" s="1">
        <v>4</v>
      </c>
      <c r="H987" s="1">
        <v>9</v>
      </c>
      <c r="I987" s="1">
        <v>46</v>
      </c>
      <c r="J987" s="1">
        <v>10</v>
      </c>
      <c r="K987" s="1" t="s">
        <v>1032</v>
      </c>
      <c r="L987" s="1">
        <v>0</v>
      </c>
      <c r="M987" s="1">
        <v>0</v>
      </c>
      <c r="N987" s="1">
        <v>0</v>
      </c>
      <c r="O987" s="1">
        <v>0</v>
      </c>
      <c r="P987" s="1">
        <v>428</v>
      </c>
      <c r="Q987" s="1">
        <v>2019</v>
      </c>
      <c r="R987" s="1">
        <v>20083</v>
      </c>
      <c r="S987" s="1">
        <v>11.5</v>
      </c>
      <c r="T987" s="1">
        <v>309281</v>
      </c>
      <c r="U987" s="1">
        <v>5.3</v>
      </c>
      <c r="V987" s="1">
        <v>289614</v>
      </c>
      <c r="W987" s="1">
        <v>2</v>
      </c>
      <c r="X987" s="1">
        <v>8300546</v>
      </c>
      <c r="Y987" s="1" t="s">
        <v>45</v>
      </c>
    </row>
    <row r="988" spans="1:25">
      <c r="A988" s="1">
        <v>2010137</v>
      </c>
      <c r="B988" s="1" t="s">
        <v>48</v>
      </c>
      <c r="C988" s="2">
        <v>40497</v>
      </c>
      <c r="D988" s="2">
        <v>40558</v>
      </c>
      <c r="E988" s="1">
        <v>33</v>
      </c>
      <c r="F988" s="1">
        <v>47</v>
      </c>
      <c r="G988" s="1">
        <v>14</v>
      </c>
      <c r="H988" s="1">
        <v>20</v>
      </c>
      <c r="I988" s="1">
        <v>17</v>
      </c>
      <c r="J988" s="1">
        <v>1</v>
      </c>
      <c r="K988" s="1" t="s">
        <v>1033</v>
      </c>
      <c r="L988" s="1">
        <v>0</v>
      </c>
      <c r="M988" s="1">
        <v>0</v>
      </c>
      <c r="N988" s="1">
        <v>0</v>
      </c>
      <c r="O988" s="1">
        <v>0</v>
      </c>
      <c r="P988" s="1">
        <v>276</v>
      </c>
      <c r="Q988" s="1">
        <v>2070.1</v>
      </c>
      <c r="R988" s="1">
        <v>13887</v>
      </c>
      <c r="S988" s="1">
        <v>11</v>
      </c>
      <c r="T988" s="1">
        <v>198319</v>
      </c>
      <c r="U988" s="1">
        <v>5.5</v>
      </c>
      <c r="V988" s="1">
        <v>227787</v>
      </c>
      <c r="W988" s="1">
        <v>2</v>
      </c>
      <c r="X988" s="1">
        <v>5820106</v>
      </c>
      <c r="Y988" s="1" t="s">
        <v>45</v>
      </c>
    </row>
    <row r="989" spans="1:25">
      <c r="A989" s="1">
        <v>2010136</v>
      </c>
      <c r="B989" s="1" t="s">
        <v>43</v>
      </c>
      <c r="C989" s="2">
        <v>40495</v>
      </c>
      <c r="D989" s="2">
        <v>40556</v>
      </c>
      <c r="E989" s="1">
        <v>5</v>
      </c>
      <c r="F989" s="1">
        <v>17</v>
      </c>
      <c r="G989" s="1">
        <v>25</v>
      </c>
      <c r="H989" s="1">
        <v>38</v>
      </c>
      <c r="I989" s="1">
        <v>29</v>
      </c>
      <c r="J989" s="1">
        <v>2</v>
      </c>
      <c r="K989" s="1" t="s">
        <v>1034</v>
      </c>
      <c r="L989" s="1">
        <v>0</v>
      </c>
      <c r="M989" s="1">
        <v>0</v>
      </c>
      <c r="N989" s="1">
        <v>9</v>
      </c>
      <c r="O989" s="1">
        <v>47017.1</v>
      </c>
      <c r="P989" s="1">
        <v>874</v>
      </c>
      <c r="Q989" s="1">
        <v>788.8</v>
      </c>
      <c r="R989" s="1">
        <v>31688</v>
      </c>
      <c r="S989" s="1">
        <v>9.4</v>
      </c>
      <c r="T989" s="1">
        <v>432710</v>
      </c>
      <c r="U989" s="1">
        <v>4.9000000000000004</v>
      </c>
      <c r="V989" s="1">
        <v>467247</v>
      </c>
      <c r="W989" s="1">
        <v>2</v>
      </c>
      <c r="X989" s="1">
        <v>97182</v>
      </c>
      <c r="Y989" s="1" t="s">
        <v>45</v>
      </c>
    </row>
    <row r="990" spans="1:25">
      <c r="A990" s="1">
        <v>2010135</v>
      </c>
      <c r="B990" s="1" t="s">
        <v>46</v>
      </c>
      <c r="C990" s="2">
        <v>40492</v>
      </c>
      <c r="D990" s="2">
        <v>40553</v>
      </c>
      <c r="E990" s="1">
        <v>47</v>
      </c>
      <c r="F990" s="1">
        <v>48</v>
      </c>
      <c r="G990" s="1">
        <v>20</v>
      </c>
      <c r="H990" s="1">
        <v>39</v>
      </c>
      <c r="I990" s="1">
        <v>16</v>
      </c>
      <c r="J990" s="1">
        <v>4</v>
      </c>
      <c r="K990" s="1" t="s">
        <v>1035</v>
      </c>
      <c r="L990" s="1">
        <v>0</v>
      </c>
      <c r="M990" s="1">
        <v>0</v>
      </c>
      <c r="N990" s="1">
        <v>0</v>
      </c>
      <c r="O990" s="1">
        <v>0</v>
      </c>
      <c r="P990" s="1">
        <v>305</v>
      </c>
      <c r="Q990" s="1">
        <v>2830.4</v>
      </c>
      <c r="R990" s="1">
        <v>15951</v>
      </c>
      <c r="S990" s="1">
        <v>14.5</v>
      </c>
      <c r="T990" s="1">
        <v>255720</v>
      </c>
      <c r="U990" s="1">
        <v>6.4</v>
      </c>
      <c r="V990" s="1">
        <v>494626</v>
      </c>
      <c r="W990" s="1">
        <v>2</v>
      </c>
      <c r="X990" s="1">
        <v>577638</v>
      </c>
      <c r="Y990" s="1" t="s">
        <v>45</v>
      </c>
    </row>
    <row r="991" spans="1:25">
      <c r="A991" s="1">
        <v>2010134</v>
      </c>
      <c r="B991" s="1" t="s">
        <v>48</v>
      </c>
      <c r="C991" s="2">
        <v>40490</v>
      </c>
      <c r="D991" s="2">
        <v>40551</v>
      </c>
      <c r="E991" s="1">
        <v>35</v>
      </c>
      <c r="F991" s="1">
        <v>6</v>
      </c>
      <c r="G991" s="1">
        <v>9</v>
      </c>
      <c r="H991" s="1">
        <v>14</v>
      </c>
      <c r="I991" s="1">
        <v>47</v>
      </c>
      <c r="J991" s="1">
        <v>9</v>
      </c>
      <c r="K991" s="1" t="s">
        <v>1036</v>
      </c>
      <c r="L991" s="1">
        <v>1</v>
      </c>
      <c r="M991" s="1">
        <v>8000000</v>
      </c>
      <c r="N991" s="1">
        <v>1</v>
      </c>
      <c r="O991" s="1">
        <v>235205.5</v>
      </c>
      <c r="P991" s="1">
        <v>343</v>
      </c>
      <c r="Q991" s="1">
        <v>1117.2</v>
      </c>
      <c r="R991" s="1">
        <v>15622</v>
      </c>
      <c r="S991" s="1">
        <v>10.6</v>
      </c>
      <c r="T991" s="1">
        <v>230167</v>
      </c>
      <c r="U991" s="1">
        <v>5.0999999999999996</v>
      </c>
      <c r="V991" s="1">
        <v>295023</v>
      </c>
      <c r="W991" s="1">
        <v>2</v>
      </c>
      <c r="X991" s="1">
        <v>7954694</v>
      </c>
      <c r="Y991" s="1" t="s">
        <v>45</v>
      </c>
    </row>
    <row r="992" spans="1:25">
      <c r="A992" s="1">
        <v>2010133</v>
      </c>
      <c r="B992" s="1" t="s">
        <v>43</v>
      </c>
      <c r="C992" s="2">
        <v>40488</v>
      </c>
      <c r="D992" s="2">
        <v>40549</v>
      </c>
      <c r="E992" s="1">
        <v>24</v>
      </c>
      <c r="F992" s="1">
        <v>19</v>
      </c>
      <c r="G992" s="1">
        <v>35</v>
      </c>
      <c r="H992" s="1">
        <v>7</v>
      </c>
      <c r="I992" s="1">
        <v>42</v>
      </c>
      <c r="J992" s="1">
        <v>3</v>
      </c>
      <c r="K992" s="1" t="s">
        <v>1037</v>
      </c>
      <c r="L992" s="1">
        <v>0</v>
      </c>
      <c r="M992" s="1">
        <v>0</v>
      </c>
      <c r="N992" s="1">
        <v>6</v>
      </c>
      <c r="O992" s="1">
        <v>80887.199999999997</v>
      </c>
      <c r="P992" s="1">
        <v>792</v>
      </c>
      <c r="Q992" s="1">
        <v>998.4</v>
      </c>
      <c r="R992" s="1">
        <v>36272</v>
      </c>
      <c r="S992" s="1">
        <v>9.4</v>
      </c>
      <c r="T992" s="1">
        <v>509258</v>
      </c>
      <c r="U992" s="1">
        <v>4.8</v>
      </c>
      <c r="V992" s="1">
        <v>730490</v>
      </c>
      <c r="W992" s="1">
        <v>2</v>
      </c>
      <c r="X992" s="1">
        <v>4676783</v>
      </c>
      <c r="Y992" s="1" t="s">
        <v>45</v>
      </c>
    </row>
    <row r="993" spans="1:25">
      <c r="A993" s="1">
        <v>2010132</v>
      </c>
      <c r="B993" s="1" t="s">
        <v>46</v>
      </c>
      <c r="C993" s="2">
        <v>40485</v>
      </c>
      <c r="D993" s="2">
        <v>40546</v>
      </c>
      <c r="E993" s="1">
        <v>46</v>
      </c>
      <c r="F993" s="1">
        <v>33</v>
      </c>
      <c r="G993" s="1">
        <v>15</v>
      </c>
      <c r="H993" s="1">
        <v>6</v>
      </c>
      <c r="I993" s="1">
        <v>49</v>
      </c>
      <c r="J993" s="1">
        <v>1</v>
      </c>
      <c r="K993" s="1" t="s">
        <v>1038</v>
      </c>
      <c r="L993" s="1">
        <v>0</v>
      </c>
      <c r="M993" s="1">
        <v>0</v>
      </c>
      <c r="N993" s="1">
        <v>0</v>
      </c>
      <c r="O993" s="1">
        <v>0</v>
      </c>
      <c r="P993" s="1">
        <v>409</v>
      </c>
      <c r="Q993" s="1">
        <v>2069.1</v>
      </c>
      <c r="R993" s="1">
        <v>19210</v>
      </c>
      <c r="S993" s="1">
        <v>11.8</v>
      </c>
      <c r="T993" s="1">
        <v>285618</v>
      </c>
      <c r="U993" s="1">
        <v>5.6</v>
      </c>
      <c r="V993" s="1">
        <v>332778</v>
      </c>
      <c r="W993" s="1">
        <v>2</v>
      </c>
      <c r="X993" s="1">
        <v>3933212</v>
      </c>
      <c r="Y993" s="1" t="s">
        <v>45</v>
      </c>
    </row>
    <row r="994" spans="1:25">
      <c r="A994" s="1">
        <v>2010131</v>
      </c>
      <c r="B994" s="1" t="s">
        <v>48</v>
      </c>
      <c r="C994" s="2">
        <v>40483</v>
      </c>
      <c r="D994" s="2">
        <v>40544</v>
      </c>
      <c r="E994" s="1">
        <v>17</v>
      </c>
      <c r="F994" s="1">
        <v>24</v>
      </c>
      <c r="G994" s="1">
        <v>28</v>
      </c>
      <c r="H994" s="1">
        <v>1</v>
      </c>
      <c r="I994" s="1">
        <v>15</v>
      </c>
      <c r="J994" s="1">
        <v>10</v>
      </c>
      <c r="K994" s="1" t="s">
        <v>1039</v>
      </c>
      <c r="L994" s="1">
        <v>0</v>
      </c>
      <c r="M994" s="1">
        <v>0</v>
      </c>
      <c r="N994" s="1">
        <v>0</v>
      </c>
      <c r="O994" s="1">
        <v>0</v>
      </c>
      <c r="P994" s="1">
        <v>426</v>
      </c>
      <c r="Q994" s="1">
        <v>1111.5999999999999</v>
      </c>
      <c r="R994" s="1">
        <v>15656</v>
      </c>
      <c r="S994" s="1">
        <v>8.1</v>
      </c>
      <c r="T994" s="1">
        <v>200707</v>
      </c>
      <c r="U994" s="1">
        <v>4.5</v>
      </c>
      <c r="V994" s="1">
        <v>157579</v>
      </c>
      <c r="W994" s="1">
        <v>2</v>
      </c>
      <c r="X994" s="1">
        <v>1101723</v>
      </c>
      <c r="Y994" s="1" t="s">
        <v>45</v>
      </c>
    </row>
    <row r="995" spans="1:25">
      <c r="A995" s="1">
        <v>2010130</v>
      </c>
      <c r="B995" s="1" t="s">
        <v>43</v>
      </c>
      <c r="C995" s="2">
        <v>40481</v>
      </c>
      <c r="D995" s="2">
        <v>40542</v>
      </c>
      <c r="E995" s="1">
        <v>38</v>
      </c>
      <c r="F995" s="1">
        <v>35</v>
      </c>
      <c r="G995" s="1">
        <v>4</v>
      </c>
      <c r="H995" s="1">
        <v>22</v>
      </c>
      <c r="I995" s="1">
        <v>14</v>
      </c>
      <c r="J995" s="1">
        <v>5</v>
      </c>
      <c r="K995" s="1" t="s">
        <v>1040</v>
      </c>
      <c r="L995" s="1">
        <v>1</v>
      </c>
      <c r="M995" s="1">
        <v>8000000</v>
      </c>
      <c r="N995" s="1">
        <v>2</v>
      </c>
      <c r="O995" s="1">
        <v>221345.8</v>
      </c>
      <c r="P995" s="1">
        <v>577</v>
      </c>
      <c r="Q995" s="1">
        <v>1250</v>
      </c>
      <c r="R995" s="1">
        <v>26373</v>
      </c>
      <c r="S995" s="1">
        <v>11.8</v>
      </c>
      <c r="T995" s="1">
        <v>401615</v>
      </c>
      <c r="U995" s="1">
        <v>5.5</v>
      </c>
      <c r="V995" s="1">
        <v>755513</v>
      </c>
      <c r="W995" s="1">
        <v>2</v>
      </c>
      <c r="X995" s="1">
        <v>2949789</v>
      </c>
      <c r="Y995" s="1" t="s">
        <v>45</v>
      </c>
    </row>
    <row r="996" spans="1:25">
      <c r="A996" s="1">
        <v>2010129</v>
      </c>
      <c r="B996" s="1" t="s">
        <v>46</v>
      </c>
      <c r="C996" s="2">
        <v>40478</v>
      </c>
      <c r="D996" s="2">
        <v>40539</v>
      </c>
      <c r="E996" s="1">
        <v>32</v>
      </c>
      <c r="F996" s="1">
        <v>13</v>
      </c>
      <c r="G996" s="1">
        <v>15</v>
      </c>
      <c r="H996" s="1">
        <v>46</v>
      </c>
      <c r="I996" s="1">
        <v>3</v>
      </c>
      <c r="J996" s="1">
        <v>5</v>
      </c>
      <c r="K996" s="1" t="s">
        <v>1041</v>
      </c>
      <c r="L996" s="1">
        <v>0</v>
      </c>
      <c r="M996" s="1">
        <v>0</v>
      </c>
      <c r="N996" s="1">
        <v>2</v>
      </c>
      <c r="O996" s="1">
        <v>167759.1</v>
      </c>
      <c r="P996" s="1">
        <v>413</v>
      </c>
      <c r="Q996" s="1">
        <v>1323.6</v>
      </c>
      <c r="R996" s="1">
        <v>20439</v>
      </c>
      <c r="S996" s="1">
        <v>11.5</v>
      </c>
      <c r="T996" s="1">
        <v>316743</v>
      </c>
      <c r="U996" s="1">
        <v>5.3</v>
      </c>
      <c r="V996" s="1">
        <v>582185</v>
      </c>
      <c r="W996" s="1">
        <v>2</v>
      </c>
      <c r="X996" s="1">
        <v>6384424</v>
      </c>
      <c r="Y996" s="1" t="s">
        <v>45</v>
      </c>
    </row>
    <row r="997" spans="1:25">
      <c r="A997" s="1">
        <v>2010128</v>
      </c>
      <c r="B997" s="1" t="s">
        <v>48</v>
      </c>
      <c r="C997" s="2">
        <v>40476</v>
      </c>
      <c r="D997" s="2">
        <v>40537</v>
      </c>
      <c r="E997" s="1">
        <v>4</v>
      </c>
      <c r="F997" s="1">
        <v>36</v>
      </c>
      <c r="G997" s="1">
        <v>40</v>
      </c>
      <c r="H997" s="1">
        <v>10</v>
      </c>
      <c r="I997" s="1">
        <v>41</v>
      </c>
      <c r="J997" s="1">
        <v>10</v>
      </c>
      <c r="K997" s="1" t="s">
        <v>1042</v>
      </c>
      <c r="L997" s="1">
        <v>0</v>
      </c>
      <c r="M997" s="1">
        <v>0</v>
      </c>
      <c r="N997" s="1">
        <v>0</v>
      </c>
      <c r="O997" s="1">
        <v>0</v>
      </c>
      <c r="P997" s="1">
        <v>250</v>
      </c>
      <c r="Q997" s="1">
        <v>2303.6999999999998</v>
      </c>
      <c r="R997" s="1">
        <v>11794</v>
      </c>
      <c r="S997" s="1">
        <v>13.1</v>
      </c>
      <c r="T997" s="1">
        <v>186993</v>
      </c>
      <c r="U997" s="1">
        <v>5.9</v>
      </c>
      <c r="V997" s="1">
        <v>228459</v>
      </c>
      <c r="W997" s="1">
        <v>2</v>
      </c>
      <c r="X997" s="1">
        <v>3674701</v>
      </c>
      <c r="Y997" s="1" t="s">
        <v>45</v>
      </c>
    </row>
    <row r="998" spans="1:25">
      <c r="A998" s="1">
        <v>2010127</v>
      </c>
      <c r="B998" s="1" t="s">
        <v>43</v>
      </c>
      <c r="C998" s="2">
        <v>40474</v>
      </c>
      <c r="D998" s="2">
        <v>40535</v>
      </c>
      <c r="E998" s="1">
        <v>47</v>
      </c>
      <c r="F998" s="1">
        <v>49</v>
      </c>
      <c r="G998" s="1">
        <v>9</v>
      </c>
      <c r="H998" s="1">
        <v>16</v>
      </c>
      <c r="I998" s="1">
        <v>14</v>
      </c>
      <c r="J998" s="1">
        <v>7</v>
      </c>
      <c r="K998" s="1" t="s">
        <v>1043</v>
      </c>
      <c r="L998" s="1">
        <v>0</v>
      </c>
      <c r="M998" s="1">
        <v>0</v>
      </c>
      <c r="N998" s="1">
        <v>1</v>
      </c>
      <c r="O998" s="1">
        <v>418776.8</v>
      </c>
      <c r="P998" s="1">
        <v>668</v>
      </c>
      <c r="Q998" s="1">
        <v>1021.4</v>
      </c>
      <c r="R998" s="1">
        <v>28685</v>
      </c>
      <c r="S998" s="1">
        <v>10.3</v>
      </c>
      <c r="T998" s="1">
        <v>422491</v>
      </c>
      <c r="U998" s="1">
        <v>4.9000000000000004</v>
      </c>
      <c r="V998" s="1">
        <v>964212</v>
      </c>
      <c r="W998" s="1">
        <v>2</v>
      </c>
      <c r="X998" s="1">
        <v>2766878</v>
      </c>
      <c r="Y998" s="1" t="s">
        <v>45</v>
      </c>
    </row>
    <row r="999" spans="1:25">
      <c r="A999" s="1">
        <v>2010126</v>
      </c>
      <c r="B999" s="1" t="s">
        <v>46</v>
      </c>
      <c r="C999" s="2">
        <v>40471</v>
      </c>
      <c r="D999" s="2">
        <v>40532</v>
      </c>
      <c r="E999" s="1">
        <v>13</v>
      </c>
      <c r="F999" s="1">
        <v>24</v>
      </c>
      <c r="G999" s="1">
        <v>33</v>
      </c>
      <c r="H999" s="1">
        <v>18</v>
      </c>
      <c r="I999" s="1">
        <v>11</v>
      </c>
      <c r="J999" s="1">
        <v>7</v>
      </c>
      <c r="K999" s="1" t="s">
        <v>1044</v>
      </c>
      <c r="L999" s="1">
        <v>0</v>
      </c>
      <c r="M999" s="1">
        <v>0</v>
      </c>
      <c r="N999" s="1">
        <v>1</v>
      </c>
      <c r="O999" s="1">
        <v>320670.59999999998</v>
      </c>
      <c r="P999" s="1">
        <v>771</v>
      </c>
      <c r="Q999" s="1">
        <v>677.6</v>
      </c>
      <c r="R999" s="1">
        <v>30929</v>
      </c>
      <c r="S999" s="1">
        <v>7.3</v>
      </c>
      <c r="T999" s="1">
        <v>380317</v>
      </c>
      <c r="U999" s="1">
        <v>4.2</v>
      </c>
      <c r="V999" s="1">
        <v>757727</v>
      </c>
      <c r="W999" s="1">
        <v>2</v>
      </c>
      <c r="X999" s="1">
        <v>4892062</v>
      </c>
      <c r="Y999" s="1" t="s">
        <v>45</v>
      </c>
    </row>
    <row r="1000" spans="1:25">
      <c r="A1000" s="1">
        <v>2010125</v>
      </c>
      <c r="B1000" s="1" t="s">
        <v>48</v>
      </c>
      <c r="C1000" s="2">
        <v>40469</v>
      </c>
      <c r="D1000" s="2">
        <v>40530</v>
      </c>
      <c r="E1000" s="1">
        <v>1</v>
      </c>
      <c r="F1000" s="1">
        <v>31</v>
      </c>
      <c r="G1000" s="1">
        <v>38</v>
      </c>
      <c r="H1000" s="1">
        <v>26</v>
      </c>
      <c r="I1000" s="1">
        <v>29</v>
      </c>
      <c r="J1000" s="1">
        <v>5</v>
      </c>
      <c r="K1000" s="1" t="s">
        <v>1045</v>
      </c>
      <c r="L1000" s="1">
        <v>0</v>
      </c>
      <c r="M1000" s="1">
        <v>0</v>
      </c>
      <c r="N1000" s="1">
        <v>0</v>
      </c>
      <c r="O1000" s="1">
        <v>0</v>
      </c>
      <c r="P1000" s="1">
        <v>228</v>
      </c>
      <c r="Q1000" s="1">
        <v>2420.1</v>
      </c>
      <c r="R1000" s="1">
        <v>11943</v>
      </c>
      <c r="S1000" s="1">
        <v>12.3</v>
      </c>
      <c r="T1000" s="1">
        <v>188283</v>
      </c>
      <c r="U1000" s="1">
        <v>5.6</v>
      </c>
      <c r="V1000" s="1">
        <v>364386</v>
      </c>
      <c r="W1000" s="1">
        <v>2</v>
      </c>
      <c r="X1000" s="1">
        <v>7631737</v>
      </c>
      <c r="Y1000" s="1" t="s">
        <v>45</v>
      </c>
    </row>
    <row r="1001" spans="1:25">
      <c r="A1001" s="1">
        <v>2010124</v>
      </c>
      <c r="B1001" s="1" t="s">
        <v>43</v>
      </c>
      <c r="C1001" s="2">
        <v>40467</v>
      </c>
      <c r="D1001" s="2">
        <v>40528</v>
      </c>
      <c r="E1001" s="1">
        <v>37</v>
      </c>
      <c r="F1001" s="1">
        <v>22</v>
      </c>
      <c r="G1001" s="1">
        <v>46</v>
      </c>
      <c r="H1001" s="1">
        <v>13</v>
      </c>
      <c r="I1001" s="1">
        <v>1</v>
      </c>
      <c r="J1001" s="1">
        <v>9</v>
      </c>
      <c r="K1001" s="1" t="s">
        <v>1046</v>
      </c>
      <c r="L1001" s="1">
        <v>0</v>
      </c>
      <c r="M1001" s="1">
        <v>0</v>
      </c>
      <c r="N1001" s="1">
        <v>7</v>
      </c>
      <c r="O1001" s="1">
        <v>59741.9</v>
      </c>
      <c r="P1001" s="1">
        <v>707</v>
      </c>
      <c r="Q1001" s="1">
        <v>963.7</v>
      </c>
      <c r="R1001" s="1">
        <v>28975</v>
      </c>
      <c r="S1001" s="1">
        <v>10.1</v>
      </c>
      <c r="T1001" s="1">
        <v>409516</v>
      </c>
      <c r="U1001" s="1">
        <v>5.0999999999999996</v>
      </c>
      <c r="V1001" s="1">
        <v>523491</v>
      </c>
      <c r="W1001" s="1">
        <v>2</v>
      </c>
      <c r="X1001" s="1">
        <v>4138418</v>
      </c>
      <c r="Y1001" s="1" t="s">
        <v>45</v>
      </c>
    </row>
    <row r="1002" spans="1:25">
      <c r="A1002" s="1">
        <v>2010123</v>
      </c>
      <c r="B1002" s="1" t="s">
        <v>46</v>
      </c>
      <c r="C1002" s="2">
        <v>40464</v>
      </c>
      <c r="D1002" s="2">
        <v>40525</v>
      </c>
      <c r="E1002" s="1">
        <v>33</v>
      </c>
      <c r="F1002" s="1">
        <v>22</v>
      </c>
      <c r="G1002" s="1">
        <v>9</v>
      </c>
      <c r="H1002" s="1">
        <v>44</v>
      </c>
      <c r="I1002" s="1">
        <v>25</v>
      </c>
      <c r="J1002" s="1">
        <v>3</v>
      </c>
      <c r="K1002" s="1" t="s">
        <v>1047</v>
      </c>
      <c r="L1002" s="1">
        <v>1</v>
      </c>
      <c r="M1002" s="1">
        <v>2000000</v>
      </c>
      <c r="N1002" s="1">
        <v>2</v>
      </c>
      <c r="O1002" s="1">
        <v>165441.4</v>
      </c>
      <c r="P1002" s="1">
        <v>633</v>
      </c>
      <c r="Q1002" s="1">
        <v>851.6</v>
      </c>
      <c r="R1002" s="1">
        <v>25830</v>
      </c>
      <c r="S1002" s="1">
        <v>9</v>
      </c>
      <c r="T1002" s="1">
        <v>335553</v>
      </c>
      <c r="U1002" s="1">
        <v>4.9000000000000004</v>
      </c>
      <c r="V1002" s="1">
        <v>493018</v>
      </c>
      <c r="W1002" s="1">
        <v>2</v>
      </c>
      <c r="X1002" s="1">
        <v>6979677</v>
      </c>
      <c r="Y1002" s="1" t="s">
        <v>45</v>
      </c>
    </row>
    <row r="1003" spans="1:25">
      <c r="A1003" s="1">
        <v>2010122</v>
      </c>
      <c r="B1003" s="1" t="s">
        <v>48</v>
      </c>
      <c r="C1003" s="2">
        <v>40462</v>
      </c>
      <c r="D1003" s="2">
        <v>40523</v>
      </c>
      <c r="E1003" s="1">
        <v>9</v>
      </c>
      <c r="F1003" s="1">
        <v>20</v>
      </c>
      <c r="G1003" s="1">
        <v>35</v>
      </c>
      <c r="H1003" s="1">
        <v>4</v>
      </c>
      <c r="I1003" s="1">
        <v>1</v>
      </c>
      <c r="J1003" s="1">
        <v>8</v>
      </c>
      <c r="K1003" s="1" t="s">
        <v>1048</v>
      </c>
      <c r="L1003" s="1">
        <v>1</v>
      </c>
      <c r="M1003" s="1">
        <v>8000000</v>
      </c>
      <c r="N1003" s="1">
        <v>2</v>
      </c>
      <c r="O1003" s="1">
        <v>119865.4</v>
      </c>
      <c r="P1003" s="1">
        <v>496</v>
      </c>
      <c r="Q1003" s="1">
        <v>787.4</v>
      </c>
      <c r="R1003" s="1">
        <v>20590</v>
      </c>
      <c r="S1003" s="1">
        <v>8.1999999999999993</v>
      </c>
      <c r="T1003" s="1">
        <v>262064</v>
      </c>
      <c r="U1003" s="1">
        <v>4.5999999999999996</v>
      </c>
      <c r="V1003" s="1">
        <v>325473</v>
      </c>
      <c r="W1003" s="1">
        <v>2</v>
      </c>
      <c r="X1003" s="1">
        <v>4976216</v>
      </c>
      <c r="Y1003" s="1" t="s">
        <v>45</v>
      </c>
    </row>
    <row r="1004" spans="1:25">
      <c r="A1004" s="1">
        <v>2010121</v>
      </c>
      <c r="B1004" s="1" t="s">
        <v>43</v>
      </c>
      <c r="C1004" s="2">
        <v>40460</v>
      </c>
      <c r="D1004" s="2">
        <v>40521</v>
      </c>
      <c r="E1004" s="1">
        <v>17</v>
      </c>
      <c r="F1004" s="1">
        <v>43</v>
      </c>
      <c r="G1004" s="1">
        <v>23</v>
      </c>
      <c r="H1004" s="1">
        <v>2</v>
      </c>
      <c r="I1004" s="1">
        <v>26</v>
      </c>
      <c r="J1004" s="1">
        <v>3</v>
      </c>
      <c r="K1004" s="1" t="s">
        <v>1049</v>
      </c>
      <c r="L1004" s="1">
        <v>0</v>
      </c>
      <c r="M1004" s="1">
        <v>0</v>
      </c>
      <c r="N1004" s="1">
        <v>2</v>
      </c>
      <c r="O1004" s="1">
        <v>224415.4</v>
      </c>
      <c r="P1004" s="1">
        <v>692</v>
      </c>
      <c r="Q1004" s="1">
        <v>1056.7</v>
      </c>
      <c r="R1004" s="1">
        <v>31555</v>
      </c>
      <c r="S1004" s="1">
        <v>10</v>
      </c>
      <c r="T1004" s="1">
        <v>441666</v>
      </c>
      <c r="U1004" s="1">
        <v>5.0999999999999996</v>
      </c>
      <c r="V1004" s="1">
        <v>661815</v>
      </c>
      <c r="W1004" s="1">
        <v>2</v>
      </c>
      <c r="X1004" s="1">
        <v>1931335</v>
      </c>
      <c r="Y1004" s="1" t="s">
        <v>45</v>
      </c>
    </row>
    <row r="1005" spans="1:25">
      <c r="A1005" s="1">
        <v>2010120</v>
      </c>
      <c r="B1005" s="1" t="s">
        <v>46</v>
      </c>
      <c r="C1005" s="2">
        <v>40457</v>
      </c>
      <c r="D1005" s="2">
        <v>40518</v>
      </c>
      <c r="E1005" s="1">
        <v>33</v>
      </c>
      <c r="F1005" s="1">
        <v>6</v>
      </c>
      <c r="G1005" s="1">
        <v>43</v>
      </c>
      <c r="H1005" s="1">
        <v>25</v>
      </c>
      <c r="I1005" s="1">
        <v>37</v>
      </c>
      <c r="J1005" s="1">
        <v>1</v>
      </c>
      <c r="K1005" s="1" t="s">
        <v>1050</v>
      </c>
      <c r="L1005" s="1">
        <v>0</v>
      </c>
      <c r="M1005" s="1">
        <v>0</v>
      </c>
      <c r="N1005" s="1">
        <v>1</v>
      </c>
      <c r="O1005" s="1">
        <v>343179.7</v>
      </c>
      <c r="P1005" s="1">
        <v>467</v>
      </c>
      <c r="Q1005" s="1">
        <v>1197.3</v>
      </c>
      <c r="R1005" s="1">
        <v>19084</v>
      </c>
      <c r="S1005" s="1">
        <v>12.6</v>
      </c>
      <c r="T1005" s="1">
        <v>289267</v>
      </c>
      <c r="U1005" s="1">
        <v>5.9</v>
      </c>
      <c r="V1005" s="1">
        <v>345845</v>
      </c>
      <c r="W1005" s="1">
        <v>2</v>
      </c>
      <c r="X1005" s="1">
        <v>3682867</v>
      </c>
      <c r="Y1005" s="1" t="s">
        <v>45</v>
      </c>
    </row>
    <row r="1006" spans="1:25">
      <c r="A1006" s="1">
        <v>2010119</v>
      </c>
      <c r="B1006" s="1" t="s">
        <v>48</v>
      </c>
      <c r="C1006" s="2">
        <v>40455</v>
      </c>
      <c r="D1006" s="2">
        <v>40516</v>
      </c>
      <c r="E1006" s="1">
        <v>7</v>
      </c>
      <c r="F1006" s="1">
        <v>46</v>
      </c>
      <c r="G1006" s="1">
        <v>31</v>
      </c>
      <c r="H1006" s="1">
        <v>29</v>
      </c>
      <c r="I1006" s="1">
        <v>9</v>
      </c>
      <c r="J1006" s="1">
        <v>8</v>
      </c>
      <c r="K1006" s="1" t="s">
        <v>1051</v>
      </c>
      <c r="L1006" s="1">
        <v>0</v>
      </c>
      <c r="M1006" s="1">
        <v>0</v>
      </c>
      <c r="N1006" s="1">
        <v>1</v>
      </c>
      <c r="O1006" s="1">
        <v>219034.2</v>
      </c>
      <c r="P1006" s="1">
        <v>362</v>
      </c>
      <c r="Q1006" s="1">
        <v>985.8</v>
      </c>
      <c r="R1006" s="1">
        <v>16901</v>
      </c>
      <c r="S1006" s="1">
        <v>9.1</v>
      </c>
      <c r="T1006" s="1">
        <v>239840</v>
      </c>
      <c r="U1006" s="1">
        <v>4.5999999999999996</v>
      </c>
      <c r="V1006" s="1">
        <v>294557</v>
      </c>
      <c r="W1006" s="1">
        <v>2</v>
      </c>
      <c r="X1006" s="1">
        <v>2374644</v>
      </c>
      <c r="Y1006" s="1" t="s">
        <v>45</v>
      </c>
    </row>
    <row r="1007" spans="1:25">
      <c r="A1007" s="1">
        <v>2010118</v>
      </c>
      <c r="B1007" s="1" t="s">
        <v>43</v>
      </c>
      <c r="C1007" s="2">
        <v>40453</v>
      </c>
      <c r="D1007" s="2">
        <v>40514</v>
      </c>
      <c r="E1007" s="1">
        <v>35</v>
      </c>
      <c r="F1007" s="1">
        <v>13</v>
      </c>
      <c r="G1007" s="1">
        <v>16</v>
      </c>
      <c r="H1007" s="1">
        <v>41</v>
      </c>
      <c r="I1007" s="1">
        <v>7</v>
      </c>
      <c r="J1007" s="1">
        <v>1</v>
      </c>
      <c r="K1007" s="1" t="s">
        <v>1052</v>
      </c>
      <c r="L1007" s="1">
        <v>0</v>
      </c>
      <c r="M1007" s="1">
        <v>0</v>
      </c>
      <c r="N1007" s="1">
        <v>5</v>
      </c>
      <c r="O1007" s="1">
        <v>85974.6</v>
      </c>
      <c r="P1007" s="1">
        <v>628</v>
      </c>
      <c r="Q1007" s="1">
        <v>1115.2</v>
      </c>
      <c r="R1007" s="1">
        <v>30742</v>
      </c>
      <c r="S1007" s="1">
        <v>9.8000000000000007</v>
      </c>
      <c r="T1007" s="1">
        <v>445802</v>
      </c>
      <c r="U1007" s="1">
        <v>4.8</v>
      </c>
      <c r="V1007" s="1">
        <v>427272</v>
      </c>
      <c r="W1007" s="1">
        <v>2</v>
      </c>
      <c r="X1007" s="1">
        <v>6332247</v>
      </c>
      <c r="Y1007" s="1" t="s">
        <v>45</v>
      </c>
    </row>
    <row r="1008" spans="1:25">
      <c r="A1008" s="1">
        <v>2010117</v>
      </c>
      <c r="B1008" s="1" t="s">
        <v>46</v>
      </c>
      <c r="C1008" s="2">
        <v>40450</v>
      </c>
      <c r="D1008" s="2">
        <v>40511</v>
      </c>
      <c r="E1008" s="1">
        <v>41</v>
      </c>
      <c r="F1008" s="1">
        <v>32</v>
      </c>
      <c r="G1008" s="1">
        <v>33</v>
      </c>
      <c r="H1008" s="1">
        <v>25</v>
      </c>
      <c r="I1008" s="1">
        <v>26</v>
      </c>
      <c r="J1008" s="1">
        <v>3</v>
      </c>
      <c r="K1008" s="1" t="s">
        <v>1053</v>
      </c>
      <c r="L1008" s="1">
        <v>0</v>
      </c>
      <c r="M1008" s="1">
        <v>0</v>
      </c>
      <c r="N1008" s="1">
        <v>1</v>
      </c>
      <c r="O1008" s="1">
        <v>317282.2</v>
      </c>
      <c r="P1008" s="1">
        <v>254</v>
      </c>
      <c r="Q1008" s="1">
        <v>2035.2</v>
      </c>
      <c r="R1008" s="1">
        <v>13972</v>
      </c>
      <c r="S1008" s="1">
        <v>16</v>
      </c>
      <c r="T1008" s="1">
        <v>241207</v>
      </c>
      <c r="U1008" s="1">
        <v>6.6</v>
      </c>
      <c r="V1008" s="1">
        <v>475892</v>
      </c>
      <c r="W1008" s="1">
        <v>2</v>
      </c>
      <c r="X1008" s="1">
        <v>824672</v>
      </c>
      <c r="Y1008" s="1" t="s">
        <v>45</v>
      </c>
    </row>
    <row r="1009" spans="1:25">
      <c r="A1009" s="1">
        <v>2010116</v>
      </c>
      <c r="B1009" s="1" t="s">
        <v>48</v>
      </c>
      <c r="C1009" s="2">
        <v>40448</v>
      </c>
      <c r="D1009" s="2">
        <v>40509</v>
      </c>
      <c r="E1009" s="1">
        <v>15</v>
      </c>
      <c r="F1009" s="1">
        <v>1</v>
      </c>
      <c r="G1009" s="1">
        <v>23</v>
      </c>
      <c r="H1009" s="1">
        <v>22</v>
      </c>
      <c r="I1009" s="1">
        <v>46</v>
      </c>
      <c r="J1009" s="1">
        <v>9</v>
      </c>
      <c r="K1009" s="1" t="s">
        <v>1054</v>
      </c>
      <c r="L1009" s="1">
        <v>0</v>
      </c>
      <c r="M1009" s="1">
        <v>0</v>
      </c>
      <c r="N1009" s="1">
        <v>0</v>
      </c>
      <c r="O1009" s="1">
        <v>0</v>
      </c>
      <c r="P1009" s="1">
        <v>307</v>
      </c>
      <c r="Q1009" s="1">
        <v>1737.1</v>
      </c>
      <c r="R1009" s="1">
        <v>14142</v>
      </c>
      <c r="S1009" s="1">
        <v>10.1</v>
      </c>
      <c r="T1009" s="1">
        <v>202721</v>
      </c>
      <c r="U1009" s="1">
        <v>5</v>
      </c>
      <c r="V1009" s="1">
        <v>256791</v>
      </c>
      <c r="W1009" s="1">
        <v>2</v>
      </c>
      <c r="X1009" s="1">
        <v>5301459</v>
      </c>
      <c r="Y1009" s="1" t="s">
        <v>45</v>
      </c>
    </row>
    <row r="1010" spans="1:25">
      <c r="A1010" s="1">
        <v>2010115</v>
      </c>
      <c r="B1010" s="1" t="s">
        <v>43</v>
      </c>
      <c r="C1010" s="2">
        <v>40446</v>
      </c>
      <c r="D1010" s="2">
        <v>40507</v>
      </c>
      <c r="E1010" s="1">
        <v>42</v>
      </c>
      <c r="F1010" s="1">
        <v>5</v>
      </c>
      <c r="G1010" s="1">
        <v>12</v>
      </c>
      <c r="H1010" s="1">
        <v>29</v>
      </c>
      <c r="I1010" s="1">
        <v>21</v>
      </c>
      <c r="J1010" s="1">
        <v>2</v>
      </c>
      <c r="K1010" s="1" t="s">
        <v>1055</v>
      </c>
      <c r="L1010" s="1">
        <v>1</v>
      </c>
      <c r="M1010" s="1">
        <v>5000000</v>
      </c>
      <c r="N1010" s="1">
        <v>8</v>
      </c>
      <c r="O1010" s="1">
        <v>53067.1</v>
      </c>
      <c r="P1010" s="1">
        <v>997</v>
      </c>
      <c r="Q1010" s="1">
        <v>693.7</v>
      </c>
      <c r="R1010" s="1">
        <v>38547</v>
      </c>
      <c r="S1010" s="1">
        <v>7.7</v>
      </c>
      <c r="T1010" s="1">
        <v>472002</v>
      </c>
      <c r="U1010" s="1">
        <v>4.5</v>
      </c>
      <c r="V1010" s="1">
        <v>455324</v>
      </c>
      <c r="W1010" s="1">
        <v>2</v>
      </c>
      <c r="X1010" s="1">
        <v>2172664</v>
      </c>
      <c r="Y1010" s="1" t="s">
        <v>45</v>
      </c>
    </row>
    <row r="1011" spans="1:25">
      <c r="A1011" s="1">
        <v>2010114</v>
      </c>
      <c r="B1011" s="1" t="s">
        <v>46</v>
      </c>
      <c r="C1011" s="2">
        <v>40443</v>
      </c>
      <c r="D1011" s="2">
        <v>40504</v>
      </c>
      <c r="E1011" s="1">
        <v>37</v>
      </c>
      <c r="F1011" s="1">
        <v>38</v>
      </c>
      <c r="G1011" s="1">
        <v>2</v>
      </c>
      <c r="H1011" s="1">
        <v>14</v>
      </c>
      <c r="I1011" s="1">
        <v>17</v>
      </c>
      <c r="J1011" s="1">
        <v>1</v>
      </c>
      <c r="K1011" s="1" t="s">
        <v>1056</v>
      </c>
      <c r="L1011" s="1">
        <v>0</v>
      </c>
      <c r="M1011" s="1">
        <v>0</v>
      </c>
      <c r="N1011" s="1">
        <v>2</v>
      </c>
      <c r="O1011" s="1">
        <v>163213.4</v>
      </c>
      <c r="P1011" s="1">
        <v>330</v>
      </c>
      <c r="Q1011" s="1">
        <v>1611.6</v>
      </c>
      <c r="R1011" s="1">
        <v>17459</v>
      </c>
      <c r="S1011" s="1">
        <v>13.1</v>
      </c>
      <c r="T1011" s="1">
        <v>285861</v>
      </c>
      <c r="U1011" s="1">
        <v>5.7</v>
      </c>
      <c r="V1011" s="1">
        <v>325833</v>
      </c>
      <c r="W1011" s="1">
        <v>2</v>
      </c>
      <c r="X1011" s="1">
        <v>3580316</v>
      </c>
      <c r="Y1011" s="1" t="s">
        <v>45</v>
      </c>
    </row>
    <row r="1012" spans="1:25">
      <c r="A1012" s="1">
        <v>2010113</v>
      </c>
      <c r="B1012" s="1" t="s">
        <v>48</v>
      </c>
      <c r="C1012" s="2">
        <v>40441</v>
      </c>
      <c r="D1012" s="2">
        <v>40502</v>
      </c>
      <c r="E1012" s="1">
        <v>1</v>
      </c>
      <c r="F1012" s="1">
        <v>37</v>
      </c>
      <c r="G1012" s="1">
        <v>25</v>
      </c>
      <c r="H1012" s="1">
        <v>45</v>
      </c>
      <c r="I1012" s="1">
        <v>17</v>
      </c>
      <c r="J1012" s="1">
        <v>9</v>
      </c>
      <c r="K1012" s="1" t="s">
        <v>1057</v>
      </c>
      <c r="L1012" s="1">
        <v>0</v>
      </c>
      <c r="M1012" s="1">
        <v>0</v>
      </c>
      <c r="N1012" s="1">
        <v>2</v>
      </c>
      <c r="O1012" s="1">
        <v>104944.9</v>
      </c>
      <c r="P1012" s="1">
        <v>318</v>
      </c>
      <c r="Q1012" s="1">
        <v>1075.3</v>
      </c>
      <c r="R1012" s="1">
        <v>13247</v>
      </c>
      <c r="S1012" s="1">
        <v>11.1</v>
      </c>
      <c r="T1012" s="1">
        <v>193687</v>
      </c>
      <c r="U1012" s="1">
        <v>5.4</v>
      </c>
      <c r="V1012" s="1">
        <v>278227</v>
      </c>
      <c r="W1012" s="1">
        <v>2</v>
      </c>
      <c r="X1012" s="1">
        <v>9902934</v>
      </c>
      <c r="Y1012" s="1" t="s">
        <v>45</v>
      </c>
    </row>
    <row r="1013" spans="1:25">
      <c r="A1013" s="1">
        <v>2010112</v>
      </c>
      <c r="B1013" s="1" t="s">
        <v>43</v>
      </c>
      <c r="C1013" s="2">
        <v>40439</v>
      </c>
      <c r="D1013" s="2">
        <v>40500</v>
      </c>
      <c r="E1013" s="1">
        <v>7</v>
      </c>
      <c r="F1013" s="1">
        <v>43</v>
      </c>
      <c r="G1013" s="1">
        <v>33</v>
      </c>
      <c r="H1013" s="1">
        <v>11</v>
      </c>
      <c r="I1013" s="1">
        <v>1</v>
      </c>
      <c r="J1013" s="1">
        <v>1</v>
      </c>
      <c r="K1013" s="1" t="s">
        <v>1058</v>
      </c>
      <c r="L1013" s="1">
        <v>0</v>
      </c>
      <c r="M1013" s="1">
        <v>0</v>
      </c>
      <c r="N1013" s="1">
        <v>1</v>
      </c>
      <c r="O1013" s="1">
        <v>414705.9</v>
      </c>
      <c r="P1013" s="1">
        <v>912</v>
      </c>
      <c r="Q1013" s="1">
        <v>740.8</v>
      </c>
      <c r="R1013" s="1">
        <v>37097</v>
      </c>
      <c r="S1013" s="1">
        <v>7.8</v>
      </c>
      <c r="T1013" s="1">
        <v>471018</v>
      </c>
      <c r="U1013" s="1">
        <v>4.4000000000000004</v>
      </c>
      <c r="V1013" s="1">
        <v>425449</v>
      </c>
      <c r="W1013" s="1">
        <v>2</v>
      </c>
      <c r="X1013" s="1">
        <v>2494543</v>
      </c>
      <c r="Y1013" s="1" t="s">
        <v>45</v>
      </c>
    </row>
    <row r="1014" spans="1:25">
      <c r="A1014" s="1">
        <v>2010111</v>
      </c>
      <c r="B1014" s="1" t="s">
        <v>46</v>
      </c>
      <c r="C1014" s="2">
        <v>40436</v>
      </c>
      <c r="D1014" s="2">
        <v>40497</v>
      </c>
      <c r="E1014" s="1">
        <v>40</v>
      </c>
      <c r="F1014" s="1">
        <v>1</v>
      </c>
      <c r="G1014" s="1">
        <v>30</v>
      </c>
      <c r="H1014" s="1">
        <v>8</v>
      </c>
      <c r="I1014" s="1">
        <v>38</v>
      </c>
      <c r="J1014" s="1">
        <v>6</v>
      </c>
      <c r="K1014" s="1" t="s">
        <v>1059</v>
      </c>
      <c r="L1014" s="1">
        <v>1</v>
      </c>
      <c r="M1014" s="1">
        <v>4000000</v>
      </c>
      <c r="N1014" s="1">
        <v>6</v>
      </c>
      <c r="O1014" s="1">
        <v>53703.3</v>
      </c>
      <c r="P1014" s="1">
        <v>398</v>
      </c>
      <c r="Q1014" s="1">
        <v>1319</v>
      </c>
      <c r="R1014" s="1">
        <v>19320</v>
      </c>
      <c r="S1014" s="1">
        <v>11.7</v>
      </c>
      <c r="T1014" s="1">
        <v>290753</v>
      </c>
      <c r="U1014" s="1">
        <v>5.5</v>
      </c>
      <c r="V1014" s="1">
        <v>456414</v>
      </c>
      <c r="W1014" s="1">
        <v>2</v>
      </c>
      <c r="X1014" s="1">
        <v>6949264</v>
      </c>
      <c r="Y1014" s="1" t="s">
        <v>45</v>
      </c>
    </row>
    <row r="1015" spans="1:25">
      <c r="A1015" s="1">
        <v>2010110</v>
      </c>
      <c r="B1015" s="1" t="s">
        <v>48</v>
      </c>
      <c r="C1015" s="2">
        <v>40434</v>
      </c>
      <c r="D1015" s="2">
        <v>40495</v>
      </c>
      <c r="E1015" s="1">
        <v>33</v>
      </c>
      <c r="F1015" s="1">
        <v>39</v>
      </c>
      <c r="G1015" s="1">
        <v>25</v>
      </c>
      <c r="H1015" s="1">
        <v>43</v>
      </c>
      <c r="I1015" s="1">
        <v>8</v>
      </c>
      <c r="J1015" s="1">
        <v>8</v>
      </c>
      <c r="K1015" s="1" t="s">
        <v>1060</v>
      </c>
      <c r="L1015" s="1">
        <v>0</v>
      </c>
      <c r="M1015" s="1">
        <v>0</v>
      </c>
      <c r="N1015" s="1">
        <v>1</v>
      </c>
      <c r="O1015" s="1">
        <v>197905.4</v>
      </c>
      <c r="P1015" s="1">
        <v>240</v>
      </c>
      <c r="Q1015" s="1">
        <v>1343.5</v>
      </c>
      <c r="R1015" s="1">
        <v>10696</v>
      </c>
      <c r="S1015" s="1">
        <v>13</v>
      </c>
      <c r="T1015" s="1">
        <v>167926</v>
      </c>
      <c r="U1015" s="1">
        <v>5.9</v>
      </c>
      <c r="V1015" s="1">
        <v>265767</v>
      </c>
      <c r="W1015" s="1">
        <v>2</v>
      </c>
      <c r="X1015" s="1">
        <v>5938402</v>
      </c>
      <c r="Y1015" s="1" t="s">
        <v>45</v>
      </c>
    </row>
    <row r="1016" spans="1:25">
      <c r="A1016" s="1">
        <v>2010109</v>
      </c>
      <c r="B1016" s="1" t="s">
        <v>43</v>
      </c>
      <c r="C1016" s="2">
        <v>40432</v>
      </c>
      <c r="D1016" s="2">
        <v>40493</v>
      </c>
      <c r="E1016" s="1">
        <v>36</v>
      </c>
      <c r="F1016" s="1">
        <v>41</v>
      </c>
      <c r="G1016" s="1">
        <v>45</v>
      </c>
      <c r="H1016" s="1">
        <v>13</v>
      </c>
      <c r="I1016" s="1">
        <v>7</v>
      </c>
      <c r="J1016" s="1">
        <v>5</v>
      </c>
      <c r="K1016" s="1" t="s">
        <v>1061</v>
      </c>
      <c r="L1016" s="1">
        <v>0</v>
      </c>
      <c r="M1016" s="1">
        <v>0</v>
      </c>
      <c r="N1016" s="1">
        <v>2</v>
      </c>
      <c r="O1016" s="1">
        <v>220933.3</v>
      </c>
      <c r="P1016" s="1">
        <v>790</v>
      </c>
      <c r="Q1016" s="1">
        <v>911.3</v>
      </c>
      <c r="R1016" s="1">
        <v>30330</v>
      </c>
      <c r="S1016" s="1">
        <v>10.199999999999999</v>
      </c>
      <c r="T1016" s="1">
        <v>435130</v>
      </c>
      <c r="U1016" s="1">
        <v>5.0999999999999996</v>
      </c>
      <c r="V1016" s="1">
        <v>763059</v>
      </c>
      <c r="W1016" s="1">
        <v>2</v>
      </c>
      <c r="X1016" s="1">
        <v>9459284</v>
      </c>
      <c r="Y1016" s="1" t="s">
        <v>45</v>
      </c>
    </row>
    <row r="1017" spans="1:25">
      <c r="A1017" s="1">
        <v>2010108</v>
      </c>
      <c r="B1017" s="1" t="s">
        <v>46</v>
      </c>
      <c r="C1017" s="2">
        <v>40429</v>
      </c>
      <c r="D1017" s="2">
        <v>40490</v>
      </c>
      <c r="E1017" s="1">
        <v>24</v>
      </c>
      <c r="F1017" s="1">
        <v>47</v>
      </c>
      <c r="G1017" s="1">
        <v>21</v>
      </c>
      <c r="H1017" s="1">
        <v>44</v>
      </c>
      <c r="I1017" s="1">
        <v>13</v>
      </c>
      <c r="J1017" s="1">
        <v>3</v>
      </c>
      <c r="K1017" s="1" t="s">
        <v>1062</v>
      </c>
      <c r="L1017" s="1">
        <v>2</v>
      </c>
      <c r="M1017" s="1">
        <v>3000000</v>
      </c>
      <c r="N1017" s="1">
        <v>2</v>
      </c>
      <c r="O1017" s="1">
        <v>244161.5</v>
      </c>
      <c r="P1017" s="1">
        <v>853</v>
      </c>
      <c r="Q1017" s="1">
        <v>932.7</v>
      </c>
      <c r="R1017" s="1">
        <v>37288</v>
      </c>
      <c r="S1017" s="1">
        <v>9.1999999999999993</v>
      </c>
      <c r="T1017" s="1">
        <v>489439</v>
      </c>
      <c r="U1017" s="1">
        <v>5</v>
      </c>
      <c r="V1017" s="1">
        <v>706428</v>
      </c>
      <c r="W1017" s="1">
        <v>2</v>
      </c>
      <c r="X1017" s="1">
        <v>5182392</v>
      </c>
      <c r="Y1017" s="1" t="s">
        <v>45</v>
      </c>
    </row>
    <row r="1018" spans="1:25">
      <c r="A1018" s="1">
        <v>2010107</v>
      </c>
      <c r="B1018" s="1" t="s">
        <v>48</v>
      </c>
      <c r="C1018" s="2">
        <v>40427</v>
      </c>
      <c r="D1018" s="2">
        <v>40488</v>
      </c>
      <c r="E1018" s="1">
        <v>29</v>
      </c>
      <c r="F1018" s="1">
        <v>22</v>
      </c>
      <c r="G1018" s="1">
        <v>17</v>
      </c>
      <c r="H1018" s="1">
        <v>19</v>
      </c>
      <c r="I1018" s="1">
        <v>43</v>
      </c>
      <c r="J1018" s="1">
        <v>8</v>
      </c>
      <c r="K1018" s="1" t="s">
        <v>1063</v>
      </c>
      <c r="L1018" s="1">
        <v>0</v>
      </c>
      <c r="M1018" s="1">
        <v>0</v>
      </c>
      <c r="N1018" s="1">
        <v>1</v>
      </c>
      <c r="O1018" s="1">
        <v>222049.5</v>
      </c>
      <c r="P1018" s="1">
        <v>389</v>
      </c>
      <c r="Q1018" s="1">
        <v>930</v>
      </c>
      <c r="R1018" s="1">
        <v>16783</v>
      </c>
      <c r="S1018" s="1">
        <v>9.3000000000000007</v>
      </c>
      <c r="T1018" s="1">
        <v>228942</v>
      </c>
      <c r="U1018" s="1">
        <v>4.8</v>
      </c>
      <c r="V1018" s="1">
        <v>309918</v>
      </c>
      <c r="W1018" s="1">
        <v>2</v>
      </c>
      <c r="X1018" s="1">
        <v>35616</v>
      </c>
      <c r="Y1018" s="1" t="s">
        <v>45</v>
      </c>
    </row>
    <row r="1019" spans="1:25">
      <c r="A1019" s="1">
        <v>2010106</v>
      </c>
      <c r="B1019" s="1" t="s">
        <v>43</v>
      </c>
      <c r="C1019" s="2">
        <v>40425</v>
      </c>
      <c r="D1019" s="2">
        <v>40486</v>
      </c>
      <c r="E1019" s="1">
        <v>11</v>
      </c>
      <c r="F1019" s="1">
        <v>42</v>
      </c>
      <c r="G1019" s="1">
        <v>9</v>
      </c>
      <c r="H1019" s="1">
        <v>49</v>
      </c>
      <c r="I1019" s="1">
        <v>15</v>
      </c>
      <c r="J1019" s="1">
        <v>3</v>
      </c>
      <c r="K1019" s="1" t="s">
        <v>1064</v>
      </c>
      <c r="L1019" s="1">
        <v>1</v>
      </c>
      <c r="M1019" s="1">
        <v>10000000</v>
      </c>
      <c r="N1019" s="1">
        <v>2</v>
      </c>
      <c r="O1019" s="1">
        <v>254006.8</v>
      </c>
      <c r="P1019" s="1">
        <v>864</v>
      </c>
      <c r="Q1019" s="1">
        <v>957.9</v>
      </c>
      <c r="R1019" s="1">
        <v>40258</v>
      </c>
      <c r="S1019" s="1">
        <v>8.9</v>
      </c>
      <c r="T1019" s="1">
        <v>563868</v>
      </c>
      <c r="U1019" s="1">
        <v>4.5</v>
      </c>
      <c r="V1019" s="1">
        <v>742727</v>
      </c>
      <c r="W1019" s="1">
        <v>2</v>
      </c>
      <c r="X1019" s="1">
        <v>1151041</v>
      </c>
      <c r="Y1019" s="1" t="s">
        <v>45</v>
      </c>
    </row>
    <row r="1020" spans="1:25">
      <c r="A1020" s="1">
        <v>2010105</v>
      </c>
      <c r="B1020" s="1" t="s">
        <v>46</v>
      </c>
      <c r="C1020" s="2">
        <v>40422</v>
      </c>
      <c r="D1020" s="2">
        <v>40483</v>
      </c>
      <c r="E1020" s="1">
        <v>20</v>
      </c>
      <c r="F1020" s="1">
        <v>39</v>
      </c>
      <c r="G1020" s="1">
        <v>33</v>
      </c>
      <c r="H1020" s="1">
        <v>21</v>
      </c>
      <c r="I1020" s="1">
        <v>16</v>
      </c>
      <c r="J1020" s="1">
        <v>2</v>
      </c>
      <c r="K1020" s="1" t="s">
        <v>1065</v>
      </c>
      <c r="L1020" s="1">
        <v>0</v>
      </c>
      <c r="M1020" s="1">
        <v>0</v>
      </c>
      <c r="N1020" s="1">
        <v>2</v>
      </c>
      <c r="O1020" s="1">
        <v>192649.9</v>
      </c>
      <c r="P1020" s="1">
        <v>377</v>
      </c>
      <c r="Q1020" s="1">
        <v>1665.1</v>
      </c>
      <c r="R1020" s="1">
        <v>19860</v>
      </c>
      <c r="S1020" s="1">
        <v>13.6</v>
      </c>
      <c r="T1020" s="1">
        <v>327728</v>
      </c>
      <c r="U1020" s="1">
        <v>5.9</v>
      </c>
      <c r="V1020" s="1">
        <v>409120</v>
      </c>
      <c r="W1020" s="1">
        <v>2</v>
      </c>
      <c r="X1020" s="1">
        <v>5668612</v>
      </c>
      <c r="Y1020" s="1" t="s">
        <v>45</v>
      </c>
    </row>
    <row r="1021" spans="1:25">
      <c r="A1021" s="1">
        <v>2010104</v>
      </c>
      <c r="B1021" s="1" t="s">
        <v>48</v>
      </c>
      <c r="C1021" s="2">
        <v>40420</v>
      </c>
      <c r="D1021" s="2">
        <v>40481</v>
      </c>
      <c r="E1021" s="1">
        <v>22</v>
      </c>
      <c r="F1021" s="1">
        <v>49</v>
      </c>
      <c r="G1021" s="1">
        <v>28</v>
      </c>
      <c r="H1021" s="1">
        <v>3</v>
      </c>
      <c r="I1021" s="1">
        <v>16</v>
      </c>
      <c r="J1021" s="1">
        <v>4</v>
      </c>
      <c r="K1021" s="1" t="s">
        <v>1066</v>
      </c>
      <c r="L1021" s="1">
        <v>0</v>
      </c>
      <c r="M1021" s="1">
        <v>0</v>
      </c>
      <c r="N1021" s="1">
        <v>4</v>
      </c>
      <c r="O1021" s="1">
        <v>59536.2</v>
      </c>
      <c r="P1021" s="1">
        <v>497</v>
      </c>
      <c r="Q1021" s="1">
        <v>780.7</v>
      </c>
      <c r="R1021" s="1">
        <v>19813</v>
      </c>
      <c r="S1021" s="1">
        <v>8.4</v>
      </c>
      <c r="T1021" s="1">
        <v>249979</v>
      </c>
      <c r="U1021" s="1">
        <v>4.8</v>
      </c>
      <c r="V1021" s="1">
        <v>360620</v>
      </c>
      <c r="W1021" s="1">
        <v>2</v>
      </c>
      <c r="X1021" s="1">
        <v>2366956</v>
      </c>
      <c r="Y1021" s="1" t="s">
        <v>45</v>
      </c>
    </row>
    <row r="1022" spans="1:25">
      <c r="A1022" s="1">
        <v>2010103</v>
      </c>
      <c r="B1022" s="1" t="s">
        <v>43</v>
      </c>
      <c r="C1022" s="2">
        <v>40418</v>
      </c>
      <c r="D1022" s="2">
        <v>40479</v>
      </c>
      <c r="E1022" s="1">
        <v>13</v>
      </c>
      <c r="F1022" s="1">
        <v>16</v>
      </c>
      <c r="G1022" s="1">
        <v>18</v>
      </c>
      <c r="H1022" s="1">
        <v>20</v>
      </c>
      <c r="I1022" s="1">
        <v>19</v>
      </c>
      <c r="J1022" s="1">
        <v>2</v>
      </c>
      <c r="K1022" s="1" t="s">
        <v>1067</v>
      </c>
      <c r="L1022" s="1">
        <v>0</v>
      </c>
      <c r="M1022" s="1">
        <v>0</v>
      </c>
      <c r="N1022" s="1">
        <v>12</v>
      </c>
      <c r="O1022" s="1">
        <v>38353.300000000003</v>
      </c>
      <c r="P1022" s="1">
        <v>999</v>
      </c>
      <c r="Q1022" s="1">
        <v>750.6</v>
      </c>
      <c r="R1022" s="1">
        <v>36078</v>
      </c>
      <c r="S1022" s="1">
        <v>9</v>
      </c>
      <c r="T1022" s="1">
        <v>500071</v>
      </c>
      <c r="U1022" s="1">
        <v>4.5999999999999996</v>
      </c>
      <c r="V1022" s="1">
        <v>497282</v>
      </c>
      <c r="W1022" s="1">
        <v>2</v>
      </c>
      <c r="X1022" s="1">
        <v>7913543</v>
      </c>
      <c r="Y1022" s="1" t="s">
        <v>45</v>
      </c>
    </row>
    <row r="1023" spans="1:25">
      <c r="A1023" s="1">
        <v>2010102</v>
      </c>
      <c r="B1023" s="1" t="s">
        <v>46</v>
      </c>
      <c r="C1023" s="2">
        <v>40415</v>
      </c>
      <c r="D1023" s="2">
        <v>40476</v>
      </c>
      <c r="E1023" s="1">
        <v>39</v>
      </c>
      <c r="F1023" s="1">
        <v>49</v>
      </c>
      <c r="G1023" s="1">
        <v>23</v>
      </c>
      <c r="H1023" s="1">
        <v>19</v>
      </c>
      <c r="I1023" s="1">
        <v>36</v>
      </c>
      <c r="J1023" s="1">
        <v>3</v>
      </c>
      <c r="K1023" s="1" t="s">
        <v>1068</v>
      </c>
      <c r="L1023" s="1">
        <v>0</v>
      </c>
      <c r="M1023" s="1">
        <v>0</v>
      </c>
      <c r="N1023" s="1">
        <v>1</v>
      </c>
      <c r="O1023" s="1">
        <v>333085.40000000002</v>
      </c>
      <c r="P1023" s="1">
        <v>584</v>
      </c>
      <c r="Q1023" s="1">
        <v>929.2</v>
      </c>
      <c r="R1023" s="1">
        <v>21742</v>
      </c>
      <c r="S1023" s="1">
        <v>10.8</v>
      </c>
      <c r="T1023" s="1">
        <v>296711</v>
      </c>
      <c r="U1023" s="1">
        <v>5.6</v>
      </c>
      <c r="V1023" s="1">
        <v>497595</v>
      </c>
      <c r="W1023" s="1">
        <v>2</v>
      </c>
      <c r="X1023" s="1">
        <v>1784857</v>
      </c>
      <c r="Y1023" s="1" t="s">
        <v>45</v>
      </c>
    </row>
    <row r="1024" spans="1:25">
      <c r="A1024" s="1">
        <v>2010101</v>
      </c>
      <c r="B1024" s="1" t="s">
        <v>48</v>
      </c>
      <c r="C1024" s="2">
        <v>40413</v>
      </c>
      <c r="D1024" s="2">
        <v>40474</v>
      </c>
      <c r="E1024" s="1">
        <v>49</v>
      </c>
      <c r="F1024" s="1">
        <v>41</v>
      </c>
      <c r="G1024" s="1">
        <v>9</v>
      </c>
      <c r="H1024" s="1">
        <v>28</v>
      </c>
      <c r="I1024" s="1">
        <v>16</v>
      </c>
      <c r="J1024" s="1">
        <v>5</v>
      </c>
      <c r="K1024" s="1" t="s">
        <v>1069</v>
      </c>
      <c r="L1024" s="1">
        <v>0</v>
      </c>
      <c r="M1024" s="1">
        <v>0</v>
      </c>
      <c r="N1024" s="1">
        <v>1</v>
      </c>
      <c r="O1024" s="1">
        <v>215335.8</v>
      </c>
      <c r="P1024" s="1">
        <v>305</v>
      </c>
      <c r="Q1024" s="1">
        <v>1150.3</v>
      </c>
      <c r="R1024" s="1">
        <v>14511</v>
      </c>
      <c r="S1024" s="1">
        <v>10.4</v>
      </c>
      <c r="T1024" s="1">
        <v>210918</v>
      </c>
      <c r="U1024" s="1">
        <v>5.0999999999999996</v>
      </c>
      <c r="V1024" s="1">
        <v>364784</v>
      </c>
      <c r="W1024" s="1">
        <v>2</v>
      </c>
      <c r="X1024" s="1">
        <v>1821256</v>
      </c>
      <c r="Y1024" s="1" t="s">
        <v>45</v>
      </c>
    </row>
    <row r="1025" spans="1:25">
      <c r="A1025" s="1">
        <v>2010100</v>
      </c>
      <c r="B1025" s="1" t="s">
        <v>43</v>
      </c>
      <c r="C1025" s="2">
        <v>40411</v>
      </c>
      <c r="D1025" s="2">
        <v>40472</v>
      </c>
      <c r="E1025" s="1">
        <v>8</v>
      </c>
      <c r="F1025" s="1">
        <v>44</v>
      </c>
      <c r="G1025" s="1">
        <v>14</v>
      </c>
      <c r="H1025" s="1">
        <v>48</v>
      </c>
      <c r="I1025" s="1">
        <v>29</v>
      </c>
      <c r="J1025" s="1">
        <v>7</v>
      </c>
      <c r="K1025" s="1" t="s">
        <v>1070</v>
      </c>
      <c r="L1025" s="1">
        <v>0</v>
      </c>
      <c r="M1025" s="1">
        <v>0</v>
      </c>
      <c r="N1025" s="1">
        <v>1</v>
      </c>
      <c r="O1025" s="1">
        <v>408686.7</v>
      </c>
      <c r="P1025" s="1">
        <v>582</v>
      </c>
      <c r="Q1025" s="1">
        <v>1144.0999999999999</v>
      </c>
      <c r="R1025" s="1">
        <v>26673</v>
      </c>
      <c r="S1025" s="1">
        <v>10.8</v>
      </c>
      <c r="T1025" s="1">
        <v>380905</v>
      </c>
      <c r="U1025" s="1">
        <v>5.4</v>
      </c>
      <c r="V1025" s="1">
        <v>956542</v>
      </c>
      <c r="W1025" s="1">
        <v>2</v>
      </c>
      <c r="X1025" s="1">
        <v>9572979</v>
      </c>
      <c r="Y1025" s="1" t="s">
        <v>45</v>
      </c>
    </row>
    <row r="1026" spans="1:25">
      <c r="A1026" s="1">
        <v>2010099</v>
      </c>
      <c r="B1026" s="1" t="s">
        <v>46</v>
      </c>
      <c r="C1026" s="2">
        <v>40408</v>
      </c>
      <c r="D1026" s="2">
        <v>40469</v>
      </c>
      <c r="E1026" s="1">
        <v>49</v>
      </c>
      <c r="F1026" s="1">
        <v>43</v>
      </c>
      <c r="G1026" s="1">
        <v>46</v>
      </c>
      <c r="H1026" s="1">
        <v>27</v>
      </c>
      <c r="I1026" s="1">
        <v>23</v>
      </c>
      <c r="J1026" s="1">
        <v>6</v>
      </c>
      <c r="K1026" s="1" t="s">
        <v>1071</v>
      </c>
      <c r="L1026" s="1">
        <v>0</v>
      </c>
      <c r="M1026" s="1">
        <v>0</v>
      </c>
      <c r="N1026" s="1">
        <v>5</v>
      </c>
      <c r="O1026" s="1">
        <v>64762.400000000001</v>
      </c>
      <c r="P1026" s="1">
        <v>520</v>
      </c>
      <c r="Q1026" s="1">
        <v>1014.5</v>
      </c>
      <c r="R1026" s="1">
        <v>20556</v>
      </c>
      <c r="S1026" s="1">
        <v>11.1</v>
      </c>
      <c r="T1026" s="1">
        <v>286861</v>
      </c>
      <c r="U1026" s="1">
        <v>5.6</v>
      </c>
      <c r="V1026" s="1">
        <v>446762</v>
      </c>
      <c r="W1026" s="1">
        <v>2</v>
      </c>
      <c r="X1026" s="1">
        <v>3315222</v>
      </c>
      <c r="Y1026" s="1" t="s">
        <v>45</v>
      </c>
    </row>
    <row r="1027" spans="1:25">
      <c r="A1027" s="1">
        <v>2010098</v>
      </c>
      <c r="B1027" s="1" t="s">
        <v>48</v>
      </c>
      <c r="C1027" s="2">
        <v>40406</v>
      </c>
      <c r="D1027" s="2">
        <v>40467</v>
      </c>
      <c r="E1027" s="1">
        <v>13</v>
      </c>
      <c r="F1027" s="1">
        <v>22</v>
      </c>
      <c r="G1027" s="1">
        <v>40</v>
      </c>
      <c r="H1027" s="1">
        <v>28</v>
      </c>
      <c r="I1027" s="1">
        <v>31</v>
      </c>
      <c r="J1027" s="1">
        <v>9</v>
      </c>
      <c r="K1027" s="1" t="s">
        <v>1072</v>
      </c>
      <c r="L1027" s="1">
        <v>0</v>
      </c>
      <c r="M1027" s="1">
        <v>0</v>
      </c>
      <c r="N1027" s="1">
        <v>0</v>
      </c>
      <c r="O1027" s="1">
        <v>0</v>
      </c>
      <c r="P1027" s="1">
        <v>447</v>
      </c>
      <c r="Q1027" s="1">
        <v>1224.7</v>
      </c>
      <c r="R1027" s="1">
        <v>15714</v>
      </c>
      <c r="S1027" s="1">
        <v>9.3000000000000007</v>
      </c>
      <c r="T1027" s="1">
        <v>217832</v>
      </c>
      <c r="U1027" s="1">
        <v>4.8</v>
      </c>
      <c r="V1027" s="1">
        <v>292234</v>
      </c>
      <c r="W1027" s="1">
        <v>2</v>
      </c>
      <c r="X1027" s="1">
        <v>4072826</v>
      </c>
      <c r="Y1027" s="1" t="s">
        <v>45</v>
      </c>
    </row>
    <row r="1028" spans="1:25">
      <c r="A1028" s="1">
        <v>2010097</v>
      </c>
      <c r="B1028" s="1" t="s">
        <v>43</v>
      </c>
      <c r="C1028" s="2">
        <v>40404</v>
      </c>
      <c r="D1028" s="2">
        <v>40465</v>
      </c>
      <c r="E1028" s="1">
        <v>21</v>
      </c>
      <c r="F1028" s="1">
        <v>27</v>
      </c>
      <c r="G1028" s="1">
        <v>9</v>
      </c>
      <c r="H1028" s="1">
        <v>49</v>
      </c>
      <c r="I1028" s="1">
        <v>11</v>
      </c>
      <c r="J1028" s="1">
        <v>5</v>
      </c>
      <c r="K1028" s="1" t="s">
        <v>1073</v>
      </c>
      <c r="L1028" s="1">
        <v>1</v>
      </c>
      <c r="M1028" s="1">
        <v>2000000</v>
      </c>
      <c r="N1028" s="1">
        <v>6</v>
      </c>
      <c r="O1028" s="1">
        <v>67341.8</v>
      </c>
      <c r="P1028" s="1">
        <v>1152</v>
      </c>
      <c r="Q1028" s="1">
        <v>571.4</v>
      </c>
      <c r="R1028" s="1">
        <v>43279</v>
      </c>
      <c r="S1028" s="1">
        <v>6.5</v>
      </c>
      <c r="T1028" s="1">
        <v>513299</v>
      </c>
      <c r="U1028" s="1">
        <v>3.9</v>
      </c>
      <c r="V1028" s="1">
        <v>694470</v>
      </c>
      <c r="W1028" s="1">
        <v>2</v>
      </c>
      <c r="X1028" s="1">
        <v>7417433</v>
      </c>
      <c r="Y1028" s="1" t="s">
        <v>45</v>
      </c>
    </row>
    <row r="1029" spans="1:25">
      <c r="A1029" s="1">
        <v>2010096</v>
      </c>
      <c r="B1029" s="1" t="s">
        <v>46</v>
      </c>
      <c r="C1029" s="2">
        <v>40401</v>
      </c>
      <c r="D1029" s="2">
        <v>40462</v>
      </c>
      <c r="E1029" s="1">
        <v>7</v>
      </c>
      <c r="F1029" s="1">
        <v>22</v>
      </c>
      <c r="G1029" s="1">
        <v>8</v>
      </c>
      <c r="H1029" s="1">
        <v>26</v>
      </c>
      <c r="I1029" s="1">
        <v>5</v>
      </c>
      <c r="J1029" s="1">
        <v>2</v>
      </c>
      <c r="K1029" s="1" t="s">
        <v>1074</v>
      </c>
      <c r="L1029" s="1">
        <v>0</v>
      </c>
      <c r="M1029" s="1">
        <v>0</v>
      </c>
      <c r="N1029" s="1">
        <v>2</v>
      </c>
      <c r="O1029" s="1">
        <v>155310.5</v>
      </c>
      <c r="P1029" s="1">
        <v>987</v>
      </c>
      <c r="Q1029" s="1">
        <v>512.70000000000005</v>
      </c>
      <c r="R1029" s="1">
        <v>37901</v>
      </c>
      <c r="S1029" s="1">
        <v>5.7</v>
      </c>
      <c r="T1029" s="1">
        <v>426840</v>
      </c>
      <c r="U1029" s="1">
        <v>3.6</v>
      </c>
      <c r="V1029" s="1">
        <v>333078</v>
      </c>
      <c r="W1029" s="1">
        <v>2</v>
      </c>
      <c r="X1029" s="1">
        <v>7690972</v>
      </c>
      <c r="Y1029" s="1" t="s">
        <v>45</v>
      </c>
    </row>
    <row r="1030" spans="1:25">
      <c r="A1030" s="1">
        <v>2010095</v>
      </c>
      <c r="B1030" s="1" t="s">
        <v>48</v>
      </c>
      <c r="C1030" s="2">
        <v>40399</v>
      </c>
      <c r="D1030" s="2">
        <v>40460</v>
      </c>
      <c r="E1030" s="1">
        <v>7</v>
      </c>
      <c r="F1030" s="1">
        <v>15</v>
      </c>
      <c r="G1030" s="1">
        <v>18</v>
      </c>
      <c r="H1030" s="1">
        <v>8</v>
      </c>
      <c r="I1030" s="1">
        <v>25</v>
      </c>
      <c r="J1030" s="1">
        <v>6</v>
      </c>
      <c r="K1030" s="1" t="s">
        <v>1075</v>
      </c>
      <c r="L1030" s="1">
        <v>1</v>
      </c>
      <c r="M1030" s="1">
        <v>2000000</v>
      </c>
      <c r="N1030" s="1">
        <v>2</v>
      </c>
      <c r="O1030" s="1">
        <v>103488.9</v>
      </c>
      <c r="P1030" s="1">
        <v>618</v>
      </c>
      <c r="Q1030" s="1">
        <v>545.6</v>
      </c>
      <c r="R1030" s="1">
        <v>21277</v>
      </c>
      <c r="S1030" s="1">
        <v>6.8</v>
      </c>
      <c r="T1030" s="1">
        <v>256883</v>
      </c>
      <c r="U1030" s="1">
        <v>4</v>
      </c>
      <c r="V1030" s="1">
        <v>286567</v>
      </c>
      <c r="W1030" s="1">
        <v>2</v>
      </c>
      <c r="X1030" s="1">
        <v>8249309</v>
      </c>
      <c r="Y1030" s="1" t="s">
        <v>45</v>
      </c>
    </row>
    <row r="1031" spans="1:25">
      <c r="A1031" s="1">
        <v>2010094</v>
      </c>
      <c r="B1031" s="1" t="s">
        <v>43</v>
      </c>
      <c r="C1031" s="2">
        <v>40397</v>
      </c>
      <c r="D1031" s="2">
        <v>40458</v>
      </c>
      <c r="E1031" s="1">
        <v>43</v>
      </c>
      <c r="F1031" s="1">
        <v>6</v>
      </c>
      <c r="G1031" s="1">
        <v>46</v>
      </c>
      <c r="H1031" s="1">
        <v>27</v>
      </c>
      <c r="I1031" s="1">
        <v>5</v>
      </c>
      <c r="J1031" s="1">
        <v>7</v>
      </c>
      <c r="K1031" s="1" t="s">
        <v>1076</v>
      </c>
      <c r="L1031" s="1">
        <v>1</v>
      </c>
      <c r="M1031" s="1">
        <v>5000000</v>
      </c>
      <c r="N1031" s="1">
        <v>1</v>
      </c>
      <c r="O1031" s="1">
        <v>420700.4</v>
      </c>
      <c r="P1031" s="1">
        <v>508</v>
      </c>
      <c r="Q1031" s="1">
        <v>1349.3</v>
      </c>
      <c r="R1031" s="1">
        <v>25384</v>
      </c>
      <c r="S1031" s="1">
        <v>11.6</v>
      </c>
      <c r="T1031" s="1">
        <v>410451</v>
      </c>
      <c r="U1031" s="1">
        <v>5.0999999999999996</v>
      </c>
      <c r="V1031" s="1">
        <v>977263</v>
      </c>
      <c r="W1031" s="1">
        <v>2</v>
      </c>
      <c r="X1031" s="1">
        <v>100603</v>
      </c>
      <c r="Y1031" s="1" t="s">
        <v>45</v>
      </c>
    </row>
    <row r="1032" spans="1:25">
      <c r="A1032" s="1">
        <v>2010093</v>
      </c>
      <c r="B1032" s="1" t="s">
        <v>46</v>
      </c>
      <c r="C1032" s="2">
        <v>40394</v>
      </c>
      <c r="D1032" s="2">
        <v>40455</v>
      </c>
      <c r="E1032" s="1">
        <v>32</v>
      </c>
      <c r="F1032" s="1">
        <v>8</v>
      </c>
      <c r="G1032" s="1">
        <v>46</v>
      </c>
      <c r="H1032" s="1">
        <v>22</v>
      </c>
      <c r="I1032" s="1">
        <v>9</v>
      </c>
      <c r="J1032" s="1">
        <v>8</v>
      </c>
      <c r="K1032" s="1" t="s">
        <v>1077</v>
      </c>
      <c r="L1032" s="1">
        <v>0</v>
      </c>
      <c r="M1032" s="1">
        <v>0</v>
      </c>
      <c r="N1032" s="1">
        <v>0</v>
      </c>
      <c r="O1032" s="1">
        <v>0</v>
      </c>
      <c r="P1032" s="1">
        <v>418</v>
      </c>
      <c r="Q1032" s="1">
        <v>2058.6999999999998</v>
      </c>
      <c r="R1032" s="1">
        <v>20159</v>
      </c>
      <c r="S1032" s="1">
        <v>11.4</v>
      </c>
      <c r="T1032" s="1">
        <v>320085</v>
      </c>
      <c r="U1032" s="1">
        <v>5.0999999999999996</v>
      </c>
      <c r="V1032" s="1">
        <v>453722</v>
      </c>
      <c r="W1032" s="1">
        <v>2</v>
      </c>
      <c r="X1032" s="1">
        <v>304775</v>
      </c>
      <c r="Y1032" s="1" t="s">
        <v>45</v>
      </c>
    </row>
    <row r="1033" spans="1:25">
      <c r="A1033" s="1">
        <v>2010092</v>
      </c>
      <c r="B1033" s="1" t="s">
        <v>48</v>
      </c>
      <c r="C1033" s="2">
        <v>40392</v>
      </c>
      <c r="D1033" s="2">
        <v>40453</v>
      </c>
      <c r="E1033" s="1">
        <v>16</v>
      </c>
      <c r="F1033" s="1">
        <v>32</v>
      </c>
      <c r="G1033" s="1">
        <v>44</v>
      </c>
      <c r="H1033" s="1">
        <v>38</v>
      </c>
      <c r="I1033" s="1">
        <v>37</v>
      </c>
      <c r="J1033" s="1">
        <v>3</v>
      </c>
      <c r="K1033" s="1" t="s">
        <v>1078</v>
      </c>
      <c r="L1033" s="1">
        <v>0</v>
      </c>
      <c r="M1033" s="1">
        <v>0</v>
      </c>
      <c r="N1033" s="1">
        <v>1</v>
      </c>
      <c r="O1033" s="1">
        <v>211010.4</v>
      </c>
      <c r="P1033" s="1">
        <v>212</v>
      </c>
      <c r="Q1033" s="1">
        <v>1621.6</v>
      </c>
      <c r="R1033" s="1">
        <v>10011</v>
      </c>
      <c r="S1033" s="1">
        <v>14.8</v>
      </c>
      <c r="T1033" s="1">
        <v>153368</v>
      </c>
      <c r="U1033" s="1">
        <v>6.9</v>
      </c>
      <c r="V1033" s="1">
        <v>326855</v>
      </c>
      <c r="W1033" s="1">
        <v>2</v>
      </c>
      <c r="X1033" s="1">
        <v>2702669</v>
      </c>
      <c r="Y1033" s="1" t="s">
        <v>45</v>
      </c>
    </row>
    <row r="1034" spans="1:25">
      <c r="A1034" s="1">
        <v>2010091</v>
      </c>
      <c r="B1034" s="1" t="s">
        <v>43</v>
      </c>
      <c r="C1034" s="2">
        <v>40390</v>
      </c>
      <c r="D1034" s="2">
        <v>40451</v>
      </c>
      <c r="E1034" s="1">
        <v>2</v>
      </c>
      <c r="F1034" s="1">
        <v>25</v>
      </c>
      <c r="G1034" s="1">
        <v>44</v>
      </c>
      <c r="H1034" s="1">
        <v>28</v>
      </c>
      <c r="I1034" s="1">
        <v>8</v>
      </c>
      <c r="J1034" s="1">
        <v>4</v>
      </c>
      <c r="K1034" s="1" t="s">
        <v>1079</v>
      </c>
      <c r="L1034" s="1">
        <v>0</v>
      </c>
      <c r="M1034" s="1">
        <v>0</v>
      </c>
      <c r="N1034" s="1">
        <v>3</v>
      </c>
      <c r="O1034" s="1">
        <v>136127</v>
      </c>
      <c r="P1034" s="1">
        <v>752</v>
      </c>
      <c r="Q1034" s="1">
        <v>884.8</v>
      </c>
      <c r="R1034" s="1">
        <v>32129</v>
      </c>
      <c r="S1034" s="1">
        <v>8.9</v>
      </c>
      <c r="T1034" s="1">
        <v>431162</v>
      </c>
      <c r="U1034" s="1">
        <v>4.7</v>
      </c>
      <c r="V1034" s="1">
        <v>593036</v>
      </c>
      <c r="W1034" s="1">
        <v>2</v>
      </c>
      <c r="X1034" s="1">
        <v>4168200</v>
      </c>
      <c r="Y1034" s="1" t="s">
        <v>45</v>
      </c>
    </row>
    <row r="1035" spans="1:25">
      <c r="A1035" s="1">
        <v>2010090</v>
      </c>
      <c r="B1035" s="1" t="s">
        <v>46</v>
      </c>
      <c r="C1035" s="2">
        <v>40387</v>
      </c>
      <c r="D1035" s="2">
        <v>40448</v>
      </c>
      <c r="E1035" s="1">
        <v>25</v>
      </c>
      <c r="F1035" s="1">
        <v>37</v>
      </c>
      <c r="G1035" s="1">
        <v>7</v>
      </c>
      <c r="H1035" s="1">
        <v>10</v>
      </c>
      <c r="I1035" s="1">
        <v>47</v>
      </c>
      <c r="J1035" s="1">
        <v>10</v>
      </c>
      <c r="K1035" s="1" t="s">
        <v>1080</v>
      </c>
      <c r="L1035" s="1">
        <v>1</v>
      </c>
      <c r="M1035" s="1">
        <v>3000000</v>
      </c>
      <c r="N1035" s="1">
        <v>6</v>
      </c>
      <c r="O1035" s="1">
        <v>54220.9</v>
      </c>
      <c r="P1035" s="1">
        <v>653</v>
      </c>
      <c r="Q1035" s="1">
        <v>811.7</v>
      </c>
      <c r="R1035" s="1">
        <v>28392</v>
      </c>
      <c r="S1035" s="1">
        <v>8</v>
      </c>
      <c r="T1035" s="1">
        <v>349629</v>
      </c>
      <c r="U1035" s="1">
        <v>4.5999999999999996</v>
      </c>
      <c r="V1035" s="1">
        <v>294754</v>
      </c>
      <c r="W1035" s="1">
        <v>2</v>
      </c>
      <c r="X1035" s="1">
        <v>3043590</v>
      </c>
      <c r="Y1035" s="1" t="s">
        <v>45</v>
      </c>
    </row>
    <row r="1036" spans="1:25">
      <c r="A1036" s="1">
        <v>2010089</v>
      </c>
      <c r="B1036" s="1" t="s">
        <v>48</v>
      </c>
      <c r="C1036" s="2">
        <v>40385</v>
      </c>
      <c r="D1036" s="2">
        <v>40446</v>
      </c>
      <c r="E1036" s="1">
        <v>4</v>
      </c>
      <c r="F1036" s="1">
        <v>42</v>
      </c>
      <c r="G1036" s="1">
        <v>37</v>
      </c>
      <c r="H1036" s="1">
        <v>23</v>
      </c>
      <c r="I1036" s="1">
        <v>43</v>
      </c>
      <c r="J1036" s="1">
        <v>7</v>
      </c>
      <c r="K1036" s="1" t="s">
        <v>1081</v>
      </c>
      <c r="L1036" s="1">
        <v>0</v>
      </c>
      <c r="M1036" s="1">
        <v>0</v>
      </c>
      <c r="N1036" s="1">
        <v>0</v>
      </c>
      <c r="O1036" s="1">
        <v>0</v>
      </c>
      <c r="P1036" s="1">
        <v>257</v>
      </c>
      <c r="Q1036" s="1">
        <v>2170.9</v>
      </c>
      <c r="R1036" s="1">
        <v>11551</v>
      </c>
      <c r="S1036" s="1">
        <v>12.9</v>
      </c>
      <c r="T1036" s="1">
        <v>175459</v>
      </c>
      <c r="U1036" s="1">
        <v>6</v>
      </c>
      <c r="V1036" s="1">
        <v>474136</v>
      </c>
      <c r="W1036" s="1">
        <v>2</v>
      </c>
      <c r="X1036" s="1">
        <v>5933136</v>
      </c>
      <c r="Y1036" s="1" t="s">
        <v>45</v>
      </c>
    </row>
    <row r="1037" spans="1:25">
      <c r="A1037" s="1">
        <v>2010088</v>
      </c>
      <c r="B1037" s="1" t="s">
        <v>43</v>
      </c>
      <c r="C1037" s="2">
        <v>40383</v>
      </c>
      <c r="D1037" s="2">
        <v>40444</v>
      </c>
      <c r="E1037" s="1">
        <v>18</v>
      </c>
      <c r="F1037" s="1">
        <v>43</v>
      </c>
      <c r="G1037" s="1">
        <v>16</v>
      </c>
      <c r="H1037" s="1">
        <v>7</v>
      </c>
      <c r="I1037" s="1">
        <v>33</v>
      </c>
      <c r="J1037" s="1">
        <v>5</v>
      </c>
      <c r="K1037" s="1" t="s">
        <v>1082</v>
      </c>
      <c r="L1037" s="1">
        <v>1</v>
      </c>
      <c r="M1037" s="1">
        <v>14000000</v>
      </c>
      <c r="N1037" s="1">
        <v>0</v>
      </c>
      <c r="O1037" s="1">
        <v>0</v>
      </c>
      <c r="P1037" s="1">
        <v>648</v>
      </c>
      <c r="Q1037" s="1">
        <v>2004.3</v>
      </c>
      <c r="R1037" s="1">
        <v>34365</v>
      </c>
      <c r="S1037" s="1">
        <v>10.1</v>
      </c>
      <c r="T1037" s="1">
        <v>479938</v>
      </c>
      <c r="U1037" s="1">
        <v>5.0999999999999996</v>
      </c>
      <c r="V1037" s="1">
        <v>811049</v>
      </c>
      <c r="W1037" s="1">
        <v>2</v>
      </c>
      <c r="X1037" s="1">
        <v>3195955</v>
      </c>
      <c r="Y1037" s="1" t="s">
        <v>45</v>
      </c>
    </row>
    <row r="1038" spans="1:25">
      <c r="A1038" s="1">
        <v>2010087</v>
      </c>
      <c r="B1038" s="1" t="s">
        <v>46</v>
      </c>
      <c r="C1038" s="2">
        <v>40380</v>
      </c>
      <c r="D1038" s="2">
        <v>40441</v>
      </c>
      <c r="E1038" s="1">
        <v>43</v>
      </c>
      <c r="F1038" s="1">
        <v>45</v>
      </c>
      <c r="G1038" s="1">
        <v>21</v>
      </c>
      <c r="H1038" s="1">
        <v>3</v>
      </c>
      <c r="I1038" s="1">
        <v>9</v>
      </c>
      <c r="J1038" s="1">
        <v>1</v>
      </c>
      <c r="K1038" s="1" t="s">
        <v>1083</v>
      </c>
      <c r="L1038" s="1">
        <v>0</v>
      </c>
      <c r="M1038" s="1">
        <v>0</v>
      </c>
      <c r="N1038" s="1">
        <v>1</v>
      </c>
      <c r="O1038" s="1">
        <v>389883.1</v>
      </c>
      <c r="P1038" s="1">
        <v>681</v>
      </c>
      <c r="Q1038" s="1">
        <v>932.7</v>
      </c>
      <c r="R1038" s="1">
        <v>28892</v>
      </c>
      <c r="S1038" s="1">
        <v>9.5</v>
      </c>
      <c r="T1038" s="1">
        <v>400345</v>
      </c>
      <c r="U1038" s="1">
        <v>4.9000000000000004</v>
      </c>
      <c r="V1038" s="1">
        <v>412297</v>
      </c>
      <c r="W1038" s="1">
        <v>2</v>
      </c>
      <c r="X1038" s="1">
        <v>6898271</v>
      </c>
      <c r="Y1038" s="1" t="s">
        <v>45</v>
      </c>
    </row>
    <row r="1039" spans="1:25">
      <c r="A1039" s="1">
        <v>2010086</v>
      </c>
      <c r="B1039" s="1" t="s">
        <v>48</v>
      </c>
      <c r="C1039" s="2">
        <v>40378</v>
      </c>
      <c r="D1039" s="2">
        <v>40439</v>
      </c>
      <c r="E1039" s="1">
        <v>27</v>
      </c>
      <c r="F1039" s="1">
        <v>24</v>
      </c>
      <c r="G1039" s="1">
        <v>16</v>
      </c>
      <c r="H1039" s="1">
        <v>10</v>
      </c>
      <c r="I1039" s="1">
        <v>47</v>
      </c>
      <c r="J1039" s="1">
        <v>5</v>
      </c>
      <c r="K1039" s="1" t="s">
        <v>1084</v>
      </c>
      <c r="L1039" s="1">
        <v>0</v>
      </c>
      <c r="M1039" s="1">
        <v>0</v>
      </c>
      <c r="N1039" s="1">
        <v>0</v>
      </c>
      <c r="O1039" s="1">
        <v>0</v>
      </c>
      <c r="P1039" s="1">
        <v>476</v>
      </c>
      <c r="Q1039" s="1">
        <v>1380.7</v>
      </c>
      <c r="R1039" s="1">
        <v>19234</v>
      </c>
      <c r="S1039" s="1">
        <v>9.1</v>
      </c>
      <c r="T1039" s="1">
        <v>264498</v>
      </c>
      <c r="U1039" s="1">
        <v>4.7</v>
      </c>
      <c r="V1039" s="1">
        <v>418815</v>
      </c>
      <c r="W1039" s="1">
        <v>2</v>
      </c>
      <c r="X1039" s="1">
        <v>1475449</v>
      </c>
      <c r="Y1039" s="1" t="s">
        <v>45</v>
      </c>
    </row>
    <row r="1040" spans="1:25">
      <c r="A1040" s="1">
        <v>2010085</v>
      </c>
      <c r="B1040" s="1" t="s">
        <v>43</v>
      </c>
      <c r="C1040" s="2">
        <v>40376</v>
      </c>
      <c r="D1040" s="2">
        <v>40437</v>
      </c>
      <c r="E1040" s="1">
        <v>32</v>
      </c>
      <c r="F1040" s="1">
        <v>28</v>
      </c>
      <c r="G1040" s="1">
        <v>47</v>
      </c>
      <c r="H1040" s="1">
        <v>20</v>
      </c>
      <c r="I1040" s="1">
        <v>22</v>
      </c>
      <c r="J1040" s="1">
        <v>6</v>
      </c>
      <c r="K1040" s="1" t="s">
        <v>1085</v>
      </c>
      <c r="L1040" s="1">
        <v>0</v>
      </c>
      <c r="M1040" s="1">
        <v>0</v>
      </c>
      <c r="N1040" s="1">
        <v>6</v>
      </c>
      <c r="O1040" s="1">
        <v>80296.3</v>
      </c>
      <c r="P1040" s="1">
        <v>610</v>
      </c>
      <c r="Q1040" s="1">
        <v>1286.8</v>
      </c>
      <c r="R1040" s="1">
        <v>28041</v>
      </c>
      <c r="S1040" s="1">
        <v>12.1</v>
      </c>
      <c r="T1040" s="1">
        <v>426495</v>
      </c>
      <c r="U1040" s="1">
        <v>5.6</v>
      </c>
      <c r="V1040" s="1">
        <v>665919</v>
      </c>
      <c r="W1040" s="1">
        <v>2</v>
      </c>
      <c r="X1040" s="1">
        <v>5542593</v>
      </c>
      <c r="Y1040" s="1" t="s">
        <v>45</v>
      </c>
    </row>
    <row r="1041" spans="1:25">
      <c r="A1041" s="1">
        <v>2010084</v>
      </c>
      <c r="B1041" s="1" t="s">
        <v>46</v>
      </c>
      <c r="C1041" s="2">
        <v>40373</v>
      </c>
      <c r="D1041" s="2">
        <v>40434</v>
      </c>
      <c r="E1041" s="1">
        <v>48</v>
      </c>
      <c r="F1041" s="1">
        <v>30</v>
      </c>
      <c r="G1041" s="1">
        <v>5</v>
      </c>
      <c r="H1041" s="1">
        <v>26</v>
      </c>
      <c r="I1041" s="1">
        <v>11</v>
      </c>
      <c r="J1041" s="1">
        <v>1</v>
      </c>
      <c r="K1041" s="1" t="s">
        <v>1086</v>
      </c>
      <c r="L1041" s="1">
        <v>0</v>
      </c>
      <c r="M1041" s="1">
        <v>0</v>
      </c>
      <c r="N1041" s="1">
        <v>4</v>
      </c>
      <c r="O1041" s="1">
        <v>82953.2</v>
      </c>
      <c r="P1041" s="1">
        <v>726</v>
      </c>
      <c r="Q1041" s="1">
        <v>744.6</v>
      </c>
      <c r="R1041" s="1">
        <v>27925</v>
      </c>
      <c r="S1041" s="1">
        <v>8.3000000000000007</v>
      </c>
      <c r="T1041" s="1">
        <v>359043</v>
      </c>
      <c r="U1041" s="1">
        <v>4.5999999999999996</v>
      </c>
      <c r="V1041" s="1">
        <v>351688</v>
      </c>
      <c r="W1041" s="1">
        <v>2</v>
      </c>
      <c r="X1041" s="1">
        <v>1742665</v>
      </c>
      <c r="Y1041" s="1" t="s">
        <v>45</v>
      </c>
    </row>
    <row r="1042" spans="1:25">
      <c r="A1042" s="1">
        <v>2010083</v>
      </c>
      <c r="B1042" s="1" t="s">
        <v>48</v>
      </c>
      <c r="C1042" s="2">
        <v>40371</v>
      </c>
      <c r="D1042" s="2">
        <v>40432</v>
      </c>
      <c r="E1042" s="1">
        <v>47</v>
      </c>
      <c r="F1042" s="1">
        <v>11</v>
      </c>
      <c r="G1042" s="1">
        <v>15</v>
      </c>
      <c r="H1042" s="1">
        <v>24</v>
      </c>
      <c r="I1042" s="1">
        <v>38</v>
      </c>
      <c r="J1042" s="1">
        <v>6</v>
      </c>
      <c r="K1042" s="1" t="s">
        <v>1087</v>
      </c>
      <c r="L1042" s="1">
        <v>0</v>
      </c>
      <c r="M1042" s="1">
        <v>0</v>
      </c>
      <c r="N1042" s="1">
        <v>1</v>
      </c>
      <c r="O1042" s="1">
        <v>236830.7</v>
      </c>
      <c r="P1042" s="1">
        <v>439</v>
      </c>
      <c r="Q1042" s="1">
        <v>878.9</v>
      </c>
      <c r="R1042" s="1">
        <v>16858</v>
      </c>
      <c r="S1042" s="1">
        <v>9.9</v>
      </c>
      <c r="T1042" s="1">
        <v>235672</v>
      </c>
      <c r="U1042" s="1">
        <v>5</v>
      </c>
      <c r="V1042" s="1">
        <v>336977</v>
      </c>
      <c r="W1042" s="1">
        <v>2</v>
      </c>
      <c r="X1042" s="1">
        <v>7360260</v>
      </c>
      <c r="Y1042" s="1" t="s">
        <v>45</v>
      </c>
    </row>
    <row r="1043" spans="1:25">
      <c r="A1043" s="1">
        <v>2010082</v>
      </c>
      <c r="B1043" s="1" t="s">
        <v>43</v>
      </c>
      <c r="C1043" s="2">
        <v>40369</v>
      </c>
      <c r="D1043" s="2">
        <v>40430</v>
      </c>
      <c r="E1043" s="1">
        <v>27</v>
      </c>
      <c r="F1043" s="1">
        <v>32</v>
      </c>
      <c r="G1043" s="1">
        <v>12</v>
      </c>
      <c r="H1043" s="1">
        <v>42</v>
      </c>
      <c r="I1043" s="1">
        <v>30</v>
      </c>
      <c r="J1043" s="1">
        <v>7</v>
      </c>
      <c r="K1043" s="1" t="s">
        <v>1088</v>
      </c>
      <c r="L1043" s="1">
        <v>0</v>
      </c>
      <c r="M1043" s="1">
        <v>0</v>
      </c>
      <c r="N1043" s="1">
        <v>3</v>
      </c>
      <c r="O1043" s="1">
        <v>145899.1</v>
      </c>
      <c r="P1043" s="1">
        <v>652</v>
      </c>
      <c r="Q1043" s="1">
        <v>1093.7</v>
      </c>
      <c r="R1043" s="1">
        <v>29579</v>
      </c>
      <c r="S1043" s="1">
        <v>10.4</v>
      </c>
      <c r="T1043" s="1">
        <v>418586</v>
      </c>
      <c r="U1043" s="1">
        <v>5.2</v>
      </c>
      <c r="V1043" s="1">
        <v>993587</v>
      </c>
      <c r="W1043" s="1">
        <v>2</v>
      </c>
      <c r="X1043" s="1">
        <v>2170386</v>
      </c>
      <c r="Y1043" s="1" t="s">
        <v>45</v>
      </c>
    </row>
    <row r="1044" spans="1:25">
      <c r="A1044" s="1">
        <v>2010081</v>
      </c>
      <c r="B1044" s="1" t="s">
        <v>46</v>
      </c>
      <c r="C1044" s="2">
        <v>40366</v>
      </c>
      <c r="D1044" s="2">
        <v>40427</v>
      </c>
      <c r="E1044" s="1">
        <v>20</v>
      </c>
      <c r="F1044" s="1">
        <v>47</v>
      </c>
      <c r="G1044" s="1">
        <v>49</v>
      </c>
      <c r="H1044" s="1">
        <v>26</v>
      </c>
      <c r="I1044" s="1">
        <v>31</v>
      </c>
      <c r="J1044" s="1">
        <v>10</v>
      </c>
      <c r="K1044" s="1" t="s">
        <v>1089</v>
      </c>
      <c r="L1044" s="1">
        <v>0</v>
      </c>
      <c r="M1044" s="1">
        <v>0</v>
      </c>
      <c r="N1044" s="1">
        <v>1</v>
      </c>
      <c r="O1044" s="1">
        <v>346780.2</v>
      </c>
      <c r="P1044" s="1">
        <v>427</v>
      </c>
      <c r="Q1044" s="1">
        <v>1323.2</v>
      </c>
      <c r="R1044" s="1">
        <v>20238</v>
      </c>
      <c r="S1044" s="1">
        <v>12</v>
      </c>
      <c r="T1044" s="1">
        <v>308856</v>
      </c>
      <c r="U1044" s="1">
        <v>5.6</v>
      </c>
      <c r="V1044" s="1">
        <v>308286</v>
      </c>
      <c r="W1044" s="1">
        <v>2</v>
      </c>
      <c r="X1044" s="1">
        <v>1351137</v>
      </c>
      <c r="Y1044" s="1" t="s">
        <v>45</v>
      </c>
    </row>
    <row r="1045" spans="1:25">
      <c r="A1045" s="1">
        <v>2010080</v>
      </c>
      <c r="B1045" s="1" t="s">
        <v>48</v>
      </c>
      <c r="C1045" s="2">
        <v>40364</v>
      </c>
      <c r="D1045" s="2">
        <v>40425</v>
      </c>
      <c r="E1045" s="1">
        <v>39</v>
      </c>
      <c r="F1045" s="1">
        <v>33</v>
      </c>
      <c r="G1045" s="1">
        <v>43</v>
      </c>
      <c r="H1045" s="1">
        <v>22</v>
      </c>
      <c r="I1045" s="1">
        <v>31</v>
      </c>
      <c r="J1045" s="1">
        <v>10</v>
      </c>
      <c r="K1045" s="1" t="s">
        <v>1090</v>
      </c>
      <c r="L1045" s="1">
        <v>0</v>
      </c>
      <c r="M1045" s="1">
        <v>0</v>
      </c>
      <c r="N1045" s="1">
        <v>0</v>
      </c>
      <c r="O1045" s="1">
        <v>0</v>
      </c>
      <c r="P1045" s="1">
        <v>253</v>
      </c>
      <c r="Q1045" s="1">
        <v>2266.1999999999998</v>
      </c>
      <c r="R1045" s="1">
        <v>12113</v>
      </c>
      <c r="S1045" s="1">
        <v>12.7</v>
      </c>
      <c r="T1045" s="1">
        <v>178314</v>
      </c>
      <c r="U1045" s="1">
        <v>6.1</v>
      </c>
      <c r="V1045" s="1">
        <v>193809</v>
      </c>
      <c r="W1045" s="1">
        <v>2</v>
      </c>
      <c r="X1045" s="1">
        <v>2914168</v>
      </c>
      <c r="Y1045" s="1" t="s">
        <v>45</v>
      </c>
    </row>
    <row r="1046" spans="1:25">
      <c r="A1046" s="1">
        <v>2010079</v>
      </c>
      <c r="B1046" s="1" t="s">
        <v>43</v>
      </c>
      <c r="C1046" s="2">
        <v>40362</v>
      </c>
      <c r="D1046" s="2">
        <v>40423</v>
      </c>
      <c r="E1046" s="1">
        <v>10</v>
      </c>
      <c r="F1046" s="1">
        <v>46</v>
      </c>
      <c r="G1046" s="1">
        <v>2</v>
      </c>
      <c r="H1046" s="1">
        <v>33</v>
      </c>
      <c r="I1046" s="1">
        <v>28</v>
      </c>
      <c r="J1046" s="1">
        <v>8</v>
      </c>
      <c r="K1046" s="1" t="s">
        <v>1091</v>
      </c>
      <c r="L1046" s="1">
        <v>0</v>
      </c>
      <c r="M1046" s="1">
        <v>0</v>
      </c>
      <c r="N1046" s="1">
        <v>1</v>
      </c>
      <c r="O1046" s="1">
        <v>405897.3</v>
      </c>
      <c r="P1046" s="1">
        <v>642</v>
      </c>
      <c r="Q1046" s="1">
        <v>1030.0999999999999</v>
      </c>
      <c r="R1046" s="1">
        <v>27205</v>
      </c>
      <c r="S1046" s="1">
        <v>10.5</v>
      </c>
      <c r="T1046" s="1">
        <v>390663</v>
      </c>
      <c r="U1046" s="1">
        <v>5.2</v>
      </c>
      <c r="V1046" s="1">
        <v>546885</v>
      </c>
      <c r="W1046" s="1">
        <v>2</v>
      </c>
      <c r="X1046" s="1">
        <v>6388823</v>
      </c>
      <c r="Y1046" s="1" t="s">
        <v>45</v>
      </c>
    </row>
    <row r="1047" spans="1:25">
      <c r="A1047" s="1">
        <v>2010078</v>
      </c>
      <c r="B1047" s="1" t="s">
        <v>46</v>
      </c>
      <c r="C1047" s="2">
        <v>40359</v>
      </c>
      <c r="D1047" s="2">
        <v>40420</v>
      </c>
      <c r="E1047" s="1">
        <v>14</v>
      </c>
      <c r="F1047" s="1">
        <v>44</v>
      </c>
      <c r="G1047" s="1">
        <v>28</v>
      </c>
      <c r="H1047" s="1">
        <v>18</v>
      </c>
      <c r="I1047" s="1">
        <v>17</v>
      </c>
      <c r="J1047" s="1">
        <v>2</v>
      </c>
      <c r="K1047" s="1" t="s">
        <v>1092</v>
      </c>
      <c r="L1047" s="1">
        <v>0</v>
      </c>
      <c r="M1047" s="1">
        <v>0</v>
      </c>
      <c r="N1047" s="1">
        <v>1</v>
      </c>
      <c r="O1047" s="1">
        <v>312079.8</v>
      </c>
      <c r="P1047" s="1">
        <v>457</v>
      </c>
      <c r="Q1047" s="1">
        <v>1112.5999999999999</v>
      </c>
      <c r="R1047" s="1">
        <v>25691</v>
      </c>
      <c r="S1047" s="1">
        <v>8.5</v>
      </c>
      <c r="T1047" s="1">
        <v>315411</v>
      </c>
      <c r="U1047" s="1">
        <v>4.9000000000000004</v>
      </c>
      <c r="V1047" s="1">
        <v>327082</v>
      </c>
      <c r="W1047" s="1">
        <v>2</v>
      </c>
      <c r="X1047" s="1">
        <v>7279215</v>
      </c>
      <c r="Y1047" s="1" t="s">
        <v>45</v>
      </c>
    </row>
    <row r="1048" spans="1:25">
      <c r="A1048" s="1">
        <v>2010077</v>
      </c>
      <c r="B1048" s="1" t="s">
        <v>48</v>
      </c>
      <c r="C1048" s="2">
        <v>40357</v>
      </c>
      <c r="D1048" s="2">
        <v>40418</v>
      </c>
      <c r="E1048" s="1">
        <v>41</v>
      </c>
      <c r="F1048" s="1">
        <v>49</v>
      </c>
      <c r="G1048" s="1">
        <v>42</v>
      </c>
      <c r="H1048" s="1">
        <v>19</v>
      </c>
      <c r="I1048" s="1">
        <v>12</v>
      </c>
      <c r="J1048" s="1">
        <v>8</v>
      </c>
      <c r="K1048" s="1" t="s">
        <v>1093</v>
      </c>
      <c r="L1048" s="1">
        <v>0</v>
      </c>
      <c r="M1048" s="1">
        <v>0</v>
      </c>
      <c r="N1048" s="1">
        <v>0</v>
      </c>
      <c r="O1048" s="1">
        <v>0</v>
      </c>
      <c r="P1048" s="1">
        <v>241</v>
      </c>
      <c r="Q1048" s="1">
        <v>2180.8000000000002</v>
      </c>
      <c r="R1048" s="1">
        <v>12308</v>
      </c>
      <c r="S1048" s="1">
        <v>11.4</v>
      </c>
      <c r="T1048" s="1">
        <v>193595</v>
      </c>
      <c r="U1048" s="1">
        <v>5.2</v>
      </c>
      <c r="V1048" s="1">
        <v>274193</v>
      </c>
      <c r="W1048" s="1">
        <v>2</v>
      </c>
      <c r="X1048" s="1">
        <v>6036754</v>
      </c>
      <c r="Y1048" s="1" t="s">
        <v>45</v>
      </c>
    </row>
    <row r="1049" spans="1:25">
      <c r="A1049" s="1">
        <v>2010076</v>
      </c>
      <c r="B1049" s="1" t="s">
        <v>43</v>
      </c>
      <c r="C1049" s="2">
        <v>40355</v>
      </c>
      <c r="D1049" s="2">
        <v>40416</v>
      </c>
      <c r="E1049" s="1">
        <v>47</v>
      </c>
      <c r="F1049" s="1">
        <v>16</v>
      </c>
      <c r="G1049" s="1">
        <v>11</v>
      </c>
      <c r="H1049" s="1">
        <v>37</v>
      </c>
      <c r="I1049" s="1">
        <v>7</v>
      </c>
      <c r="J1049" s="1">
        <v>10</v>
      </c>
      <c r="K1049" s="1" t="s">
        <v>1094</v>
      </c>
      <c r="L1049" s="1">
        <v>0</v>
      </c>
      <c r="M1049" s="1">
        <v>0</v>
      </c>
      <c r="N1049" s="1">
        <v>2</v>
      </c>
      <c r="O1049" s="1">
        <v>194942.9</v>
      </c>
      <c r="P1049" s="1">
        <v>694</v>
      </c>
      <c r="Q1049" s="1">
        <v>915.3</v>
      </c>
      <c r="R1049" s="1">
        <v>31907</v>
      </c>
      <c r="S1049" s="1">
        <v>8.6</v>
      </c>
      <c r="T1049" s="1">
        <v>410909</v>
      </c>
      <c r="U1049" s="1">
        <v>4.7</v>
      </c>
      <c r="V1049" s="1">
        <v>346326</v>
      </c>
      <c r="W1049" s="1">
        <v>2</v>
      </c>
      <c r="X1049" s="1">
        <v>3706338</v>
      </c>
      <c r="Y1049" s="1" t="s">
        <v>45</v>
      </c>
    </row>
    <row r="1050" spans="1:25">
      <c r="A1050" s="1">
        <v>2010075</v>
      </c>
      <c r="B1050" s="1" t="s">
        <v>46</v>
      </c>
      <c r="C1050" s="2">
        <v>40352</v>
      </c>
      <c r="D1050" s="2">
        <v>40413</v>
      </c>
      <c r="E1050" s="1">
        <v>16</v>
      </c>
      <c r="F1050" s="1">
        <v>27</v>
      </c>
      <c r="G1050" s="1">
        <v>41</v>
      </c>
      <c r="H1050" s="1">
        <v>1</v>
      </c>
      <c r="I1050" s="1">
        <v>35</v>
      </c>
      <c r="J1050" s="1">
        <v>1</v>
      </c>
      <c r="K1050" s="1" t="s">
        <v>1095</v>
      </c>
      <c r="L1050" s="1">
        <v>1</v>
      </c>
      <c r="M1050" s="1">
        <v>6000000</v>
      </c>
      <c r="N1050" s="1">
        <v>2</v>
      </c>
      <c r="O1050" s="1">
        <v>161093</v>
      </c>
      <c r="P1050" s="1">
        <v>347</v>
      </c>
      <c r="Q1050" s="1">
        <v>1512.7</v>
      </c>
      <c r="R1050" s="1">
        <v>17707</v>
      </c>
      <c r="S1050" s="1">
        <v>12.8</v>
      </c>
      <c r="T1050" s="1">
        <v>278905</v>
      </c>
      <c r="U1050" s="1">
        <v>5.8</v>
      </c>
      <c r="V1050" s="1">
        <v>334309</v>
      </c>
      <c r="W1050" s="1">
        <v>2</v>
      </c>
      <c r="X1050" s="1">
        <v>8285605</v>
      </c>
      <c r="Y1050" s="1" t="s">
        <v>45</v>
      </c>
    </row>
    <row r="1051" spans="1:25">
      <c r="A1051" s="1">
        <v>2010074</v>
      </c>
      <c r="B1051" s="1" t="s">
        <v>48</v>
      </c>
      <c r="C1051" s="2">
        <v>40350</v>
      </c>
      <c r="D1051" s="2">
        <v>40411</v>
      </c>
      <c r="E1051" s="1">
        <v>45</v>
      </c>
      <c r="F1051" s="1">
        <v>35</v>
      </c>
      <c r="G1051" s="1">
        <v>24</v>
      </c>
      <c r="H1051" s="1">
        <v>37</v>
      </c>
      <c r="I1051" s="1">
        <v>48</v>
      </c>
      <c r="J1051" s="1">
        <v>2</v>
      </c>
      <c r="K1051" s="1" t="s">
        <v>1096</v>
      </c>
      <c r="L1051" s="1">
        <v>0</v>
      </c>
      <c r="M1051" s="1">
        <v>0</v>
      </c>
      <c r="N1051" s="1">
        <v>1</v>
      </c>
      <c r="O1051" s="1">
        <v>214547.3</v>
      </c>
      <c r="P1051" s="1">
        <v>287</v>
      </c>
      <c r="Q1051" s="1">
        <v>1217.9000000000001</v>
      </c>
      <c r="R1051" s="1">
        <v>11569</v>
      </c>
      <c r="S1051" s="1">
        <v>13</v>
      </c>
      <c r="T1051" s="1">
        <v>170189</v>
      </c>
      <c r="U1051" s="1">
        <v>6.3</v>
      </c>
      <c r="V1051" s="1">
        <v>235848</v>
      </c>
      <c r="W1051" s="1">
        <v>2</v>
      </c>
      <c r="X1051" s="1">
        <v>2851062</v>
      </c>
      <c r="Y1051" s="1" t="s">
        <v>45</v>
      </c>
    </row>
    <row r="1052" spans="1:25">
      <c r="A1052" s="1">
        <v>2010073</v>
      </c>
      <c r="B1052" s="1" t="s">
        <v>43</v>
      </c>
      <c r="C1052" s="2">
        <v>40348</v>
      </c>
      <c r="D1052" s="2">
        <v>40409</v>
      </c>
      <c r="E1052" s="1">
        <v>21</v>
      </c>
      <c r="F1052" s="1">
        <v>23</v>
      </c>
      <c r="G1052" s="1">
        <v>19</v>
      </c>
      <c r="H1052" s="1">
        <v>36</v>
      </c>
      <c r="I1052" s="1">
        <v>49</v>
      </c>
      <c r="J1052" s="1">
        <v>4</v>
      </c>
      <c r="K1052" s="1" t="s">
        <v>1097</v>
      </c>
      <c r="L1052" s="1">
        <v>0</v>
      </c>
      <c r="M1052" s="1">
        <v>0</v>
      </c>
      <c r="N1052" s="1">
        <v>1</v>
      </c>
      <c r="O1052" s="1">
        <v>421663.9</v>
      </c>
      <c r="P1052" s="1">
        <v>611</v>
      </c>
      <c r="Q1052" s="1">
        <v>1124.4000000000001</v>
      </c>
      <c r="R1052" s="1">
        <v>27517</v>
      </c>
      <c r="S1052" s="1">
        <v>10.8</v>
      </c>
      <c r="T1052" s="1">
        <v>410236</v>
      </c>
      <c r="U1052" s="1">
        <v>5.0999999999999996</v>
      </c>
      <c r="V1052" s="1">
        <v>614870</v>
      </c>
      <c r="W1052" s="1">
        <v>2</v>
      </c>
      <c r="X1052" s="1">
        <v>5927896</v>
      </c>
      <c r="Y1052" s="1" t="s">
        <v>45</v>
      </c>
    </row>
    <row r="1053" spans="1:25">
      <c r="A1053" s="1">
        <v>2010072</v>
      </c>
      <c r="B1053" s="1" t="s">
        <v>46</v>
      </c>
      <c r="C1053" s="2">
        <v>40345</v>
      </c>
      <c r="D1053" s="2">
        <v>40406</v>
      </c>
      <c r="E1053" s="1">
        <v>40</v>
      </c>
      <c r="F1053" s="1">
        <v>48</v>
      </c>
      <c r="G1053" s="1">
        <v>15</v>
      </c>
      <c r="H1053" s="1">
        <v>9</v>
      </c>
      <c r="I1053" s="1">
        <v>3</v>
      </c>
      <c r="J1053" s="1">
        <v>10</v>
      </c>
      <c r="K1053" s="1" t="s">
        <v>1098</v>
      </c>
      <c r="L1053" s="1">
        <v>0</v>
      </c>
      <c r="M1053" s="1">
        <v>0</v>
      </c>
      <c r="N1053" s="1">
        <v>2</v>
      </c>
      <c r="O1053" s="1">
        <v>163702.20000000001</v>
      </c>
      <c r="P1053" s="1">
        <v>486</v>
      </c>
      <c r="Q1053" s="1">
        <v>1097.5999999999999</v>
      </c>
      <c r="R1053" s="1">
        <v>22213</v>
      </c>
      <c r="S1053" s="1">
        <v>10.3</v>
      </c>
      <c r="T1053" s="1">
        <v>326176</v>
      </c>
      <c r="U1053" s="1">
        <v>5</v>
      </c>
      <c r="V1053" s="1">
        <v>284276</v>
      </c>
      <c r="W1053" s="1">
        <v>2</v>
      </c>
      <c r="X1053" s="1">
        <v>1218288</v>
      </c>
      <c r="Y1053" s="1" t="s">
        <v>45</v>
      </c>
    </row>
    <row r="1054" spans="1:25">
      <c r="A1054" s="1">
        <v>2010071</v>
      </c>
      <c r="B1054" s="1" t="s">
        <v>48</v>
      </c>
      <c r="C1054" s="2">
        <v>40343</v>
      </c>
      <c r="D1054" s="2">
        <v>40404</v>
      </c>
      <c r="E1054" s="1">
        <v>15</v>
      </c>
      <c r="F1054" s="1">
        <v>48</v>
      </c>
      <c r="G1054" s="1">
        <v>23</v>
      </c>
      <c r="H1054" s="1">
        <v>49</v>
      </c>
      <c r="I1054" s="1">
        <v>45</v>
      </c>
      <c r="J1054" s="1">
        <v>2</v>
      </c>
      <c r="K1054" s="1" t="s">
        <v>1099</v>
      </c>
      <c r="L1054" s="1">
        <v>0</v>
      </c>
      <c r="M1054" s="1">
        <v>0</v>
      </c>
      <c r="N1054" s="1">
        <v>1</v>
      </c>
      <c r="O1054" s="1">
        <v>212467.7</v>
      </c>
      <c r="P1054" s="1">
        <v>248</v>
      </c>
      <c r="Q1054" s="1">
        <v>1395.8</v>
      </c>
      <c r="R1054" s="1">
        <v>13649</v>
      </c>
      <c r="S1054" s="1">
        <v>10.9</v>
      </c>
      <c r="T1054" s="1">
        <v>189289</v>
      </c>
      <c r="U1054" s="1">
        <v>5.6</v>
      </c>
      <c r="V1054" s="1">
        <v>234830</v>
      </c>
      <c r="W1054" s="1">
        <v>2</v>
      </c>
      <c r="X1054" s="1">
        <v>794391</v>
      </c>
      <c r="Y1054" s="1" t="s">
        <v>45</v>
      </c>
    </row>
    <row r="1055" spans="1:25">
      <c r="A1055" s="1">
        <v>2010070</v>
      </c>
      <c r="B1055" s="1" t="s">
        <v>43</v>
      </c>
      <c r="C1055" s="2">
        <v>40341</v>
      </c>
      <c r="D1055" s="2">
        <v>40402</v>
      </c>
      <c r="E1055" s="1">
        <v>30</v>
      </c>
      <c r="F1055" s="1">
        <v>43</v>
      </c>
      <c r="G1055" s="1">
        <v>48</v>
      </c>
      <c r="H1055" s="1">
        <v>24</v>
      </c>
      <c r="I1055" s="1">
        <v>15</v>
      </c>
      <c r="J1055" s="1">
        <v>7</v>
      </c>
      <c r="K1055" s="1" t="s">
        <v>1100</v>
      </c>
      <c r="L1055" s="1">
        <v>2</v>
      </c>
      <c r="M1055" s="1">
        <v>7000000</v>
      </c>
      <c r="N1055" s="1">
        <v>4</v>
      </c>
      <c r="O1055" s="1">
        <v>130288.5</v>
      </c>
      <c r="P1055" s="1">
        <v>727</v>
      </c>
      <c r="Q1055" s="1">
        <v>1167.9000000000001</v>
      </c>
      <c r="R1055" s="1">
        <v>30164</v>
      </c>
      <c r="S1055" s="1">
        <v>12.1</v>
      </c>
      <c r="T1055" s="1">
        <v>453962</v>
      </c>
      <c r="U1055" s="1">
        <v>5.7</v>
      </c>
      <c r="V1055" s="1">
        <v>1147121</v>
      </c>
      <c r="W1055" s="1">
        <v>2</v>
      </c>
      <c r="X1055" s="1">
        <v>3005861</v>
      </c>
      <c r="Y1055" s="1" t="s">
        <v>45</v>
      </c>
    </row>
    <row r="1056" spans="1:25">
      <c r="A1056" s="1">
        <v>2010069</v>
      </c>
      <c r="B1056" s="1" t="s">
        <v>46</v>
      </c>
      <c r="C1056" s="2">
        <v>40338</v>
      </c>
      <c r="D1056" s="2">
        <v>40399</v>
      </c>
      <c r="E1056" s="1">
        <v>14</v>
      </c>
      <c r="F1056" s="1">
        <v>48</v>
      </c>
      <c r="G1056" s="1">
        <v>44</v>
      </c>
      <c r="H1056" s="1">
        <v>24</v>
      </c>
      <c r="I1056" s="1">
        <v>20</v>
      </c>
      <c r="J1056" s="1">
        <v>10</v>
      </c>
      <c r="K1056" s="1" t="s">
        <v>1101</v>
      </c>
      <c r="L1056" s="1">
        <v>0</v>
      </c>
      <c r="M1056" s="1">
        <v>0</v>
      </c>
      <c r="N1056" s="1">
        <v>4</v>
      </c>
      <c r="O1056" s="1">
        <v>102531.6</v>
      </c>
      <c r="P1056" s="1">
        <v>624</v>
      </c>
      <c r="Q1056" s="1">
        <v>1070.8</v>
      </c>
      <c r="R1056" s="1">
        <v>26896</v>
      </c>
      <c r="S1056" s="1">
        <v>10.7</v>
      </c>
      <c r="T1056" s="1">
        <v>374841</v>
      </c>
      <c r="U1056" s="1">
        <v>5.5</v>
      </c>
      <c r="V1056" s="1">
        <v>365954</v>
      </c>
      <c r="W1056" s="1">
        <v>2</v>
      </c>
      <c r="X1056" s="1">
        <v>3881146</v>
      </c>
      <c r="Y1056" s="1" t="s">
        <v>45</v>
      </c>
    </row>
    <row r="1057" spans="1:25">
      <c r="A1057" s="1">
        <v>2010068</v>
      </c>
      <c r="B1057" s="1" t="s">
        <v>48</v>
      </c>
      <c r="C1057" s="2">
        <v>40336</v>
      </c>
      <c r="D1057" s="2">
        <v>40397</v>
      </c>
      <c r="E1057" s="1">
        <v>29</v>
      </c>
      <c r="F1057" s="1">
        <v>48</v>
      </c>
      <c r="G1057" s="1">
        <v>42</v>
      </c>
      <c r="H1057" s="1">
        <v>28</v>
      </c>
      <c r="I1057" s="1">
        <v>26</v>
      </c>
      <c r="J1057" s="1">
        <v>1</v>
      </c>
      <c r="K1057" s="1" t="s">
        <v>1102</v>
      </c>
      <c r="L1057" s="1">
        <v>0</v>
      </c>
      <c r="M1057" s="1">
        <v>0</v>
      </c>
      <c r="N1057" s="1">
        <v>1</v>
      </c>
      <c r="O1057" s="1">
        <v>260162.5</v>
      </c>
      <c r="P1057" s="1">
        <v>255</v>
      </c>
      <c r="Q1057" s="1">
        <v>1662.2</v>
      </c>
      <c r="R1057" s="1">
        <v>14134</v>
      </c>
      <c r="S1057" s="1">
        <v>12.9</v>
      </c>
      <c r="T1057" s="1">
        <v>226888</v>
      </c>
      <c r="U1057" s="1">
        <v>5.7</v>
      </c>
      <c r="V1057" s="1">
        <v>270977</v>
      </c>
      <c r="W1057" s="1">
        <v>2</v>
      </c>
      <c r="X1057" s="1">
        <v>2721724</v>
      </c>
      <c r="Y1057" s="1" t="s">
        <v>45</v>
      </c>
    </row>
    <row r="1058" spans="1:25">
      <c r="A1058" s="1">
        <v>2010067</v>
      </c>
      <c r="B1058" s="1" t="s">
        <v>43</v>
      </c>
      <c r="C1058" s="2">
        <v>40334</v>
      </c>
      <c r="D1058" s="2">
        <v>40395</v>
      </c>
      <c r="E1058" s="1">
        <v>37</v>
      </c>
      <c r="F1058" s="1">
        <v>43</v>
      </c>
      <c r="G1058" s="1">
        <v>31</v>
      </c>
      <c r="H1058" s="1">
        <v>45</v>
      </c>
      <c r="I1058" s="1">
        <v>22</v>
      </c>
      <c r="J1058" s="1">
        <v>5</v>
      </c>
      <c r="K1058" s="1" t="s">
        <v>1103</v>
      </c>
      <c r="L1058" s="1">
        <v>0</v>
      </c>
      <c r="M1058" s="1">
        <v>0</v>
      </c>
      <c r="N1058" s="1">
        <v>3</v>
      </c>
      <c r="O1058" s="1">
        <v>164528.5</v>
      </c>
      <c r="P1058" s="1">
        <v>631</v>
      </c>
      <c r="Q1058" s="1">
        <v>1274.4000000000001</v>
      </c>
      <c r="R1058" s="1">
        <v>28640</v>
      </c>
      <c r="S1058" s="1">
        <v>12.1</v>
      </c>
      <c r="T1058" s="1">
        <v>413353</v>
      </c>
      <c r="U1058" s="1">
        <v>6</v>
      </c>
      <c r="V1058" s="1">
        <v>834541</v>
      </c>
      <c r="W1058" s="1">
        <v>2</v>
      </c>
      <c r="X1058" s="1">
        <v>2297938</v>
      </c>
      <c r="Y1058" s="1" t="s">
        <v>45</v>
      </c>
    </row>
    <row r="1059" spans="1:25">
      <c r="A1059" s="1">
        <v>2010066</v>
      </c>
      <c r="B1059" s="1" t="s">
        <v>46</v>
      </c>
      <c r="C1059" s="2">
        <v>40331</v>
      </c>
      <c r="D1059" s="2">
        <v>40392</v>
      </c>
      <c r="E1059" s="1">
        <v>43</v>
      </c>
      <c r="F1059" s="1">
        <v>11</v>
      </c>
      <c r="G1059" s="1">
        <v>14</v>
      </c>
      <c r="H1059" s="1">
        <v>23</v>
      </c>
      <c r="I1059" s="1">
        <v>17</v>
      </c>
      <c r="J1059" s="1">
        <v>10</v>
      </c>
      <c r="K1059" s="1" t="s">
        <v>1104</v>
      </c>
      <c r="L1059" s="1">
        <v>0</v>
      </c>
      <c r="M1059" s="1">
        <v>0</v>
      </c>
      <c r="N1059" s="1">
        <v>2</v>
      </c>
      <c r="O1059" s="1">
        <v>195523.6</v>
      </c>
      <c r="P1059" s="1">
        <v>802</v>
      </c>
      <c r="Q1059" s="1">
        <v>794.4</v>
      </c>
      <c r="R1059" s="1">
        <v>32254</v>
      </c>
      <c r="S1059" s="1">
        <v>8.5</v>
      </c>
      <c r="T1059" s="1">
        <v>415327</v>
      </c>
      <c r="U1059" s="1">
        <v>4.7</v>
      </c>
      <c r="V1059" s="1">
        <v>346693</v>
      </c>
      <c r="W1059" s="1">
        <v>2</v>
      </c>
      <c r="X1059" s="1">
        <v>7320181</v>
      </c>
      <c r="Y1059" s="1" t="s">
        <v>45</v>
      </c>
    </row>
    <row r="1060" spans="1:25">
      <c r="A1060" s="1">
        <v>2010065</v>
      </c>
      <c r="B1060" s="1" t="s">
        <v>48</v>
      </c>
      <c r="C1060" s="2">
        <v>40329</v>
      </c>
      <c r="D1060" s="2">
        <v>40390</v>
      </c>
      <c r="E1060" s="1">
        <v>46</v>
      </c>
      <c r="F1060" s="1">
        <v>49</v>
      </c>
      <c r="G1060" s="1">
        <v>32</v>
      </c>
      <c r="H1060" s="1">
        <v>5</v>
      </c>
      <c r="I1060" s="1">
        <v>33</v>
      </c>
      <c r="J1060" s="1">
        <v>1</v>
      </c>
      <c r="K1060" s="1" t="s">
        <v>1105</v>
      </c>
      <c r="L1060" s="1">
        <v>0</v>
      </c>
      <c r="M1060" s="1">
        <v>0</v>
      </c>
      <c r="N1060" s="1">
        <v>0</v>
      </c>
      <c r="O1060" s="1">
        <v>0</v>
      </c>
      <c r="P1060" s="1">
        <v>223</v>
      </c>
      <c r="Q1060" s="1">
        <v>2869.6</v>
      </c>
      <c r="R1060" s="1">
        <v>12361</v>
      </c>
      <c r="S1060" s="1">
        <v>13.8</v>
      </c>
      <c r="T1060" s="1">
        <v>197251</v>
      </c>
      <c r="U1060" s="1">
        <v>6.2</v>
      </c>
      <c r="V1060" s="1">
        <v>249073</v>
      </c>
      <c r="W1060" s="1">
        <v>2</v>
      </c>
      <c r="X1060" s="1">
        <v>9366214</v>
      </c>
      <c r="Y1060" s="1" t="s">
        <v>45</v>
      </c>
    </row>
    <row r="1061" spans="1:25">
      <c r="A1061" s="1">
        <v>2010064</v>
      </c>
      <c r="B1061" s="1" t="s">
        <v>43</v>
      </c>
      <c r="C1061" s="2">
        <v>40327</v>
      </c>
      <c r="D1061" s="2">
        <v>40388</v>
      </c>
      <c r="E1061" s="1">
        <v>33</v>
      </c>
      <c r="F1061" s="1">
        <v>21</v>
      </c>
      <c r="G1061" s="1">
        <v>49</v>
      </c>
      <c r="H1061" s="1">
        <v>26</v>
      </c>
      <c r="I1061" s="1">
        <v>46</v>
      </c>
      <c r="J1061" s="1">
        <v>1</v>
      </c>
      <c r="K1061" s="1" t="s">
        <v>1106</v>
      </c>
      <c r="L1061" s="1">
        <v>0</v>
      </c>
      <c r="M1061" s="1">
        <v>0</v>
      </c>
      <c r="N1061" s="1">
        <v>5</v>
      </c>
      <c r="O1061" s="1">
        <v>124386.4</v>
      </c>
      <c r="P1061" s="1">
        <v>845</v>
      </c>
      <c r="Q1061" s="1">
        <v>1199.0999999999999</v>
      </c>
      <c r="R1061" s="1">
        <v>36346</v>
      </c>
      <c r="S1061" s="1">
        <v>12</v>
      </c>
      <c r="T1061" s="1">
        <v>540852</v>
      </c>
      <c r="U1061" s="1">
        <v>5.7</v>
      </c>
      <c r="V1061" s="1">
        <v>634069</v>
      </c>
      <c r="W1061" s="1">
        <v>2</v>
      </c>
      <c r="X1061" s="1">
        <v>713076</v>
      </c>
      <c r="Y1061" s="1" t="s">
        <v>45</v>
      </c>
    </row>
    <row r="1062" spans="1:25">
      <c r="A1062" s="1">
        <v>2010063</v>
      </c>
      <c r="B1062" s="1" t="s">
        <v>46</v>
      </c>
      <c r="C1062" s="2">
        <v>40324</v>
      </c>
      <c r="D1062" s="2">
        <v>40385</v>
      </c>
      <c r="E1062" s="1">
        <v>47</v>
      </c>
      <c r="F1062" s="1">
        <v>3</v>
      </c>
      <c r="G1062" s="1">
        <v>35</v>
      </c>
      <c r="H1062" s="1">
        <v>22</v>
      </c>
      <c r="I1062" s="1">
        <v>6</v>
      </c>
      <c r="J1062" s="1">
        <v>1</v>
      </c>
      <c r="K1062" s="1" t="s">
        <v>1107</v>
      </c>
      <c r="L1062" s="1">
        <v>0</v>
      </c>
      <c r="M1062" s="1">
        <v>0</v>
      </c>
      <c r="N1062" s="1">
        <v>5</v>
      </c>
      <c r="O1062" s="1">
        <v>63551</v>
      </c>
      <c r="P1062" s="1">
        <v>425</v>
      </c>
      <c r="Q1062" s="1">
        <v>1218.0999999999999</v>
      </c>
      <c r="R1062" s="1">
        <v>19526</v>
      </c>
      <c r="S1062" s="1">
        <v>11.4</v>
      </c>
      <c r="T1062" s="1">
        <v>298879</v>
      </c>
      <c r="U1062" s="1">
        <v>5.3</v>
      </c>
      <c r="V1062" s="1">
        <v>319683</v>
      </c>
      <c r="W1062" s="1">
        <v>2</v>
      </c>
      <c r="X1062" s="1">
        <v>27977</v>
      </c>
      <c r="Y1062" s="1" t="s">
        <v>45</v>
      </c>
    </row>
    <row r="1063" spans="1:25">
      <c r="A1063" s="1">
        <v>2010062</v>
      </c>
      <c r="B1063" s="1" t="s">
        <v>48</v>
      </c>
      <c r="C1063" s="2">
        <v>40322</v>
      </c>
      <c r="D1063" s="2">
        <v>40383</v>
      </c>
      <c r="E1063" s="1">
        <v>8</v>
      </c>
      <c r="F1063" s="1">
        <v>35</v>
      </c>
      <c r="G1063" s="1">
        <v>29</v>
      </c>
      <c r="H1063" s="1">
        <v>12</v>
      </c>
      <c r="I1063" s="1">
        <v>3</v>
      </c>
      <c r="J1063" s="1">
        <v>1</v>
      </c>
      <c r="K1063" s="1" t="s">
        <v>1108</v>
      </c>
      <c r="L1063" s="1">
        <v>0</v>
      </c>
      <c r="M1063" s="1">
        <v>0</v>
      </c>
      <c r="N1063" s="1">
        <v>3</v>
      </c>
      <c r="O1063" s="1">
        <v>58768</v>
      </c>
      <c r="P1063" s="1">
        <v>394</v>
      </c>
      <c r="Q1063" s="1">
        <v>729</v>
      </c>
      <c r="R1063" s="1">
        <v>15276</v>
      </c>
      <c r="S1063" s="1">
        <v>8.1</v>
      </c>
      <c r="T1063" s="1">
        <v>196222</v>
      </c>
      <c r="U1063" s="1">
        <v>4.5</v>
      </c>
      <c r="V1063" s="1">
        <v>180748</v>
      </c>
      <c r="W1063" s="1">
        <v>2</v>
      </c>
      <c r="X1063" s="1">
        <v>1339853</v>
      </c>
      <c r="Y1063" s="1" t="s">
        <v>45</v>
      </c>
    </row>
    <row r="1064" spans="1:25">
      <c r="A1064" s="1">
        <v>2010061</v>
      </c>
      <c r="B1064" s="1" t="s">
        <v>43</v>
      </c>
      <c r="C1064" s="2">
        <v>40320</v>
      </c>
      <c r="D1064" s="2">
        <v>40381</v>
      </c>
      <c r="E1064" s="1">
        <v>2</v>
      </c>
      <c r="F1064" s="1">
        <v>48</v>
      </c>
      <c r="G1064" s="1">
        <v>40</v>
      </c>
      <c r="H1064" s="1">
        <v>46</v>
      </c>
      <c r="I1064" s="1">
        <v>17</v>
      </c>
      <c r="J1064" s="1">
        <v>10</v>
      </c>
      <c r="K1064" s="1" t="s">
        <v>1109</v>
      </c>
      <c r="L1064" s="1">
        <v>0</v>
      </c>
      <c r="M1064" s="1">
        <v>0</v>
      </c>
      <c r="N1064" s="1">
        <v>1</v>
      </c>
      <c r="O1064" s="1">
        <v>396644</v>
      </c>
      <c r="P1064" s="1">
        <v>330</v>
      </c>
      <c r="Q1064" s="1">
        <v>1958.3</v>
      </c>
      <c r="R1064" s="1">
        <v>19844</v>
      </c>
      <c r="S1064" s="1">
        <v>14.1</v>
      </c>
      <c r="T1064" s="1">
        <v>320215</v>
      </c>
      <c r="U1064" s="1">
        <v>6.2</v>
      </c>
      <c r="V1064" s="1">
        <v>352785</v>
      </c>
      <c r="W1064" s="1">
        <v>2</v>
      </c>
      <c r="X1064" s="1">
        <v>259898</v>
      </c>
      <c r="Y1064" s="1" t="s">
        <v>45</v>
      </c>
    </row>
    <row r="1065" spans="1:25">
      <c r="A1065" s="1">
        <v>2010060</v>
      </c>
      <c r="B1065" s="1" t="s">
        <v>46</v>
      </c>
      <c r="C1065" s="2">
        <v>40317</v>
      </c>
      <c r="D1065" s="2">
        <v>40378</v>
      </c>
      <c r="E1065" s="1">
        <v>24</v>
      </c>
      <c r="F1065" s="1">
        <v>12</v>
      </c>
      <c r="G1065" s="1">
        <v>17</v>
      </c>
      <c r="H1065" s="1">
        <v>38</v>
      </c>
      <c r="I1065" s="1">
        <v>30</v>
      </c>
      <c r="J1065" s="1">
        <v>7</v>
      </c>
      <c r="K1065" s="1" t="s">
        <v>1110</v>
      </c>
      <c r="L1065" s="1">
        <v>1</v>
      </c>
      <c r="M1065" s="1">
        <v>7000000</v>
      </c>
      <c r="N1065" s="1">
        <v>3</v>
      </c>
      <c r="O1065" s="1">
        <v>117788.7</v>
      </c>
      <c r="P1065" s="1">
        <v>746</v>
      </c>
      <c r="Q1065" s="1">
        <v>771.7</v>
      </c>
      <c r="R1065" s="1">
        <v>28902</v>
      </c>
      <c r="S1065" s="1">
        <v>8.6</v>
      </c>
      <c r="T1065" s="1">
        <v>373679</v>
      </c>
      <c r="U1065" s="1">
        <v>4.7</v>
      </c>
      <c r="V1065" s="1">
        <v>824929</v>
      </c>
      <c r="W1065" s="1">
        <v>2</v>
      </c>
      <c r="X1065" s="1">
        <v>5561787</v>
      </c>
      <c r="Y1065" s="1" t="s">
        <v>45</v>
      </c>
    </row>
    <row r="1066" spans="1:25">
      <c r="A1066" s="1">
        <v>2010059</v>
      </c>
      <c r="B1066" s="1" t="s">
        <v>48</v>
      </c>
      <c r="C1066" s="2">
        <v>40315</v>
      </c>
      <c r="D1066" s="2">
        <v>40376</v>
      </c>
      <c r="E1066" s="1">
        <v>9</v>
      </c>
      <c r="F1066" s="1">
        <v>27</v>
      </c>
      <c r="G1066" s="1">
        <v>26</v>
      </c>
      <c r="H1066" s="1">
        <v>29</v>
      </c>
      <c r="I1066" s="1">
        <v>36</v>
      </c>
      <c r="J1066" s="1">
        <v>5</v>
      </c>
      <c r="K1066" s="1" t="s">
        <v>1111</v>
      </c>
      <c r="L1066" s="1">
        <v>0</v>
      </c>
      <c r="M1066" s="1">
        <v>0</v>
      </c>
      <c r="N1066" s="1">
        <v>0</v>
      </c>
      <c r="O1066" s="1">
        <v>0</v>
      </c>
      <c r="P1066" s="1">
        <v>269</v>
      </c>
      <c r="Q1066" s="1">
        <v>2143.9</v>
      </c>
      <c r="R1066" s="1">
        <v>15565</v>
      </c>
      <c r="S1066" s="1">
        <v>9.9</v>
      </c>
      <c r="T1066" s="1">
        <v>220372</v>
      </c>
      <c r="U1066" s="1">
        <v>5</v>
      </c>
      <c r="V1066" s="1">
        <v>369768</v>
      </c>
      <c r="W1066" s="1">
        <v>2</v>
      </c>
      <c r="X1066" s="1">
        <v>6723508</v>
      </c>
      <c r="Y1066" s="1" t="s">
        <v>45</v>
      </c>
    </row>
    <row r="1067" spans="1:25">
      <c r="A1067" s="1">
        <v>2010058</v>
      </c>
      <c r="B1067" s="1" t="s">
        <v>43</v>
      </c>
      <c r="C1067" s="2">
        <v>40313</v>
      </c>
      <c r="D1067" s="2">
        <v>40374</v>
      </c>
      <c r="E1067" s="1">
        <v>32</v>
      </c>
      <c r="F1067" s="1">
        <v>31</v>
      </c>
      <c r="G1067" s="1">
        <v>44</v>
      </c>
      <c r="H1067" s="1">
        <v>27</v>
      </c>
      <c r="I1067" s="1">
        <v>9</v>
      </c>
      <c r="J1067" s="1">
        <v>8</v>
      </c>
      <c r="K1067" s="1" t="s">
        <v>1112</v>
      </c>
      <c r="L1067" s="1">
        <v>0</v>
      </c>
      <c r="M1067" s="1">
        <v>0</v>
      </c>
      <c r="N1067" s="1">
        <v>4</v>
      </c>
      <c r="O1067" s="1">
        <v>103132.4</v>
      </c>
      <c r="P1067" s="1">
        <v>431</v>
      </c>
      <c r="Q1067" s="1">
        <v>1559.4</v>
      </c>
      <c r="R1067" s="1">
        <v>24522</v>
      </c>
      <c r="S1067" s="1">
        <v>11.8</v>
      </c>
      <c r="T1067" s="1">
        <v>380230</v>
      </c>
      <c r="U1067" s="1">
        <v>5.4</v>
      </c>
      <c r="V1067" s="1">
        <v>569090</v>
      </c>
      <c r="W1067" s="1">
        <v>2</v>
      </c>
      <c r="X1067" s="1">
        <v>6159553</v>
      </c>
      <c r="Y1067" s="1" t="s">
        <v>45</v>
      </c>
    </row>
    <row r="1068" spans="1:25">
      <c r="A1068" s="1">
        <v>2010057</v>
      </c>
      <c r="B1068" s="1" t="s">
        <v>46</v>
      </c>
      <c r="C1068" s="2">
        <v>40310</v>
      </c>
      <c r="D1068" s="2">
        <v>40371</v>
      </c>
      <c r="E1068" s="1">
        <v>28</v>
      </c>
      <c r="F1068" s="1">
        <v>22</v>
      </c>
      <c r="G1068" s="1">
        <v>27</v>
      </c>
      <c r="H1068" s="1">
        <v>14</v>
      </c>
      <c r="I1068" s="1">
        <v>23</v>
      </c>
      <c r="J1068" s="1">
        <v>4</v>
      </c>
      <c r="K1068" s="1" t="s">
        <v>1113</v>
      </c>
      <c r="L1068" s="1">
        <v>0</v>
      </c>
      <c r="M1068" s="1">
        <v>0</v>
      </c>
      <c r="N1068" s="1">
        <v>3</v>
      </c>
      <c r="O1068" s="1">
        <v>100166.3</v>
      </c>
      <c r="P1068" s="1">
        <v>614</v>
      </c>
      <c r="Q1068" s="1">
        <v>888.2</v>
      </c>
      <c r="R1068" s="1">
        <v>27249</v>
      </c>
      <c r="S1068" s="1">
        <v>8.6999999999999993</v>
      </c>
      <c r="T1068" s="1">
        <v>373870</v>
      </c>
      <c r="U1068" s="1">
        <v>4.5</v>
      </c>
      <c r="V1068" s="1">
        <v>496020</v>
      </c>
      <c r="W1068" s="1">
        <v>2</v>
      </c>
      <c r="X1068" s="1">
        <v>1863559</v>
      </c>
      <c r="Y1068" s="1" t="s">
        <v>45</v>
      </c>
    </row>
    <row r="1069" spans="1:25">
      <c r="A1069" s="1">
        <v>2010056</v>
      </c>
      <c r="B1069" s="1" t="s">
        <v>48</v>
      </c>
      <c r="C1069" s="2">
        <v>40308</v>
      </c>
      <c r="D1069" s="2">
        <v>40369</v>
      </c>
      <c r="E1069" s="1">
        <v>41</v>
      </c>
      <c r="F1069" s="1">
        <v>4</v>
      </c>
      <c r="G1069" s="1">
        <v>35</v>
      </c>
      <c r="H1069" s="1">
        <v>33</v>
      </c>
      <c r="I1069" s="1">
        <v>10</v>
      </c>
      <c r="J1069" s="1">
        <v>5</v>
      </c>
      <c r="K1069" s="1" t="s">
        <v>1114</v>
      </c>
      <c r="L1069" s="1">
        <v>0</v>
      </c>
      <c r="M1069" s="1">
        <v>0</v>
      </c>
      <c r="N1069" s="1">
        <v>0</v>
      </c>
      <c r="O1069" s="1">
        <v>0</v>
      </c>
      <c r="P1069" s="1">
        <v>273</v>
      </c>
      <c r="Q1069" s="1">
        <v>1966.5</v>
      </c>
      <c r="R1069" s="1">
        <v>11097</v>
      </c>
      <c r="S1069" s="1">
        <v>13.4</v>
      </c>
      <c r="T1069" s="1">
        <v>180773</v>
      </c>
      <c r="U1069" s="1">
        <v>5.8</v>
      </c>
      <c r="V1069" s="1">
        <v>360811</v>
      </c>
      <c r="W1069" s="1">
        <v>2</v>
      </c>
      <c r="X1069" s="1">
        <v>9172896</v>
      </c>
      <c r="Y1069" s="1" t="s">
        <v>45</v>
      </c>
    </row>
    <row r="1070" spans="1:25">
      <c r="A1070" s="1">
        <v>2010055</v>
      </c>
      <c r="B1070" s="1" t="s">
        <v>43</v>
      </c>
      <c r="C1070" s="2">
        <v>40306</v>
      </c>
      <c r="D1070" s="2">
        <v>40367</v>
      </c>
      <c r="E1070" s="1">
        <v>16</v>
      </c>
      <c r="F1070" s="1">
        <v>29</v>
      </c>
      <c r="G1070" s="1">
        <v>31</v>
      </c>
      <c r="H1070" s="1">
        <v>39</v>
      </c>
      <c r="I1070" s="1">
        <v>1</v>
      </c>
      <c r="J1070" s="1">
        <v>2</v>
      </c>
      <c r="K1070" s="1" t="s">
        <v>1115</v>
      </c>
      <c r="L1070" s="1">
        <v>0</v>
      </c>
      <c r="M1070" s="1">
        <v>0</v>
      </c>
      <c r="N1070" s="1">
        <v>1</v>
      </c>
      <c r="O1070" s="1">
        <v>315671.90000000002</v>
      </c>
      <c r="P1070" s="1">
        <v>422</v>
      </c>
      <c r="Q1070" s="1">
        <v>1447.5</v>
      </c>
      <c r="R1070" s="1">
        <v>21230</v>
      </c>
      <c r="S1070" s="1">
        <v>12.7</v>
      </c>
      <c r="T1070" s="1">
        <v>333812</v>
      </c>
      <c r="U1070" s="1">
        <v>5.8</v>
      </c>
      <c r="V1070" s="1">
        <v>411869</v>
      </c>
      <c r="W1070" s="1">
        <v>2</v>
      </c>
      <c r="X1070" s="1">
        <v>2036362</v>
      </c>
      <c r="Y1070" s="1" t="s">
        <v>45</v>
      </c>
    </row>
    <row r="1071" spans="1:25">
      <c r="A1071" s="1">
        <v>2010054</v>
      </c>
      <c r="B1071" s="1" t="s">
        <v>46</v>
      </c>
      <c r="C1071" s="2">
        <v>40303</v>
      </c>
      <c r="D1071" s="2">
        <v>40364</v>
      </c>
      <c r="E1071" s="1">
        <v>10</v>
      </c>
      <c r="F1071" s="1">
        <v>30</v>
      </c>
      <c r="G1071" s="1">
        <v>18</v>
      </c>
      <c r="H1071" s="1">
        <v>27</v>
      </c>
      <c r="I1071" s="1">
        <v>4</v>
      </c>
      <c r="J1071" s="1">
        <v>1</v>
      </c>
      <c r="K1071" s="1" t="s">
        <v>1116</v>
      </c>
      <c r="L1071" s="1">
        <v>1</v>
      </c>
      <c r="M1071" s="1">
        <v>6000000</v>
      </c>
      <c r="N1071" s="1">
        <v>7</v>
      </c>
      <c r="O1071" s="1">
        <v>44297.8</v>
      </c>
      <c r="P1071" s="1">
        <v>1054</v>
      </c>
      <c r="Q1071" s="1">
        <v>522.9</v>
      </c>
      <c r="R1071" s="1">
        <v>33613</v>
      </c>
      <c r="S1071" s="1">
        <v>7.1</v>
      </c>
      <c r="T1071" s="1">
        <v>399059</v>
      </c>
      <c r="U1071" s="1">
        <v>4.2</v>
      </c>
      <c r="V1071" s="1">
        <v>342354</v>
      </c>
      <c r="W1071" s="1">
        <v>2</v>
      </c>
      <c r="X1071" s="1">
        <v>384746</v>
      </c>
      <c r="Y1071" s="1" t="s">
        <v>45</v>
      </c>
    </row>
    <row r="1072" spans="1:25">
      <c r="A1072" s="1">
        <v>2010053</v>
      </c>
      <c r="B1072" s="1" t="s">
        <v>48</v>
      </c>
      <c r="C1072" s="2">
        <v>40301</v>
      </c>
      <c r="D1072" s="2">
        <v>40362</v>
      </c>
      <c r="E1072" s="1">
        <v>8</v>
      </c>
      <c r="F1072" s="1">
        <v>11</v>
      </c>
      <c r="G1072" s="1">
        <v>12</v>
      </c>
      <c r="H1072" s="1">
        <v>26</v>
      </c>
      <c r="I1072" s="1">
        <v>48</v>
      </c>
      <c r="J1072" s="1">
        <v>6</v>
      </c>
      <c r="K1072" s="1" t="s">
        <v>1117</v>
      </c>
      <c r="L1072" s="1">
        <v>0</v>
      </c>
      <c r="M1072" s="1">
        <v>0</v>
      </c>
      <c r="N1072" s="1">
        <v>2</v>
      </c>
      <c r="O1072" s="1">
        <v>98259.8</v>
      </c>
      <c r="P1072" s="1">
        <v>570</v>
      </c>
      <c r="Q1072" s="1">
        <v>629.79999999999995</v>
      </c>
      <c r="R1072" s="1">
        <v>22079</v>
      </c>
      <c r="S1072" s="1">
        <v>7</v>
      </c>
      <c r="T1072" s="1">
        <v>266942</v>
      </c>
      <c r="U1072" s="1">
        <v>4.0999999999999996</v>
      </c>
      <c r="V1072" s="1">
        <v>317068</v>
      </c>
      <c r="W1072" s="1">
        <v>2</v>
      </c>
      <c r="X1072" s="1">
        <v>8335661</v>
      </c>
      <c r="Y1072" s="1" t="s">
        <v>45</v>
      </c>
    </row>
    <row r="1073" spans="1:25">
      <c r="A1073" s="1">
        <v>2010052</v>
      </c>
      <c r="B1073" s="1" t="s">
        <v>43</v>
      </c>
      <c r="C1073" s="2">
        <v>40299</v>
      </c>
      <c r="D1073" s="2">
        <v>40360</v>
      </c>
      <c r="E1073" s="1">
        <v>39</v>
      </c>
      <c r="F1073" s="1">
        <v>28</v>
      </c>
      <c r="G1073" s="1">
        <v>3</v>
      </c>
      <c r="H1073" s="1">
        <v>42</v>
      </c>
      <c r="I1073" s="1">
        <v>6</v>
      </c>
      <c r="J1073" s="1">
        <v>5</v>
      </c>
      <c r="K1073" s="1" t="s">
        <v>1118</v>
      </c>
      <c r="L1073" s="1">
        <v>0</v>
      </c>
      <c r="M1073" s="1">
        <v>0</v>
      </c>
      <c r="N1073" s="1">
        <v>0</v>
      </c>
      <c r="O1073" s="1">
        <v>0</v>
      </c>
      <c r="P1073" s="1">
        <v>546</v>
      </c>
      <c r="Q1073" s="1">
        <v>1714.5</v>
      </c>
      <c r="R1073" s="1">
        <v>23351</v>
      </c>
      <c r="S1073" s="1">
        <v>11</v>
      </c>
      <c r="T1073" s="1">
        <v>348395</v>
      </c>
      <c r="U1073" s="1">
        <v>5.3</v>
      </c>
      <c r="V1073" s="1">
        <v>662715</v>
      </c>
      <c r="W1073" s="1">
        <v>2</v>
      </c>
      <c r="X1073" s="1">
        <v>636245</v>
      </c>
      <c r="Y1073" s="1" t="s">
        <v>45</v>
      </c>
    </row>
    <row r="1074" spans="1:25">
      <c r="A1074" s="1">
        <v>2010051</v>
      </c>
      <c r="B1074" s="1" t="s">
        <v>46</v>
      </c>
      <c r="C1074" s="2">
        <v>40296</v>
      </c>
      <c r="D1074" s="2">
        <v>40357</v>
      </c>
      <c r="E1074" s="1">
        <v>34</v>
      </c>
      <c r="F1074" s="1">
        <v>49</v>
      </c>
      <c r="G1074" s="1">
        <v>9</v>
      </c>
      <c r="H1074" s="1">
        <v>25</v>
      </c>
      <c r="I1074" s="1">
        <v>38</v>
      </c>
      <c r="J1074" s="1">
        <v>1</v>
      </c>
      <c r="K1074" s="1" t="s">
        <v>1119</v>
      </c>
      <c r="L1074" s="1">
        <v>0</v>
      </c>
      <c r="M1074" s="1">
        <v>0</v>
      </c>
      <c r="N1074" s="1">
        <v>1</v>
      </c>
      <c r="O1074" s="1">
        <v>265956.2</v>
      </c>
      <c r="P1074" s="1">
        <v>421</v>
      </c>
      <c r="Q1074" s="1">
        <v>1207.0999999999999</v>
      </c>
      <c r="R1074" s="1">
        <v>19288</v>
      </c>
      <c r="S1074" s="1">
        <v>11.6</v>
      </c>
      <c r="T1074" s="1">
        <v>291405</v>
      </c>
      <c r="U1074" s="1">
        <v>5.4</v>
      </c>
      <c r="V1074" s="1">
        <v>319950</v>
      </c>
      <c r="W1074" s="1">
        <v>2</v>
      </c>
      <c r="X1074" s="1">
        <v>462584</v>
      </c>
      <c r="Y1074" s="1" t="s">
        <v>45</v>
      </c>
    </row>
    <row r="1075" spans="1:25">
      <c r="A1075" s="1">
        <v>2010050</v>
      </c>
      <c r="B1075" s="1" t="s">
        <v>48</v>
      </c>
      <c r="C1075" s="2">
        <v>40294</v>
      </c>
      <c r="D1075" s="2">
        <v>40355</v>
      </c>
      <c r="E1075" s="1">
        <v>29</v>
      </c>
      <c r="F1075" s="1">
        <v>24</v>
      </c>
      <c r="G1075" s="1">
        <v>4</v>
      </c>
      <c r="H1075" s="1">
        <v>46</v>
      </c>
      <c r="I1075" s="1">
        <v>7</v>
      </c>
      <c r="J1075" s="1">
        <v>10</v>
      </c>
      <c r="K1075" s="1" t="s">
        <v>1120</v>
      </c>
      <c r="L1075" s="1">
        <v>0</v>
      </c>
      <c r="M1075" s="1">
        <v>0</v>
      </c>
      <c r="N1075" s="1">
        <v>0</v>
      </c>
      <c r="O1075" s="1">
        <v>0</v>
      </c>
      <c r="P1075" s="1">
        <v>348</v>
      </c>
      <c r="Q1075" s="1">
        <v>1494.5</v>
      </c>
      <c r="R1075" s="1">
        <v>16759</v>
      </c>
      <c r="S1075" s="1">
        <v>8.5</v>
      </c>
      <c r="T1075" s="1">
        <v>225867</v>
      </c>
      <c r="U1075" s="1">
        <v>4.5</v>
      </c>
      <c r="V1075" s="1">
        <v>172218</v>
      </c>
      <c r="W1075" s="1">
        <v>2</v>
      </c>
      <c r="X1075" s="1">
        <v>2338823</v>
      </c>
      <c r="Y1075" s="1" t="s">
        <v>45</v>
      </c>
    </row>
    <row r="1076" spans="1:25">
      <c r="A1076" s="1">
        <v>2010049</v>
      </c>
      <c r="B1076" s="1" t="s">
        <v>43</v>
      </c>
      <c r="C1076" s="2">
        <v>40292</v>
      </c>
      <c r="D1076" s="2">
        <v>40353</v>
      </c>
      <c r="E1076" s="1">
        <v>17</v>
      </c>
      <c r="F1076" s="1">
        <v>34</v>
      </c>
      <c r="G1076" s="1">
        <v>27</v>
      </c>
      <c r="H1076" s="1">
        <v>3</v>
      </c>
      <c r="I1076" s="1">
        <v>41</v>
      </c>
      <c r="J1076" s="1">
        <v>4</v>
      </c>
      <c r="K1076" s="1" t="s">
        <v>1121</v>
      </c>
      <c r="L1076" s="1">
        <v>1</v>
      </c>
      <c r="M1076" s="1">
        <v>5000000</v>
      </c>
      <c r="N1076" s="1">
        <v>6</v>
      </c>
      <c r="O1076" s="1">
        <v>68746.899999999994</v>
      </c>
      <c r="P1076" s="1">
        <v>700</v>
      </c>
      <c r="Q1076" s="1">
        <v>1039.7</v>
      </c>
      <c r="R1076" s="1">
        <v>30431</v>
      </c>
      <c r="S1076" s="1">
        <v>10.5</v>
      </c>
      <c r="T1076" s="1">
        <v>430226</v>
      </c>
      <c r="U1076" s="1">
        <v>5.3</v>
      </c>
      <c r="V1076" s="1">
        <v>659416</v>
      </c>
      <c r="W1076" s="1">
        <v>2</v>
      </c>
      <c r="X1076" s="1">
        <v>5448100</v>
      </c>
      <c r="Y1076" s="1" t="s">
        <v>45</v>
      </c>
    </row>
    <row r="1077" spans="1:25">
      <c r="A1077" s="1">
        <v>2010048</v>
      </c>
      <c r="B1077" s="1" t="s">
        <v>46</v>
      </c>
      <c r="C1077" s="2">
        <v>40289</v>
      </c>
      <c r="D1077" s="2">
        <v>40350</v>
      </c>
      <c r="E1077" s="1">
        <v>24</v>
      </c>
      <c r="F1077" s="1">
        <v>26</v>
      </c>
      <c r="G1077" s="1">
        <v>35</v>
      </c>
      <c r="H1077" s="1">
        <v>9</v>
      </c>
      <c r="I1077" s="1">
        <v>1</v>
      </c>
      <c r="J1077" s="1">
        <v>4</v>
      </c>
      <c r="K1077" s="1" t="s">
        <v>1122</v>
      </c>
      <c r="L1077" s="1">
        <v>1</v>
      </c>
      <c r="M1077" s="1">
        <v>3000000</v>
      </c>
      <c r="N1077" s="1">
        <v>0</v>
      </c>
      <c r="O1077" s="1">
        <v>0</v>
      </c>
      <c r="P1077" s="1">
        <v>464</v>
      </c>
      <c r="Q1077" s="1">
        <v>1758.8</v>
      </c>
      <c r="R1077" s="1">
        <v>24196</v>
      </c>
      <c r="S1077" s="1">
        <v>9.3000000000000007</v>
      </c>
      <c r="T1077" s="1">
        <v>340315</v>
      </c>
      <c r="U1077" s="1">
        <v>4.7</v>
      </c>
      <c r="V1077" s="1">
        <v>470092</v>
      </c>
      <c r="W1077" s="1">
        <v>2</v>
      </c>
      <c r="X1077" s="1">
        <v>4922599</v>
      </c>
      <c r="Y1077" s="1" t="s">
        <v>45</v>
      </c>
    </row>
    <row r="1078" spans="1:25">
      <c r="A1078" s="1">
        <v>2010047</v>
      </c>
      <c r="B1078" s="1" t="s">
        <v>48</v>
      </c>
      <c r="C1078" s="2">
        <v>40287</v>
      </c>
      <c r="D1078" s="2">
        <v>40348</v>
      </c>
      <c r="E1078" s="1">
        <v>44</v>
      </c>
      <c r="F1078" s="1">
        <v>22</v>
      </c>
      <c r="G1078" s="1">
        <v>17</v>
      </c>
      <c r="H1078" s="1">
        <v>38</v>
      </c>
      <c r="I1078" s="1">
        <v>2</v>
      </c>
      <c r="J1078" s="1">
        <v>8</v>
      </c>
      <c r="K1078" s="1" t="s">
        <v>1123</v>
      </c>
      <c r="L1078" s="1">
        <v>0</v>
      </c>
      <c r="M1078" s="1">
        <v>0</v>
      </c>
      <c r="N1078" s="1">
        <v>1</v>
      </c>
      <c r="O1078" s="1">
        <v>176450.5</v>
      </c>
      <c r="P1078" s="1">
        <v>333</v>
      </c>
      <c r="Q1078" s="1">
        <v>992.2</v>
      </c>
      <c r="R1078" s="1">
        <v>13297</v>
      </c>
      <c r="S1078" s="1">
        <v>10.8</v>
      </c>
      <c r="T1078" s="1">
        <v>191619</v>
      </c>
      <c r="U1078" s="1">
        <v>5.3</v>
      </c>
      <c r="V1078" s="1">
        <v>292243</v>
      </c>
      <c r="W1078" s="1">
        <v>2</v>
      </c>
      <c r="X1078" s="1">
        <v>7158323</v>
      </c>
      <c r="Y1078" s="1" t="s">
        <v>45</v>
      </c>
    </row>
    <row r="1079" spans="1:25">
      <c r="A1079" s="1">
        <v>2010046</v>
      </c>
      <c r="B1079" s="1" t="s">
        <v>43</v>
      </c>
      <c r="C1079" s="2">
        <v>40285</v>
      </c>
      <c r="D1079" s="2">
        <v>40346</v>
      </c>
      <c r="E1079" s="1">
        <v>24</v>
      </c>
      <c r="F1079" s="1">
        <v>42</v>
      </c>
      <c r="G1079" s="1">
        <v>16</v>
      </c>
      <c r="H1079" s="1">
        <v>9</v>
      </c>
      <c r="I1079" s="1">
        <v>32</v>
      </c>
      <c r="J1079" s="1">
        <v>3</v>
      </c>
      <c r="K1079" s="1" t="s">
        <v>1124</v>
      </c>
      <c r="L1079" s="1">
        <v>1</v>
      </c>
      <c r="M1079" s="1">
        <v>2000000</v>
      </c>
      <c r="N1079" s="1">
        <v>5</v>
      </c>
      <c r="O1079" s="1">
        <v>74002.899999999994</v>
      </c>
      <c r="P1079" s="1">
        <v>694</v>
      </c>
      <c r="Q1079" s="1">
        <v>948.4</v>
      </c>
      <c r="R1079" s="1">
        <v>27884</v>
      </c>
      <c r="S1079" s="1">
        <v>10.3</v>
      </c>
      <c r="T1079" s="1">
        <v>387613</v>
      </c>
      <c r="U1079" s="1">
        <v>5.3</v>
      </c>
      <c r="V1079" s="1">
        <v>614257</v>
      </c>
      <c r="W1079" s="1">
        <v>2</v>
      </c>
      <c r="X1079" s="1">
        <v>3390882</v>
      </c>
      <c r="Y1079" s="1" t="s">
        <v>45</v>
      </c>
    </row>
    <row r="1080" spans="1:25">
      <c r="A1080" s="1">
        <v>2010045</v>
      </c>
      <c r="B1080" s="1" t="s">
        <v>46</v>
      </c>
      <c r="C1080" s="2">
        <v>40282</v>
      </c>
      <c r="D1080" s="2">
        <v>40343</v>
      </c>
      <c r="E1080" s="1">
        <v>9</v>
      </c>
      <c r="F1080" s="1">
        <v>12</v>
      </c>
      <c r="G1080" s="1">
        <v>29</v>
      </c>
      <c r="H1080" s="1">
        <v>2</v>
      </c>
      <c r="I1080" s="1">
        <v>21</v>
      </c>
      <c r="J1080" s="1">
        <v>7</v>
      </c>
      <c r="K1080" s="1" t="s">
        <v>1125</v>
      </c>
      <c r="L1080" s="1">
        <v>1</v>
      </c>
      <c r="M1080" s="1">
        <v>3000000</v>
      </c>
      <c r="N1080" s="1">
        <v>12</v>
      </c>
      <c r="O1080" s="1">
        <v>25556.2</v>
      </c>
      <c r="P1080" s="1">
        <v>1118</v>
      </c>
      <c r="Q1080" s="1">
        <v>481</v>
      </c>
      <c r="R1080" s="1">
        <v>38001</v>
      </c>
      <c r="S1080" s="1">
        <v>6.1</v>
      </c>
      <c r="T1080" s="1">
        <v>416087</v>
      </c>
      <c r="U1080" s="1">
        <v>3.9</v>
      </c>
      <c r="V1080" s="1">
        <v>772048</v>
      </c>
      <c r="W1080" s="1">
        <v>2</v>
      </c>
      <c r="X1080" s="1">
        <v>9445939</v>
      </c>
      <c r="Y1080" s="1" t="s">
        <v>45</v>
      </c>
    </row>
    <row r="1081" spans="1:25">
      <c r="A1081" s="1">
        <v>2010044</v>
      </c>
      <c r="B1081" s="1" t="s">
        <v>48</v>
      </c>
      <c r="C1081" s="2">
        <v>40280</v>
      </c>
      <c r="D1081" s="2">
        <v>40341</v>
      </c>
      <c r="E1081" s="1">
        <v>4</v>
      </c>
      <c r="F1081" s="1">
        <v>36</v>
      </c>
      <c r="G1081" s="1">
        <v>11</v>
      </c>
      <c r="H1081" s="1">
        <v>31</v>
      </c>
      <c r="I1081" s="1">
        <v>46</v>
      </c>
      <c r="J1081" s="1">
        <v>10</v>
      </c>
      <c r="K1081" s="1" t="s">
        <v>1126</v>
      </c>
      <c r="L1081" s="1">
        <v>0</v>
      </c>
      <c r="M1081" s="1">
        <v>0</v>
      </c>
      <c r="N1081" s="1">
        <v>1</v>
      </c>
      <c r="O1081" s="1">
        <v>183345.2</v>
      </c>
      <c r="P1081" s="1">
        <v>278</v>
      </c>
      <c r="Q1081" s="1">
        <v>1228.9000000000001</v>
      </c>
      <c r="R1081" s="1">
        <v>12937</v>
      </c>
      <c r="S1081" s="1">
        <v>11.6</v>
      </c>
      <c r="T1081" s="1">
        <v>201675</v>
      </c>
      <c r="U1081" s="1">
        <v>5.3</v>
      </c>
      <c r="V1081" s="1">
        <v>189055</v>
      </c>
      <c r="W1081" s="1">
        <v>2</v>
      </c>
      <c r="X1081" s="1">
        <v>1863923</v>
      </c>
      <c r="Y1081" s="1" t="s">
        <v>45</v>
      </c>
    </row>
    <row r="1082" spans="1:25">
      <c r="A1082" s="1">
        <v>2010043</v>
      </c>
      <c r="B1082" s="1" t="s">
        <v>43</v>
      </c>
      <c r="C1082" s="2">
        <v>40278</v>
      </c>
      <c r="D1082" s="2">
        <v>40339</v>
      </c>
      <c r="E1082" s="1">
        <v>33</v>
      </c>
      <c r="F1082" s="1">
        <v>13</v>
      </c>
      <c r="G1082" s="1">
        <v>49</v>
      </c>
      <c r="H1082" s="1">
        <v>36</v>
      </c>
      <c r="I1082" s="1">
        <v>22</v>
      </c>
      <c r="J1082" s="1">
        <v>4</v>
      </c>
      <c r="K1082" s="1" t="s">
        <v>1127</v>
      </c>
      <c r="L1082" s="1">
        <v>2</v>
      </c>
      <c r="M1082" s="1">
        <v>2500000</v>
      </c>
      <c r="N1082" s="1">
        <v>6</v>
      </c>
      <c r="O1082" s="1">
        <v>64879.3</v>
      </c>
      <c r="P1082" s="1">
        <v>995</v>
      </c>
      <c r="Q1082" s="1">
        <v>699.5</v>
      </c>
      <c r="R1082" s="1">
        <v>31930</v>
      </c>
      <c r="S1082" s="1">
        <v>9.4</v>
      </c>
      <c r="T1082" s="1">
        <v>408682</v>
      </c>
      <c r="U1082" s="1">
        <v>5.2</v>
      </c>
      <c r="V1082" s="1">
        <v>656117</v>
      </c>
      <c r="W1082" s="1">
        <v>2</v>
      </c>
      <c r="X1082" s="1">
        <v>2672204</v>
      </c>
      <c r="Y1082" s="1" t="s">
        <v>45</v>
      </c>
    </row>
    <row r="1083" spans="1:25">
      <c r="A1083" s="1">
        <v>2010042</v>
      </c>
      <c r="B1083" s="1" t="s">
        <v>46</v>
      </c>
      <c r="C1083" s="2">
        <v>40275</v>
      </c>
      <c r="D1083" s="2">
        <v>40336</v>
      </c>
      <c r="E1083" s="1">
        <v>28</v>
      </c>
      <c r="F1083" s="1">
        <v>11</v>
      </c>
      <c r="G1083" s="1">
        <v>2</v>
      </c>
      <c r="H1083" s="1">
        <v>33</v>
      </c>
      <c r="I1083" s="1">
        <v>43</v>
      </c>
      <c r="J1083" s="1">
        <v>1</v>
      </c>
      <c r="K1083" s="1" t="s">
        <v>1128</v>
      </c>
      <c r="L1083" s="1">
        <v>0</v>
      </c>
      <c r="M1083" s="1">
        <v>0</v>
      </c>
      <c r="N1083" s="1">
        <v>6</v>
      </c>
      <c r="O1083" s="1">
        <v>51416.4</v>
      </c>
      <c r="P1083" s="1">
        <v>493</v>
      </c>
      <c r="Q1083" s="1">
        <v>1097.5</v>
      </c>
      <c r="R1083" s="1">
        <v>22303</v>
      </c>
      <c r="S1083" s="1">
        <v>10.6</v>
      </c>
      <c r="T1083" s="1">
        <v>328470</v>
      </c>
      <c r="U1083" s="1">
        <v>5.0999999999999996</v>
      </c>
      <c r="V1083" s="1">
        <v>339001</v>
      </c>
      <c r="W1083" s="1">
        <v>2</v>
      </c>
      <c r="X1083" s="1">
        <v>2158251</v>
      </c>
      <c r="Y1083" s="1" t="s">
        <v>45</v>
      </c>
    </row>
    <row r="1084" spans="1:25">
      <c r="A1084" s="1">
        <v>2010041</v>
      </c>
      <c r="B1084" s="1" t="s">
        <v>48</v>
      </c>
      <c r="C1084" s="2">
        <v>40273</v>
      </c>
      <c r="D1084" s="2">
        <v>40334</v>
      </c>
      <c r="E1084" s="1">
        <v>17</v>
      </c>
      <c r="F1084" s="1">
        <v>18</v>
      </c>
      <c r="G1084" s="1">
        <v>36</v>
      </c>
      <c r="H1084" s="1">
        <v>21</v>
      </c>
      <c r="I1084" s="1">
        <v>47</v>
      </c>
      <c r="J1084" s="1">
        <v>6</v>
      </c>
      <c r="K1084" s="1" t="s">
        <v>1129</v>
      </c>
      <c r="L1084" s="1">
        <v>0</v>
      </c>
      <c r="M1084" s="1">
        <v>0</v>
      </c>
      <c r="N1084" s="1">
        <v>0</v>
      </c>
      <c r="O1084" s="1">
        <v>0</v>
      </c>
      <c r="P1084" s="1">
        <v>214</v>
      </c>
      <c r="Q1084" s="1">
        <v>2166.8000000000002</v>
      </c>
      <c r="R1084" s="1">
        <v>10420</v>
      </c>
      <c r="S1084" s="1">
        <v>12.3</v>
      </c>
      <c r="T1084" s="1">
        <v>164182</v>
      </c>
      <c r="U1084" s="1">
        <v>5.5</v>
      </c>
      <c r="V1084" s="1">
        <v>252193</v>
      </c>
      <c r="W1084" s="1">
        <v>2</v>
      </c>
      <c r="X1084" s="1">
        <v>7028092</v>
      </c>
      <c r="Y1084" s="1" t="s">
        <v>45</v>
      </c>
    </row>
    <row r="1085" spans="1:25">
      <c r="A1085" s="1">
        <v>2010040</v>
      </c>
      <c r="B1085" s="1" t="s">
        <v>43</v>
      </c>
      <c r="C1085" s="2">
        <v>40271</v>
      </c>
      <c r="D1085" s="2">
        <v>40332</v>
      </c>
      <c r="E1085" s="1">
        <v>35</v>
      </c>
      <c r="F1085" s="1">
        <v>39</v>
      </c>
      <c r="G1085" s="1">
        <v>20</v>
      </c>
      <c r="H1085" s="1">
        <v>48</v>
      </c>
      <c r="I1085" s="1">
        <v>42</v>
      </c>
      <c r="J1085" s="1">
        <v>2</v>
      </c>
      <c r="K1085" s="1" t="s">
        <v>1130</v>
      </c>
      <c r="L1085" s="1">
        <v>0</v>
      </c>
      <c r="M1085" s="1">
        <v>0</v>
      </c>
      <c r="N1085" s="1">
        <v>2</v>
      </c>
      <c r="O1085" s="1">
        <v>184429.1</v>
      </c>
      <c r="P1085" s="1">
        <v>481</v>
      </c>
      <c r="Q1085" s="1">
        <v>1423.4</v>
      </c>
      <c r="R1085" s="1">
        <v>20627</v>
      </c>
      <c r="S1085" s="1">
        <v>14.7</v>
      </c>
      <c r="T1085" s="1">
        <v>319941</v>
      </c>
      <c r="U1085" s="1">
        <v>6.7</v>
      </c>
      <c r="V1085" s="1">
        <v>452384</v>
      </c>
      <c r="W1085" s="1">
        <v>2</v>
      </c>
      <c r="X1085" s="1">
        <v>7253220</v>
      </c>
      <c r="Y1085" s="1" t="s">
        <v>45</v>
      </c>
    </row>
    <row r="1086" spans="1:25">
      <c r="A1086" s="1">
        <v>2010039</v>
      </c>
      <c r="B1086" s="1" t="s">
        <v>46</v>
      </c>
      <c r="C1086" s="2">
        <v>40268</v>
      </c>
      <c r="D1086" s="2">
        <v>40329</v>
      </c>
      <c r="E1086" s="1">
        <v>46</v>
      </c>
      <c r="F1086" s="1">
        <v>28</v>
      </c>
      <c r="G1086" s="1">
        <v>21</v>
      </c>
      <c r="H1086" s="1">
        <v>39</v>
      </c>
      <c r="I1086" s="1">
        <v>49</v>
      </c>
      <c r="J1086" s="1">
        <v>1</v>
      </c>
      <c r="K1086" s="1" t="s">
        <v>1131</v>
      </c>
      <c r="L1086" s="1">
        <v>1</v>
      </c>
      <c r="M1086" s="1">
        <v>7000000</v>
      </c>
      <c r="N1086" s="1">
        <v>1</v>
      </c>
      <c r="O1086" s="1">
        <v>299712.59999999998</v>
      </c>
      <c r="P1086" s="1">
        <v>409</v>
      </c>
      <c r="Q1086" s="1">
        <v>1411.7</v>
      </c>
      <c r="R1086" s="1">
        <v>19605</v>
      </c>
      <c r="S1086" s="1">
        <v>13</v>
      </c>
      <c r="T1086" s="1">
        <v>305586</v>
      </c>
      <c r="U1086" s="1">
        <v>5.9</v>
      </c>
      <c r="V1086" s="1">
        <v>369945</v>
      </c>
      <c r="W1086" s="1">
        <v>2</v>
      </c>
      <c r="X1086" s="1">
        <v>2761095</v>
      </c>
      <c r="Y1086" s="1" t="s">
        <v>45</v>
      </c>
    </row>
    <row r="1087" spans="1:25">
      <c r="A1087" s="1">
        <v>2010038</v>
      </c>
      <c r="B1087" s="1" t="s">
        <v>48</v>
      </c>
      <c r="C1087" s="2">
        <v>40266</v>
      </c>
      <c r="D1087" s="2">
        <v>40327</v>
      </c>
      <c r="E1087" s="1">
        <v>2</v>
      </c>
      <c r="F1087" s="1">
        <v>44</v>
      </c>
      <c r="G1087" s="1">
        <v>41</v>
      </c>
      <c r="H1087" s="1">
        <v>34</v>
      </c>
      <c r="I1087" s="1">
        <v>46</v>
      </c>
      <c r="J1087" s="1">
        <v>2</v>
      </c>
      <c r="K1087" s="1" t="s">
        <v>1132</v>
      </c>
      <c r="L1087" s="1">
        <v>0</v>
      </c>
      <c r="M1087" s="1">
        <v>0</v>
      </c>
      <c r="N1087" s="1">
        <v>1</v>
      </c>
      <c r="O1087" s="1">
        <v>191296.2</v>
      </c>
      <c r="P1087" s="1">
        <v>180</v>
      </c>
      <c r="Q1087" s="1">
        <v>1962.8</v>
      </c>
      <c r="R1087" s="1">
        <v>9198</v>
      </c>
      <c r="S1087" s="1">
        <v>17.100000000000001</v>
      </c>
      <c r="T1087" s="1">
        <v>158406</v>
      </c>
      <c r="U1087" s="1">
        <v>7.1</v>
      </c>
      <c r="V1087" s="1">
        <v>247511</v>
      </c>
      <c r="W1087" s="1">
        <v>2</v>
      </c>
      <c r="X1087" s="1">
        <v>1644304</v>
      </c>
      <c r="Y1087" s="1" t="s">
        <v>45</v>
      </c>
    </row>
    <row r="1088" spans="1:25">
      <c r="A1088" s="1">
        <v>2010037</v>
      </c>
      <c r="B1088" s="1" t="s">
        <v>43</v>
      </c>
      <c r="C1088" s="2">
        <v>40264</v>
      </c>
      <c r="D1088" s="2">
        <v>40325</v>
      </c>
      <c r="E1088" s="1">
        <v>43</v>
      </c>
      <c r="F1088" s="1">
        <v>42</v>
      </c>
      <c r="G1088" s="1">
        <v>9</v>
      </c>
      <c r="H1088" s="1">
        <v>21</v>
      </c>
      <c r="I1088" s="1">
        <v>46</v>
      </c>
      <c r="J1088" s="1">
        <v>6</v>
      </c>
      <c r="K1088" s="1" t="s">
        <v>1133</v>
      </c>
      <c r="L1088" s="1">
        <v>0</v>
      </c>
      <c r="M1088" s="1">
        <v>0</v>
      </c>
      <c r="N1088" s="1">
        <v>1</v>
      </c>
      <c r="O1088" s="1">
        <v>351807.5</v>
      </c>
      <c r="P1088" s="1">
        <v>474</v>
      </c>
      <c r="Q1088" s="1">
        <v>1450.2</v>
      </c>
      <c r="R1088" s="1">
        <v>23967</v>
      </c>
      <c r="S1088" s="1">
        <v>12.7</v>
      </c>
      <c r="T1088" s="1">
        <v>371891</v>
      </c>
      <c r="U1088" s="1">
        <v>5.8</v>
      </c>
      <c r="V1088" s="1">
        <v>602976</v>
      </c>
      <c r="W1088" s="1">
        <v>2</v>
      </c>
      <c r="X1088" s="1">
        <v>4470488</v>
      </c>
      <c r="Y1088" s="1" t="s">
        <v>45</v>
      </c>
    </row>
    <row r="1089" spans="1:25">
      <c r="A1089" s="1">
        <v>2010036</v>
      </c>
      <c r="B1089" s="1" t="s">
        <v>46</v>
      </c>
      <c r="C1089" s="2">
        <v>40261</v>
      </c>
      <c r="D1089" s="2">
        <v>40322</v>
      </c>
      <c r="E1089" s="1">
        <v>28</v>
      </c>
      <c r="F1089" s="1">
        <v>9</v>
      </c>
      <c r="G1089" s="1">
        <v>35</v>
      </c>
      <c r="H1089" s="1">
        <v>8</v>
      </c>
      <c r="I1089" s="1">
        <v>42</v>
      </c>
      <c r="J1089" s="1">
        <v>6</v>
      </c>
      <c r="K1089" s="1" t="s">
        <v>1134</v>
      </c>
      <c r="L1089" s="1">
        <v>0</v>
      </c>
      <c r="M1089" s="1">
        <v>0</v>
      </c>
      <c r="N1089" s="1">
        <v>3</v>
      </c>
      <c r="O1089" s="1">
        <v>98547.1</v>
      </c>
      <c r="P1089" s="1">
        <v>415</v>
      </c>
      <c r="Q1089" s="1">
        <v>1274.5999999999999</v>
      </c>
      <c r="R1089" s="1">
        <v>21109</v>
      </c>
      <c r="S1089" s="1">
        <v>11</v>
      </c>
      <c r="T1089" s="1">
        <v>321351</v>
      </c>
      <c r="U1089" s="1">
        <v>5.2</v>
      </c>
      <c r="V1089" s="1">
        <v>469554</v>
      </c>
      <c r="W1089" s="1">
        <v>2</v>
      </c>
      <c r="X1089" s="1">
        <v>3092599</v>
      </c>
      <c r="Y1089" s="1" t="s">
        <v>45</v>
      </c>
    </row>
    <row r="1090" spans="1:25">
      <c r="A1090" s="1">
        <v>2010035</v>
      </c>
      <c r="B1090" s="1" t="s">
        <v>48</v>
      </c>
      <c r="C1090" s="2">
        <v>40259</v>
      </c>
      <c r="D1090" s="2">
        <v>40320</v>
      </c>
      <c r="E1090" s="1">
        <v>44</v>
      </c>
      <c r="F1090" s="1">
        <v>34</v>
      </c>
      <c r="G1090" s="1">
        <v>25</v>
      </c>
      <c r="H1090" s="1">
        <v>47</v>
      </c>
      <c r="I1090" s="1">
        <v>29</v>
      </c>
      <c r="J1090" s="1">
        <v>9</v>
      </c>
      <c r="K1090" s="1" t="s">
        <v>1135</v>
      </c>
      <c r="L1090" s="1">
        <v>0</v>
      </c>
      <c r="M1090" s="1">
        <v>0</v>
      </c>
      <c r="N1090" s="1">
        <v>1</v>
      </c>
      <c r="O1090" s="1">
        <v>183331.5</v>
      </c>
      <c r="P1090" s="1">
        <v>267</v>
      </c>
      <c r="Q1090" s="1">
        <v>1277.9000000000001</v>
      </c>
      <c r="R1090" s="1">
        <v>11125</v>
      </c>
      <c r="S1090" s="1">
        <v>13.5</v>
      </c>
      <c r="T1090" s="1">
        <v>169403</v>
      </c>
      <c r="U1090" s="1">
        <v>6.3</v>
      </c>
      <c r="V1090" s="1">
        <v>273327</v>
      </c>
      <c r="W1090" s="1">
        <v>2</v>
      </c>
      <c r="X1090" s="1">
        <v>6137244</v>
      </c>
      <c r="Y1090" s="1" t="s">
        <v>45</v>
      </c>
    </row>
    <row r="1091" spans="1:25">
      <c r="A1091" s="1">
        <v>2010034</v>
      </c>
      <c r="B1091" s="1" t="s">
        <v>43</v>
      </c>
      <c r="C1091" s="2">
        <v>40257</v>
      </c>
      <c r="D1091" s="2">
        <v>40318</v>
      </c>
      <c r="E1091" s="1">
        <v>15</v>
      </c>
      <c r="F1091" s="1">
        <v>36</v>
      </c>
      <c r="G1091" s="1">
        <v>28</v>
      </c>
      <c r="H1091" s="1">
        <v>49</v>
      </c>
      <c r="I1091" s="1">
        <v>2</v>
      </c>
      <c r="J1091" s="1">
        <v>3</v>
      </c>
      <c r="K1091" s="1" t="s">
        <v>1136</v>
      </c>
      <c r="L1091" s="1">
        <v>0</v>
      </c>
      <c r="M1091" s="1">
        <v>0</v>
      </c>
      <c r="N1091" s="1">
        <v>2</v>
      </c>
      <c r="O1091" s="1">
        <v>184932.4</v>
      </c>
      <c r="P1091" s="1">
        <v>638</v>
      </c>
      <c r="Q1091" s="1">
        <v>1085.5</v>
      </c>
      <c r="R1091" s="1">
        <v>26636</v>
      </c>
      <c r="S1091" s="1">
        <v>11.4</v>
      </c>
      <c r="T1091" s="1">
        <v>390405</v>
      </c>
      <c r="U1091" s="1">
        <v>5.5</v>
      </c>
      <c r="V1091" s="1">
        <v>669756</v>
      </c>
      <c r="W1091" s="1">
        <v>2</v>
      </c>
      <c r="X1091" s="1">
        <v>2951352</v>
      </c>
      <c r="Y1091" s="1" t="s">
        <v>45</v>
      </c>
    </row>
    <row r="1092" spans="1:25">
      <c r="A1092" s="1">
        <v>2010033</v>
      </c>
      <c r="B1092" s="1" t="s">
        <v>46</v>
      </c>
      <c r="C1092" s="2">
        <v>40254</v>
      </c>
      <c r="D1092" s="2">
        <v>40315</v>
      </c>
      <c r="E1092" s="1">
        <v>46</v>
      </c>
      <c r="F1092" s="1">
        <v>1</v>
      </c>
      <c r="G1092" s="1">
        <v>24</v>
      </c>
      <c r="H1092" s="1">
        <v>18</v>
      </c>
      <c r="I1092" s="1">
        <v>9</v>
      </c>
      <c r="J1092" s="1">
        <v>7</v>
      </c>
      <c r="K1092" s="1" t="s">
        <v>1137</v>
      </c>
      <c r="L1092" s="1">
        <v>1</v>
      </c>
      <c r="M1092" s="1">
        <v>12000000</v>
      </c>
      <c r="N1092" s="1">
        <v>3</v>
      </c>
      <c r="O1092" s="1">
        <v>115893.9</v>
      </c>
      <c r="P1092" s="1">
        <v>782</v>
      </c>
      <c r="Q1092" s="1">
        <v>815.5</v>
      </c>
      <c r="R1092" s="1">
        <v>32163</v>
      </c>
      <c r="S1092" s="1">
        <v>8.6</v>
      </c>
      <c r="T1092" s="1">
        <v>427770</v>
      </c>
      <c r="U1092" s="1">
        <v>4.5999999999999996</v>
      </c>
      <c r="V1092" s="1">
        <v>863572</v>
      </c>
      <c r="W1092" s="1">
        <v>2</v>
      </c>
      <c r="X1092" s="1">
        <v>5004928</v>
      </c>
      <c r="Y1092" s="1" t="s">
        <v>45</v>
      </c>
    </row>
    <row r="1093" spans="1:25">
      <c r="A1093" s="1">
        <v>2010032</v>
      </c>
      <c r="B1093" s="1" t="s">
        <v>48</v>
      </c>
      <c r="C1093" s="2">
        <v>40252</v>
      </c>
      <c r="D1093" s="2">
        <v>40313</v>
      </c>
      <c r="E1093" s="1">
        <v>18</v>
      </c>
      <c r="F1093" s="1">
        <v>15</v>
      </c>
      <c r="G1093" s="1">
        <v>1</v>
      </c>
      <c r="H1093" s="1">
        <v>4</v>
      </c>
      <c r="I1093" s="1">
        <v>38</v>
      </c>
      <c r="J1093" s="1">
        <v>6</v>
      </c>
      <c r="K1093" s="1" t="s">
        <v>1138</v>
      </c>
      <c r="L1093" s="1">
        <v>0</v>
      </c>
      <c r="M1093" s="1">
        <v>0</v>
      </c>
      <c r="N1093" s="1">
        <v>0</v>
      </c>
      <c r="O1093" s="1">
        <v>0</v>
      </c>
      <c r="P1093" s="1">
        <v>361</v>
      </c>
      <c r="Q1093" s="1">
        <v>1772.7</v>
      </c>
      <c r="R1093" s="1">
        <v>17949</v>
      </c>
      <c r="S1093" s="1">
        <v>9.8000000000000007</v>
      </c>
      <c r="T1093" s="1">
        <v>258287</v>
      </c>
      <c r="U1093" s="1">
        <v>4.8</v>
      </c>
      <c r="V1093" s="1">
        <v>395244</v>
      </c>
      <c r="W1093" s="1">
        <v>2</v>
      </c>
      <c r="X1093" s="1">
        <v>5930780</v>
      </c>
      <c r="Y1093" s="1" t="s">
        <v>45</v>
      </c>
    </row>
    <row r="1094" spans="1:25">
      <c r="A1094" s="1">
        <v>2010031</v>
      </c>
      <c r="B1094" s="1" t="s">
        <v>43</v>
      </c>
      <c r="C1094" s="2">
        <v>40250</v>
      </c>
      <c r="D1094" s="2">
        <v>40311</v>
      </c>
      <c r="E1094" s="1">
        <v>32</v>
      </c>
      <c r="F1094" s="1">
        <v>37</v>
      </c>
      <c r="G1094" s="1">
        <v>16</v>
      </c>
      <c r="H1094" s="1">
        <v>6</v>
      </c>
      <c r="I1094" s="1">
        <v>8</v>
      </c>
      <c r="J1094" s="1">
        <v>7</v>
      </c>
      <c r="K1094" s="1" t="s">
        <v>1139</v>
      </c>
      <c r="L1094" s="1">
        <v>0</v>
      </c>
      <c r="M1094" s="1">
        <v>0</v>
      </c>
      <c r="N1094" s="1">
        <v>3</v>
      </c>
      <c r="O1094" s="1">
        <v>152483.79999999999</v>
      </c>
      <c r="P1094" s="1">
        <v>658</v>
      </c>
      <c r="Q1094" s="1">
        <v>1275.2</v>
      </c>
      <c r="R1094" s="1">
        <v>32188</v>
      </c>
      <c r="S1094" s="1">
        <v>11.5</v>
      </c>
      <c r="T1094" s="1">
        <v>485452</v>
      </c>
      <c r="U1094" s="1">
        <v>5.4</v>
      </c>
      <c r="V1094" s="1">
        <v>1149002</v>
      </c>
      <c r="W1094" s="1">
        <v>2</v>
      </c>
      <c r="X1094" s="1">
        <v>2383439</v>
      </c>
      <c r="Y1094" s="1" t="s">
        <v>45</v>
      </c>
    </row>
    <row r="1095" spans="1:25">
      <c r="A1095" s="1">
        <v>2010030</v>
      </c>
      <c r="B1095" s="1" t="s">
        <v>46</v>
      </c>
      <c r="C1095" s="2">
        <v>40247</v>
      </c>
      <c r="D1095" s="2">
        <v>40308</v>
      </c>
      <c r="E1095" s="1">
        <v>36</v>
      </c>
      <c r="F1095" s="1">
        <v>13</v>
      </c>
      <c r="G1095" s="1">
        <v>44</v>
      </c>
      <c r="H1095" s="1">
        <v>1</v>
      </c>
      <c r="I1095" s="1">
        <v>48</v>
      </c>
      <c r="J1095" s="1">
        <v>2</v>
      </c>
      <c r="K1095" s="1" t="s">
        <v>1140</v>
      </c>
      <c r="L1095" s="1">
        <v>0</v>
      </c>
      <c r="M1095" s="1">
        <v>0</v>
      </c>
      <c r="N1095" s="1">
        <v>0</v>
      </c>
      <c r="O1095" s="1">
        <v>0</v>
      </c>
      <c r="P1095" s="1">
        <v>426</v>
      </c>
      <c r="Q1095" s="1">
        <v>2098.5</v>
      </c>
      <c r="R1095" s="1">
        <v>19665</v>
      </c>
      <c r="S1095" s="1">
        <v>12.6</v>
      </c>
      <c r="T1095" s="1">
        <v>307722</v>
      </c>
      <c r="U1095" s="1">
        <v>5.7</v>
      </c>
      <c r="V1095" s="1">
        <v>371636</v>
      </c>
      <c r="W1095" s="1">
        <v>2</v>
      </c>
      <c r="X1095" s="1">
        <v>6171423</v>
      </c>
      <c r="Y1095" s="1" t="s">
        <v>45</v>
      </c>
    </row>
    <row r="1096" spans="1:25">
      <c r="A1096" s="1">
        <v>2010029</v>
      </c>
      <c r="B1096" s="1" t="s">
        <v>48</v>
      </c>
      <c r="C1096" s="2">
        <v>40245</v>
      </c>
      <c r="D1096" s="2">
        <v>40306</v>
      </c>
      <c r="E1096" s="1">
        <v>23</v>
      </c>
      <c r="F1096" s="1">
        <v>11</v>
      </c>
      <c r="G1096" s="1">
        <v>43</v>
      </c>
      <c r="H1096" s="1">
        <v>49</v>
      </c>
      <c r="I1096" s="1">
        <v>10</v>
      </c>
      <c r="J1096" s="1">
        <v>10</v>
      </c>
      <c r="K1096" s="1" t="s">
        <v>1141</v>
      </c>
      <c r="L1096" s="1">
        <v>0</v>
      </c>
      <c r="M1096" s="1">
        <v>0</v>
      </c>
      <c r="N1096" s="1">
        <v>1</v>
      </c>
      <c r="O1096" s="1">
        <v>190999.8</v>
      </c>
      <c r="P1096" s="1">
        <v>359</v>
      </c>
      <c r="Q1096" s="1">
        <v>1001.5</v>
      </c>
      <c r="R1096" s="1">
        <v>16943</v>
      </c>
      <c r="S1096" s="1">
        <v>9.3000000000000007</v>
      </c>
      <c r="T1096" s="1">
        <v>238302</v>
      </c>
      <c r="U1096" s="1">
        <v>4.7</v>
      </c>
      <c r="V1096" s="1">
        <v>196031</v>
      </c>
      <c r="W1096" s="1">
        <v>2</v>
      </c>
      <c r="X1096" s="1">
        <v>8350941</v>
      </c>
      <c r="Y1096" s="1" t="s">
        <v>45</v>
      </c>
    </row>
    <row r="1097" spans="1:25">
      <c r="A1097" s="1">
        <v>2010028</v>
      </c>
      <c r="B1097" s="1" t="s">
        <v>43</v>
      </c>
      <c r="C1097" s="2">
        <v>40243</v>
      </c>
      <c r="D1097" s="2">
        <v>40304</v>
      </c>
      <c r="E1097" s="1">
        <v>5</v>
      </c>
      <c r="F1097" s="1">
        <v>18</v>
      </c>
      <c r="G1097" s="1">
        <v>26</v>
      </c>
      <c r="H1097" s="1">
        <v>9</v>
      </c>
      <c r="I1097" s="1">
        <v>36</v>
      </c>
      <c r="J1097" s="1">
        <v>9</v>
      </c>
      <c r="K1097" s="1" t="s">
        <v>1142</v>
      </c>
      <c r="L1097" s="1">
        <v>0</v>
      </c>
      <c r="M1097" s="1">
        <v>0</v>
      </c>
      <c r="N1097" s="1">
        <v>2</v>
      </c>
      <c r="O1097" s="1">
        <v>190730.2</v>
      </c>
      <c r="P1097" s="1">
        <v>847</v>
      </c>
      <c r="Q1097" s="1">
        <v>853.5</v>
      </c>
      <c r="R1097" s="1">
        <v>38783</v>
      </c>
      <c r="S1097" s="1">
        <v>8.1</v>
      </c>
      <c r="T1097" s="1">
        <v>496031</v>
      </c>
      <c r="U1097" s="1">
        <v>4.5</v>
      </c>
      <c r="V1097" s="1">
        <v>586696</v>
      </c>
      <c r="W1097" s="1">
        <v>2</v>
      </c>
      <c r="X1097" s="1">
        <v>4800764</v>
      </c>
      <c r="Y1097" s="1" t="s">
        <v>45</v>
      </c>
    </row>
    <row r="1098" spans="1:25">
      <c r="A1098" s="1">
        <v>2010027</v>
      </c>
      <c r="B1098" s="1" t="s">
        <v>46</v>
      </c>
      <c r="C1098" s="2">
        <v>40240</v>
      </c>
      <c r="D1098" s="2">
        <v>40301</v>
      </c>
      <c r="E1098" s="1">
        <v>17</v>
      </c>
      <c r="F1098" s="1">
        <v>37</v>
      </c>
      <c r="G1098" s="1">
        <v>23</v>
      </c>
      <c r="H1098" s="1">
        <v>25</v>
      </c>
      <c r="I1098" s="1">
        <v>2</v>
      </c>
      <c r="J1098" s="1">
        <v>7</v>
      </c>
      <c r="K1098" s="1" t="s">
        <v>1143</v>
      </c>
      <c r="L1098" s="1">
        <v>0</v>
      </c>
      <c r="M1098" s="1">
        <v>0</v>
      </c>
      <c r="N1098" s="1">
        <v>2</v>
      </c>
      <c r="O1098" s="1">
        <v>147384.6</v>
      </c>
      <c r="P1098" s="1">
        <v>499</v>
      </c>
      <c r="Q1098" s="1">
        <v>1086.0999999999999</v>
      </c>
      <c r="R1098" s="1">
        <v>23913</v>
      </c>
      <c r="S1098" s="1">
        <v>9.9</v>
      </c>
      <c r="T1098" s="1">
        <v>342765</v>
      </c>
      <c r="U1098" s="1">
        <v>4.9000000000000004</v>
      </c>
      <c r="V1098" s="1">
        <v>755316</v>
      </c>
      <c r="W1098" s="1">
        <v>2</v>
      </c>
      <c r="X1098" s="1">
        <v>9817870</v>
      </c>
      <c r="Y1098" s="1" t="s">
        <v>45</v>
      </c>
    </row>
    <row r="1099" spans="1:25">
      <c r="A1099" s="1">
        <v>2010026</v>
      </c>
      <c r="B1099" s="1" t="s">
        <v>48</v>
      </c>
      <c r="C1099" s="2">
        <v>40238</v>
      </c>
      <c r="D1099" s="2">
        <v>40299</v>
      </c>
      <c r="E1099" s="1">
        <v>19</v>
      </c>
      <c r="F1099" s="1">
        <v>11</v>
      </c>
      <c r="G1099" s="1">
        <v>8</v>
      </c>
      <c r="H1099" s="1">
        <v>48</v>
      </c>
      <c r="I1099" s="1">
        <v>49</v>
      </c>
      <c r="J1099" s="1">
        <v>7</v>
      </c>
      <c r="K1099" s="1" t="s">
        <v>1144</v>
      </c>
      <c r="L1099" s="1">
        <v>0</v>
      </c>
      <c r="M1099" s="1">
        <v>0</v>
      </c>
      <c r="N1099" s="1">
        <v>2</v>
      </c>
      <c r="O1099" s="1">
        <v>94222.399999999994</v>
      </c>
      <c r="P1099" s="1">
        <v>448</v>
      </c>
      <c r="Q1099" s="1">
        <v>766.5</v>
      </c>
      <c r="R1099" s="1">
        <v>18366</v>
      </c>
      <c r="S1099" s="1">
        <v>8</v>
      </c>
      <c r="T1099" s="1">
        <v>240562</v>
      </c>
      <c r="U1099" s="1">
        <v>4.4000000000000004</v>
      </c>
      <c r="V1099" s="1">
        <v>461947</v>
      </c>
      <c r="W1099" s="1">
        <v>2</v>
      </c>
      <c r="X1099" s="1">
        <v>9269240</v>
      </c>
      <c r="Y1099" s="1" t="s">
        <v>45</v>
      </c>
    </row>
    <row r="1100" spans="1:25">
      <c r="A1100" s="1">
        <v>2010025</v>
      </c>
      <c r="B1100" s="1" t="s">
        <v>43</v>
      </c>
      <c r="C1100" s="2">
        <v>40236</v>
      </c>
      <c r="D1100" s="2">
        <v>40297</v>
      </c>
      <c r="E1100" s="1">
        <v>13</v>
      </c>
      <c r="F1100" s="1">
        <v>40</v>
      </c>
      <c r="G1100" s="1">
        <v>2</v>
      </c>
      <c r="H1100" s="1">
        <v>10</v>
      </c>
      <c r="I1100" s="1">
        <v>35</v>
      </c>
      <c r="J1100" s="1">
        <v>1</v>
      </c>
      <c r="K1100" s="1" t="s">
        <v>1145</v>
      </c>
      <c r="L1100" s="1">
        <v>1</v>
      </c>
      <c r="M1100" s="1">
        <v>6000000</v>
      </c>
      <c r="N1100" s="1">
        <v>2</v>
      </c>
      <c r="O1100" s="1">
        <v>192886.3</v>
      </c>
      <c r="P1100" s="1">
        <v>662</v>
      </c>
      <c r="Q1100" s="1">
        <v>1094</v>
      </c>
      <c r="R1100" s="1">
        <v>30811</v>
      </c>
      <c r="S1100" s="1">
        <v>10.3</v>
      </c>
      <c r="T1100" s="1">
        <v>451429</v>
      </c>
      <c r="U1100" s="1">
        <v>5</v>
      </c>
      <c r="V1100" s="1">
        <v>458888</v>
      </c>
      <c r="W1100" s="1">
        <v>2</v>
      </c>
      <c r="X1100" s="1">
        <v>4372644</v>
      </c>
      <c r="Y1100" s="1" t="s">
        <v>45</v>
      </c>
    </row>
    <row r="1101" spans="1:25">
      <c r="A1101" s="1">
        <v>2010024</v>
      </c>
      <c r="B1101" s="1" t="s">
        <v>46</v>
      </c>
      <c r="C1101" s="2">
        <v>40233</v>
      </c>
      <c r="D1101" s="2">
        <v>40294</v>
      </c>
      <c r="E1101" s="1">
        <v>45</v>
      </c>
      <c r="F1101" s="1">
        <v>2</v>
      </c>
      <c r="G1101" s="1">
        <v>1</v>
      </c>
      <c r="H1101" s="1">
        <v>27</v>
      </c>
      <c r="I1101" s="1">
        <v>31</v>
      </c>
      <c r="J1101" s="1">
        <v>8</v>
      </c>
      <c r="K1101" s="1" t="s">
        <v>1146</v>
      </c>
      <c r="L1101" s="1">
        <v>0</v>
      </c>
      <c r="M1101" s="1">
        <v>0</v>
      </c>
      <c r="N1101" s="1">
        <v>0</v>
      </c>
      <c r="O1101" s="1">
        <v>0</v>
      </c>
      <c r="P1101" s="1">
        <v>351</v>
      </c>
      <c r="Q1101" s="1">
        <v>2471.4</v>
      </c>
      <c r="R1101" s="1">
        <v>20208</v>
      </c>
      <c r="S1101" s="1">
        <v>11.9</v>
      </c>
      <c r="T1101" s="1">
        <v>332097</v>
      </c>
      <c r="U1101" s="1">
        <v>5.0999999999999996</v>
      </c>
      <c r="V1101" s="1">
        <v>458498</v>
      </c>
      <c r="W1101" s="1">
        <v>2</v>
      </c>
      <c r="X1101" s="1">
        <v>8786807</v>
      </c>
      <c r="Y1101" s="1" t="s">
        <v>45</v>
      </c>
    </row>
    <row r="1102" spans="1:25">
      <c r="A1102" s="1">
        <v>2010023</v>
      </c>
      <c r="B1102" s="1" t="s">
        <v>48</v>
      </c>
      <c r="C1102" s="2">
        <v>40231</v>
      </c>
      <c r="D1102" s="2">
        <v>40292</v>
      </c>
      <c r="E1102" s="1">
        <v>41</v>
      </c>
      <c r="F1102" s="1">
        <v>48</v>
      </c>
      <c r="G1102" s="1">
        <v>18</v>
      </c>
      <c r="H1102" s="1">
        <v>11</v>
      </c>
      <c r="I1102" s="1">
        <v>24</v>
      </c>
      <c r="J1102" s="1">
        <v>2</v>
      </c>
      <c r="K1102" s="1" t="s">
        <v>1147</v>
      </c>
      <c r="L1102" s="1">
        <v>0</v>
      </c>
      <c r="M1102" s="1">
        <v>0</v>
      </c>
      <c r="N1102" s="1">
        <v>1</v>
      </c>
      <c r="O1102" s="1">
        <v>188024.7</v>
      </c>
      <c r="P1102" s="1">
        <v>390</v>
      </c>
      <c r="Q1102" s="1">
        <v>910.2</v>
      </c>
      <c r="R1102" s="1">
        <v>15586</v>
      </c>
      <c r="S1102" s="1">
        <v>9.9</v>
      </c>
      <c r="T1102" s="1">
        <v>217757</v>
      </c>
      <c r="U1102" s="1">
        <v>5</v>
      </c>
      <c r="V1102" s="1">
        <v>249670</v>
      </c>
      <c r="W1102" s="1">
        <v>2</v>
      </c>
      <c r="X1102" s="1">
        <v>3574174</v>
      </c>
      <c r="Y1102" s="1" t="s">
        <v>45</v>
      </c>
    </row>
    <row r="1103" spans="1:25">
      <c r="A1103" s="1">
        <v>2010022</v>
      </c>
      <c r="B1103" s="1" t="s">
        <v>43</v>
      </c>
      <c r="C1103" s="2">
        <v>40229</v>
      </c>
      <c r="D1103" s="2">
        <v>40290</v>
      </c>
      <c r="E1103" s="1">
        <v>34</v>
      </c>
      <c r="F1103" s="1">
        <v>49</v>
      </c>
      <c r="G1103" s="1">
        <v>36</v>
      </c>
      <c r="H1103" s="1">
        <v>39</v>
      </c>
      <c r="I1103" s="1">
        <v>23</v>
      </c>
      <c r="J1103" s="1">
        <v>8</v>
      </c>
      <c r="K1103" s="1" t="s">
        <v>1148</v>
      </c>
      <c r="L1103" s="1">
        <v>0</v>
      </c>
      <c r="M1103" s="1">
        <v>0</v>
      </c>
      <c r="N1103" s="1">
        <v>2</v>
      </c>
      <c r="O1103" s="1">
        <v>190860.3</v>
      </c>
      <c r="P1103" s="1">
        <v>467</v>
      </c>
      <c r="Q1103" s="1">
        <v>1518.2</v>
      </c>
      <c r="R1103" s="1">
        <v>22826</v>
      </c>
      <c r="S1103" s="1">
        <v>13.8</v>
      </c>
      <c r="T1103" s="1">
        <v>342389</v>
      </c>
      <c r="U1103" s="1">
        <v>6.5</v>
      </c>
      <c r="V1103" s="1">
        <v>603976</v>
      </c>
      <c r="W1103" s="1">
        <v>2</v>
      </c>
      <c r="X1103" s="1">
        <v>9385491</v>
      </c>
      <c r="Y1103" s="1" t="s">
        <v>45</v>
      </c>
    </row>
    <row r="1104" spans="1:25">
      <c r="A1104" s="1">
        <v>2010021</v>
      </c>
      <c r="B1104" s="1" t="s">
        <v>46</v>
      </c>
      <c r="C1104" s="2">
        <v>40226</v>
      </c>
      <c r="D1104" s="2">
        <v>40287</v>
      </c>
      <c r="E1104" s="1">
        <v>23</v>
      </c>
      <c r="F1104" s="1">
        <v>40</v>
      </c>
      <c r="G1104" s="1">
        <v>26</v>
      </c>
      <c r="H1104" s="1">
        <v>22</v>
      </c>
      <c r="I1104" s="1">
        <v>29</v>
      </c>
      <c r="J1104" s="1">
        <v>5</v>
      </c>
      <c r="K1104" s="1" t="s">
        <v>1149</v>
      </c>
      <c r="L1104" s="1">
        <v>0</v>
      </c>
      <c r="M1104" s="1">
        <v>0</v>
      </c>
      <c r="N1104" s="1">
        <v>1</v>
      </c>
      <c r="O1104" s="1">
        <v>284797.40000000002</v>
      </c>
      <c r="P1104" s="1">
        <v>421</v>
      </c>
      <c r="Q1104" s="1">
        <v>1299.5</v>
      </c>
      <c r="R1104" s="1">
        <v>20460</v>
      </c>
      <c r="S1104" s="1">
        <v>11.8</v>
      </c>
      <c r="T1104" s="1">
        <v>312725</v>
      </c>
      <c r="U1104" s="1">
        <v>5.5</v>
      </c>
      <c r="V1104" s="1">
        <v>582917</v>
      </c>
      <c r="W1104" s="1">
        <v>2</v>
      </c>
      <c r="X1104" s="1">
        <v>4621659</v>
      </c>
      <c r="Y1104" s="1" t="s">
        <v>45</v>
      </c>
    </row>
    <row r="1105" spans="1:25">
      <c r="A1105" s="1">
        <v>2010020</v>
      </c>
      <c r="B1105" s="1" t="s">
        <v>48</v>
      </c>
      <c r="C1105" s="2">
        <v>40224</v>
      </c>
      <c r="D1105" s="2">
        <v>40285</v>
      </c>
      <c r="E1105" s="1">
        <v>48</v>
      </c>
      <c r="F1105" s="1">
        <v>39</v>
      </c>
      <c r="G1105" s="1">
        <v>24</v>
      </c>
      <c r="H1105" s="1">
        <v>8</v>
      </c>
      <c r="I1105" s="1">
        <v>15</v>
      </c>
      <c r="J1105" s="1">
        <v>8</v>
      </c>
      <c r="K1105" s="1" t="s">
        <v>1150</v>
      </c>
      <c r="L1105" s="1">
        <v>2</v>
      </c>
      <c r="M1105" s="1">
        <v>1000000</v>
      </c>
      <c r="N1105" s="1">
        <v>2</v>
      </c>
      <c r="O1105" s="1">
        <v>99001.4</v>
      </c>
      <c r="P1105" s="1">
        <v>346</v>
      </c>
      <c r="Q1105" s="1">
        <v>1031.5999999999999</v>
      </c>
      <c r="R1105" s="1">
        <v>14455</v>
      </c>
      <c r="S1105" s="1">
        <v>10.8</v>
      </c>
      <c r="T1105" s="1">
        <v>208490</v>
      </c>
      <c r="U1105" s="1">
        <v>5.3</v>
      </c>
      <c r="V1105" s="1">
        <v>315659</v>
      </c>
      <c r="W1105" s="1">
        <v>2</v>
      </c>
      <c r="X1105" s="1">
        <v>7209350</v>
      </c>
      <c r="Y1105" s="1" t="s">
        <v>45</v>
      </c>
    </row>
    <row r="1106" spans="1:25">
      <c r="A1106" s="1">
        <v>2010019</v>
      </c>
      <c r="B1106" s="1" t="s">
        <v>43</v>
      </c>
      <c r="C1106" s="2">
        <v>40222</v>
      </c>
      <c r="D1106" s="2">
        <v>40283</v>
      </c>
      <c r="E1106" s="1">
        <v>1</v>
      </c>
      <c r="F1106" s="1">
        <v>7</v>
      </c>
      <c r="G1106" s="1">
        <v>38</v>
      </c>
      <c r="H1106" s="1">
        <v>3</v>
      </c>
      <c r="I1106" s="1">
        <v>14</v>
      </c>
      <c r="J1106" s="1">
        <v>5</v>
      </c>
      <c r="K1106" s="1" t="s">
        <v>1151</v>
      </c>
      <c r="L1106" s="1">
        <v>1</v>
      </c>
      <c r="M1106" s="1">
        <v>6000000</v>
      </c>
      <c r="N1106" s="1">
        <v>10</v>
      </c>
      <c r="O1106" s="1">
        <v>61575.9</v>
      </c>
      <c r="P1106" s="1">
        <v>1655</v>
      </c>
      <c r="Q1106" s="1">
        <v>664.7</v>
      </c>
      <c r="R1106" s="1">
        <v>67265</v>
      </c>
      <c r="S1106" s="1">
        <v>7</v>
      </c>
      <c r="T1106" s="1">
        <v>789626</v>
      </c>
      <c r="U1106" s="1">
        <v>4.3</v>
      </c>
      <c r="V1106" s="1">
        <v>1125953</v>
      </c>
      <c r="W1106" s="1">
        <v>2</v>
      </c>
      <c r="X1106" s="1">
        <v>2184351</v>
      </c>
      <c r="Y1106" s="1" t="s">
        <v>45</v>
      </c>
    </row>
    <row r="1107" spans="1:25">
      <c r="A1107" s="1">
        <v>2010018</v>
      </c>
      <c r="B1107" s="1" t="s">
        <v>46</v>
      </c>
      <c r="C1107" s="2">
        <v>40219</v>
      </c>
      <c r="D1107" s="2">
        <v>40280</v>
      </c>
      <c r="E1107" s="1">
        <v>6</v>
      </c>
      <c r="F1107" s="1">
        <v>45</v>
      </c>
      <c r="G1107" s="1">
        <v>19</v>
      </c>
      <c r="H1107" s="1">
        <v>12</v>
      </c>
      <c r="I1107" s="1">
        <v>11</v>
      </c>
      <c r="J1107" s="1">
        <v>10</v>
      </c>
      <c r="K1107" s="1" t="s">
        <v>1152</v>
      </c>
      <c r="L1107" s="1">
        <v>0</v>
      </c>
      <c r="M1107" s="1">
        <v>0</v>
      </c>
      <c r="N1107" s="1">
        <v>3</v>
      </c>
      <c r="O1107" s="1">
        <v>100309.1</v>
      </c>
      <c r="P1107" s="1">
        <v>945</v>
      </c>
      <c r="Q1107" s="1">
        <v>582.29999999999995</v>
      </c>
      <c r="R1107" s="1">
        <v>37618</v>
      </c>
      <c r="S1107" s="1">
        <v>6.3</v>
      </c>
      <c r="T1107" s="1">
        <v>440141</v>
      </c>
      <c r="U1107" s="1">
        <v>3.8</v>
      </c>
      <c r="V1107" s="1">
        <v>295158</v>
      </c>
      <c r="W1107" s="1">
        <v>2</v>
      </c>
      <c r="X1107" s="1">
        <v>2361295</v>
      </c>
      <c r="Y1107" s="1" t="s">
        <v>45</v>
      </c>
    </row>
    <row r="1108" spans="1:25">
      <c r="A1108" s="1">
        <v>2010017</v>
      </c>
      <c r="B1108" s="1" t="s">
        <v>48</v>
      </c>
      <c r="C1108" s="2">
        <v>40217</v>
      </c>
      <c r="D1108" s="2">
        <v>40278</v>
      </c>
      <c r="E1108" s="1">
        <v>36</v>
      </c>
      <c r="F1108" s="1">
        <v>13</v>
      </c>
      <c r="G1108" s="1">
        <v>24</v>
      </c>
      <c r="H1108" s="1">
        <v>7</v>
      </c>
      <c r="I1108" s="1">
        <v>42</v>
      </c>
      <c r="J1108" s="1">
        <v>4</v>
      </c>
      <c r="K1108" s="1" t="s">
        <v>1153</v>
      </c>
      <c r="L1108" s="1">
        <v>1</v>
      </c>
      <c r="M1108" s="1">
        <v>9000000</v>
      </c>
      <c r="N1108" s="1">
        <v>12</v>
      </c>
      <c r="O1108" s="1">
        <v>19197.7</v>
      </c>
      <c r="P1108" s="1">
        <v>630</v>
      </c>
      <c r="Q1108" s="1">
        <v>634.29999999999995</v>
      </c>
      <c r="R1108" s="1">
        <v>21033</v>
      </c>
      <c r="S1108" s="1">
        <v>8.1999999999999993</v>
      </c>
      <c r="T1108" s="1">
        <v>264922</v>
      </c>
      <c r="U1108" s="1">
        <v>4.5999999999999996</v>
      </c>
      <c r="V1108" s="1">
        <v>377798</v>
      </c>
      <c r="W1108" s="1">
        <v>2</v>
      </c>
      <c r="X1108" s="1">
        <v>9864464</v>
      </c>
      <c r="Y1108" s="1" t="s">
        <v>45</v>
      </c>
    </row>
    <row r="1109" spans="1:25">
      <c r="A1109" s="1">
        <v>2010016</v>
      </c>
      <c r="B1109" s="1" t="s">
        <v>43</v>
      </c>
      <c r="C1109" s="2">
        <v>40215</v>
      </c>
      <c r="D1109" s="2">
        <v>40276</v>
      </c>
      <c r="E1109" s="1">
        <v>16</v>
      </c>
      <c r="F1109" s="1">
        <v>37</v>
      </c>
      <c r="G1109" s="1">
        <v>18</v>
      </c>
      <c r="H1109" s="1">
        <v>5</v>
      </c>
      <c r="I1109" s="1">
        <v>34</v>
      </c>
      <c r="J1109" s="1">
        <v>5</v>
      </c>
      <c r="K1109" s="1" t="s">
        <v>1154</v>
      </c>
      <c r="L1109" s="1">
        <v>0</v>
      </c>
      <c r="M1109" s="1">
        <v>0</v>
      </c>
      <c r="N1109" s="1">
        <v>2</v>
      </c>
      <c r="O1109" s="1">
        <v>199803.6</v>
      </c>
      <c r="P1109" s="1">
        <v>528</v>
      </c>
      <c r="Q1109" s="1">
        <v>1412.7</v>
      </c>
      <c r="R1109" s="1">
        <v>26555</v>
      </c>
      <c r="S1109" s="1">
        <v>12.4</v>
      </c>
      <c r="T1109" s="1">
        <v>423540</v>
      </c>
      <c r="U1109" s="1">
        <v>5.5</v>
      </c>
      <c r="V1109" s="1">
        <v>820106</v>
      </c>
      <c r="W1109" s="1">
        <v>2</v>
      </c>
      <c r="X1109" s="1">
        <v>8839231</v>
      </c>
      <c r="Y1109" s="1" t="s">
        <v>45</v>
      </c>
    </row>
    <row r="1110" spans="1:25">
      <c r="A1110" s="1">
        <v>2010015</v>
      </c>
      <c r="B1110" s="1" t="s">
        <v>46</v>
      </c>
      <c r="C1110" s="2">
        <v>40212</v>
      </c>
      <c r="D1110" s="2">
        <v>40273</v>
      </c>
      <c r="E1110" s="1">
        <v>44</v>
      </c>
      <c r="F1110" s="1">
        <v>48</v>
      </c>
      <c r="G1110" s="1">
        <v>7</v>
      </c>
      <c r="H1110" s="1">
        <v>30</v>
      </c>
      <c r="I1110" s="1">
        <v>13</v>
      </c>
      <c r="J1110" s="1">
        <v>7</v>
      </c>
      <c r="K1110" s="1" t="s">
        <v>1155</v>
      </c>
      <c r="L1110" s="1">
        <v>0</v>
      </c>
      <c r="M1110" s="1">
        <v>0</v>
      </c>
      <c r="N1110" s="1">
        <v>1</v>
      </c>
      <c r="O1110" s="1">
        <v>298968.2</v>
      </c>
      <c r="P1110" s="1">
        <v>630</v>
      </c>
      <c r="Q1110" s="1">
        <v>927.4</v>
      </c>
      <c r="R1110" s="1">
        <v>27705</v>
      </c>
      <c r="S1110" s="1">
        <v>9.1999999999999993</v>
      </c>
      <c r="T1110" s="1">
        <v>381274</v>
      </c>
      <c r="U1110" s="1">
        <v>4.7</v>
      </c>
      <c r="V1110" s="1">
        <v>818659</v>
      </c>
      <c r="W1110" s="1">
        <v>2</v>
      </c>
      <c r="X1110" s="1">
        <v>538032</v>
      </c>
      <c r="Y1110" s="1" t="s">
        <v>45</v>
      </c>
    </row>
    <row r="1111" spans="1:25">
      <c r="A1111" s="1">
        <v>2010014</v>
      </c>
      <c r="B1111" s="1" t="s">
        <v>48</v>
      </c>
      <c r="C1111" s="2">
        <v>40210</v>
      </c>
      <c r="D1111" s="2">
        <v>40271</v>
      </c>
      <c r="E1111" s="1">
        <v>29</v>
      </c>
      <c r="F1111" s="1">
        <v>1</v>
      </c>
      <c r="G1111" s="1">
        <v>39</v>
      </c>
      <c r="H1111" s="1">
        <v>40</v>
      </c>
      <c r="I1111" s="1">
        <v>18</v>
      </c>
      <c r="J1111" s="1">
        <v>2</v>
      </c>
      <c r="K1111" s="1" t="s">
        <v>1156</v>
      </c>
      <c r="L1111" s="1">
        <v>0</v>
      </c>
      <c r="M1111" s="1">
        <v>0</v>
      </c>
      <c r="N1111" s="1">
        <v>1</v>
      </c>
      <c r="O1111" s="1">
        <v>194780.79999999999</v>
      </c>
      <c r="P1111" s="1">
        <v>236</v>
      </c>
      <c r="Q1111" s="1">
        <v>1534.6</v>
      </c>
      <c r="R1111" s="1">
        <v>12801</v>
      </c>
      <c r="S1111" s="1">
        <v>12.5</v>
      </c>
      <c r="T1111" s="1">
        <v>196787</v>
      </c>
      <c r="U1111" s="1">
        <v>5.8</v>
      </c>
      <c r="V1111" s="1">
        <v>276958</v>
      </c>
      <c r="W1111" s="1">
        <v>2</v>
      </c>
      <c r="X1111" s="1">
        <v>2618858</v>
      </c>
      <c r="Y1111" s="1" t="s">
        <v>45</v>
      </c>
    </row>
    <row r="1112" spans="1:25">
      <c r="A1112" s="1">
        <v>2010013</v>
      </c>
      <c r="B1112" s="1" t="s">
        <v>43</v>
      </c>
      <c r="C1112" s="2">
        <v>40208</v>
      </c>
      <c r="D1112" s="2">
        <v>40269</v>
      </c>
      <c r="E1112" s="1">
        <v>44</v>
      </c>
      <c r="F1112" s="1">
        <v>26</v>
      </c>
      <c r="G1112" s="1">
        <v>18</v>
      </c>
      <c r="H1112" s="1">
        <v>21</v>
      </c>
      <c r="I1112" s="1">
        <v>47</v>
      </c>
      <c r="J1112" s="1">
        <v>3</v>
      </c>
      <c r="K1112" s="1" t="s">
        <v>1157</v>
      </c>
      <c r="L1112" s="1">
        <v>0</v>
      </c>
      <c r="M1112" s="1">
        <v>0</v>
      </c>
      <c r="N1112" s="1">
        <v>3</v>
      </c>
      <c r="O1112" s="1">
        <v>130694.6</v>
      </c>
      <c r="P1112" s="1">
        <v>567</v>
      </c>
      <c r="Q1112" s="1">
        <v>1252.9000000000001</v>
      </c>
      <c r="R1112" s="1">
        <v>26799</v>
      </c>
      <c r="S1112" s="1">
        <v>11.7</v>
      </c>
      <c r="T1112" s="1">
        <v>401261</v>
      </c>
      <c r="U1112" s="1">
        <v>5.5</v>
      </c>
      <c r="V1112" s="1">
        <v>667147</v>
      </c>
      <c r="W1112" s="1">
        <v>2</v>
      </c>
      <c r="X1112" s="1">
        <v>2664635</v>
      </c>
      <c r="Y1112" s="1" t="s">
        <v>45</v>
      </c>
    </row>
    <row r="1113" spans="1:25">
      <c r="A1113" s="1">
        <v>2010012</v>
      </c>
      <c r="B1113" s="1" t="s">
        <v>46</v>
      </c>
      <c r="C1113" s="2">
        <v>40205</v>
      </c>
      <c r="D1113" s="2">
        <v>40266</v>
      </c>
      <c r="E1113" s="1">
        <v>10</v>
      </c>
      <c r="F1113" s="1">
        <v>15</v>
      </c>
      <c r="G1113" s="1">
        <v>43</v>
      </c>
      <c r="H1113" s="1">
        <v>45</v>
      </c>
      <c r="I1113" s="1">
        <v>5</v>
      </c>
      <c r="J1113" s="1">
        <v>9</v>
      </c>
      <c r="K1113" s="1" t="s">
        <v>1158</v>
      </c>
      <c r="L1113" s="1">
        <v>0</v>
      </c>
      <c r="M1113" s="1">
        <v>0</v>
      </c>
      <c r="N1113" s="1">
        <v>1</v>
      </c>
      <c r="O1113" s="1">
        <v>289241.59999999998</v>
      </c>
      <c r="P1113" s="1">
        <v>563</v>
      </c>
      <c r="Q1113" s="1">
        <v>997.6</v>
      </c>
      <c r="R1113" s="1">
        <v>27608</v>
      </c>
      <c r="S1113" s="1">
        <v>8.9</v>
      </c>
      <c r="T1113" s="1">
        <v>356519</v>
      </c>
      <c r="U1113" s="1">
        <v>4.9000000000000004</v>
      </c>
      <c r="V1113" s="1">
        <v>440513</v>
      </c>
      <c r="W1113" s="1">
        <v>2</v>
      </c>
      <c r="X1113" s="1">
        <v>5001225</v>
      </c>
      <c r="Y1113" s="1" t="s">
        <v>45</v>
      </c>
    </row>
    <row r="1114" spans="1:25">
      <c r="A1114" s="1">
        <v>2010011</v>
      </c>
      <c r="B1114" s="1" t="s">
        <v>48</v>
      </c>
      <c r="C1114" s="2">
        <v>40203</v>
      </c>
      <c r="D1114" s="2">
        <v>40264</v>
      </c>
      <c r="E1114" s="1">
        <v>6</v>
      </c>
      <c r="F1114" s="1">
        <v>8</v>
      </c>
      <c r="G1114" s="1">
        <v>31</v>
      </c>
      <c r="H1114" s="1">
        <v>45</v>
      </c>
      <c r="I1114" s="1">
        <v>36</v>
      </c>
      <c r="J1114" s="1">
        <v>9</v>
      </c>
      <c r="K1114" s="1" t="s">
        <v>1159</v>
      </c>
      <c r="L1114" s="1">
        <v>0</v>
      </c>
      <c r="M1114" s="1">
        <v>0</v>
      </c>
      <c r="N1114" s="1">
        <v>0</v>
      </c>
      <c r="O1114" s="1">
        <v>0</v>
      </c>
      <c r="P1114" s="1">
        <v>241</v>
      </c>
      <c r="Q1114" s="1">
        <v>2311.6</v>
      </c>
      <c r="R1114" s="1">
        <v>12604</v>
      </c>
      <c r="S1114" s="1">
        <v>12.2</v>
      </c>
      <c r="T1114" s="1">
        <v>200211</v>
      </c>
      <c r="U1114" s="1">
        <v>5.5</v>
      </c>
      <c r="V1114" s="1">
        <v>273497</v>
      </c>
      <c r="W1114" s="1">
        <v>2</v>
      </c>
      <c r="X1114" s="1">
        <v>4761098</v>
      </c>
      <c r="Y1114" s="1" t="s">
        <v>45</v>
      </c>
    </row>
    <row r="1115" spans="1:25">
      <c r="A1115" s="1">
        <v>2010010</v>
      </c>
      <c r="B1115" s="1" t="s">
        <v>43</v>
      </c>
      <c r="C1115" s="2">
        <v>40201</v>
      </c>
      <c r="D1115" s="2">
        <v>40262</v>
      </c>
      <c r="E1115" s="1">
        <v>24</v>
      </c>
      <c r="F1115" s="1">
        <v>39</v>
      </c>
      <c r="G1115" s="1">
        <v>2</v>
      </c>
      <c r="H1115" s="1">
        <v>13</v>
      </c>
      <c r="I1115" s="1">
        <v>48</v>
      </c>
      <c r="J1115" s="1">
        <v>1</v>
      </c>
      <c r="K1115" s="1" t="s">
        <v>1160</v>
      </c>
      <c r="L1115" s="1">
        <v>0</v>
      </c>
      <c r="M1115" s="1">
        <v>0</v>
      </c>
      <c r="N1115" s="1">
        <v>4</v>
      </c>
      <c r="O1115" s="1">
        <v>96748.7</v>
      </c>
      <c r="P1115" s="1">
        <v>730</v>
      </c>
      <c r="Q1115" s="1">
        <v>957.4</v>
      </c>
      <c r="R1115" s="1">
        <v>29255</v>
      </c>
      <c r="S1115" s="1">
        <v>10.4</v>
      </c>
      <c r="T1115" s="1">
        <v>412059</v>
      </c>
      <c r="U1115" s="1">
        <v>5.3</v>
      </c>
      <c r="V1115" s="1">
        <v>454656</v>
      </c>
      <c r="W1115" s="1">
        <v>2</v>
      </c>
      <c r="X1115" s="1">
        <v>9637151</v>
      </c>
      <c r="Y1115" s="1" t="s">
        <v>45</v>
      </c>
    </row>
    <row r="1116" spans="1:25">
      <c r="A1116" s="1">
        <v>2010009</v>
      </c>
      <c r="B1116" s="1" t="s">
        <v>46</v>
      </c>
      <c r="C1116" s="2">
        <v>40198</v>
      </c>
      <c r="D1116" s="2">
        <v>40259</v>
      </c>
      <c r="E1116" s="1">
        <v>13</v>
      </c>
      <c r="F1116" s="1">
        <v>37</v>
      </c>
      <c r="G1116" s="1">
        <v>48</v>
      </c>
      <c r="H1116" s="1">
        <v>45</v>
      </c>
      <c r="I1116" s="1">
        <v>28</v>
      </c>
      <c r="J1116" s="1">
        <v>9</v>
      </c>
      <c r="K1116" s="1" t="s">
        <v>1161</v>
      </c>
      <c r="L1116" s="1">
        <v>1</v>
      </c>
      <c r="M1116" s="1">
        <v>4000000</v>
      </c>
      <c r="N1116" s="1">
        <v>2</v>
      </c>
      <c r="O1116" s="1">
        <v>155534.29999999999</v>
      </c>
      <c r="P1116" s="1">
        <v>452</v>
      </c>
      <c r="Q1116" s="1">
        <v>1264.9000000000001</v>
      </c>
      <c r="R1116" s="1">
        <v>21708</v>
      </c>
      <c r="S1116" s="1">
        <v>11.6</v>
      </c>
      <c r="T1116" s="1">
        <v>317449</v>
      </c>
      <c r="U1116" s="1">
        <v>5.6</v>
      </c>
      <c r="V1116" s="1">
        <v>455384</v>
      </c>
      <c r="W1116" s="1">
        <v>2</v>
      </c>
      <c r="X1116" s="1">
        <v>5029732</v>
      </c>
      <c r="Y1116" s="1" t="s">
        <v>45</v>
      </c>
    </row>
    <row r="1117" spans="1:25">
      <c r="A1117" s="1">
        <v>2010008</v>
      </c>
      <c r="B1117" s="1" t="s">
        <v>48</v>
      </c>
      <c r="C1117" s="2">
        <v>40196</v>
      </c>
      <c r="D1117" s="2">
        <v>40257</v>
      </c>
      <c r="E1117" s="1">
        <v>8</v>
      </c>
      <c r="F1117" s="1">
        <v>7</v>
      </c>
      <c r="G1117" s="1">
        <v>22</v>
      </c>
      <c r="H1117" s="1">
        <v>28</v>
      </c>
      <c r="I1117" s="1">
        <v>38</v>
      </c>
      <c r="J1117" s="1">
        <v>10</v>
      </c>
      <c r="K1117" s="1" t="s">
        <v>1162</v>
      </c>
      <c r="L1117" s="1">
        <v>0</v>
      </c>
      <c r="M1117" s="1">
        <v>0</v>
      </c>
      <c r="N1117" s="1">
        <v>0</v>
      </c>
      <c r="O1117" s="1">
        <v>0</v>
      </c>
      <c r="P1117" s="1">
        <v>431</v>
      </c>
      <c r="Q1117" s="1">
        <v>1354.8</v>
      </c>
      <c r="R1117" s="1">
        <v>19746</v>
      </c>
      <c r="S1117" s="1">
        <v>8.1</v>
      </c>
      <c r="T1117" s="1">
        <v>260233</v>
      </c>
      <c r="U1117" s="1">
        <v>4.4000000000000004</v>
      </c>
      <c r="V1117" s="1">
        <v>193770</v>
      </c>
      <c r="W1117" s="1">
        <v>2</v>
      </c>
      <c r="X1117" s="1">
        <v>9217366</v>
      </c>
      <c r="Y1117" s="1" t="s">
        <v>45</v>
      </c>
    </row>
    <row r="1118" spans="1:25">
      <c r="A1118" s="1">
        <v>2010007</v>
      </c>
      <c r="B1118" s="1" t="s">
        <v>43</v>
      </c>
      <c r="C1118" s="2">
        <v>40194</v>
      </c>
      <c r="D1118" s="2">
        <v>40255</v>
      </c>
      <c r="E1118" s="1">
        <v>21</v>
      </c>
      <c r="F1118" s="1">
        <v>38</v>
      </c>
      <c r="G1118" s="1">
        <v>32</v>
      </c>
      <c r="H1118" s="1">
        <v>3</v>
      </c>
      <c r="I1118" s="1">
        <v>33</v>
      </c>
      <c r="J1118" s="1">
        <v>10</v>
      </c>
      <c r="K1118" s="1" t="s">
        <v>1163</v>
      </c>
      <c r="L1118" s="1">
        <v>0</v>
      </c>
      <c r="M1118" s="1">
        <v>0</v>
      </c>
      <c r="N1118" s="1">
        <v>1</v>
      </c>
      <c r="O1118" s="1">
        <v>357177.59999999998</v>
      </c>
      <c r="P1118" s="1">
        <v>390</v>
      </c>
      <c r="Q1118" s="1">
        <v>1782.7</v>
      </c>
      <c r="R1118" s="1">
        <v>22100</v>
      </c>
      <c r="S1118" s="1">
        <v>14</v>
      </c>
      <c r="T1118" s="1">
        <v>364184</v>
      </c>
      <c r="U1118" s="1">
        <v>6</v>
      </c>
      <c r="V1118" s="1">
        <v>396590</v>
      </c>
      <c r="W1118" s="1">
        <v>2</v>
      </c>
      <c r="X1118" s="1">
        <v>5276804</v>
      </c>
      <c r="Y1118" s="1" t="s">
        <v>45</v>
      </c>
    </row>
    <row r="1119" spans="1:25">
      <c r="A1119" s="1">
        <v>2010006</v>
      </c>
      <c r="B1119" s="1" t="s">
        <v>46</v>
      </c>
      <c r="C1119" s="2">
        <v>40191</v>
      </c>
      <c r="D1119" s="2">
        <v>40252</v>
      </c>
      <c r="E1119" s="1">
        <v>31</v>
      </c>
      <c r="F1119" s="1">
        <v>4</v>
      </c>
      <c r="G1119" s="1">
        <v>14</v>
      </c>
      <c r="H1119" s="1">
        <v>37</v>
      </c>
      <c r="I1119" s="1">
        <v>7</v>
      </c>
      <c r="J1119" s="1">
        <v>8</v>
      </c>
      <c r="K1119" s="1" t="s">
        <v>1164</v>
      </c>
      <c r="L1119" s="1">
        <v>1</v>
      </c>
      <c r="M1119" s="1">
        <v>4000000</v>
      </c>
      <c r="N1119" s="1">
        <v>2</v>
      </c>
      <c r="O1119" s="1">
        <v>159741</v>
      </c>
      <c r="P1119" s="1">
        <v>635</v>
      </c>
      <c r="Q1119" s="1">
        <v>937</v>
      </c>
      <c r="R1119" s="1">
        <v>29218</v>
      </c>
      <c r="S1119" s="1">
        <v>8.9</v>
      </c>
      <c r="T1119" s="1">
        <v>401104</v>
      </c>
      <c r="U1119" s="1">
        <v>4.5999999999999996</v>
      </c>
      <c r="V1119" s="1">
        <v>530647</v>
      </c>
      <c r="W1119" s="1">
        <v>2</v>
      </c>
      <c r="X1119" s="1">
        <v>2674996</v>
      </c>
      <c r="Y1119" s="1" t="s">
        <v>45</v>
      </c>
    </row>
    <row r="1120" spans="1:25">
      <c r="A1120" s="1">
        <v>2010005</v>
      </c>
      <c r="B1120" s="1" t="s">
        <v>48</v>
      </c>
      <c r="C1120" s="2">
        <v>40189</v>
      </c>
      <c r="D1120" s="2">
        <v>40250</v>
      </c>
      <c r="E1120" s="1">
        <v>24</v>
      </c>
      <c r="F1120" s="1">
        <v>20</v>
      </c>
      <c r="G1120" s="1">
        <v>31</v>
      </c>
      <c r="H1120" s="1">
        <v>36</v>
      </c>
      <c r="I1120" s="1">
        <v>6</v>
      </c>
      <c r="J1120" s="1">
        <v>4</v>
      </c>
      <c r="K1120" s="1" t="s">
        <v>1165</v>
      </c>
      <c r="L1120" s="1">
        <v>0</v>
      </c>
      <c r="M1120" s="1">
        <v>0</v>
      </c>
      <c r="N1120" s="1">
        <v>1</v>
      </c>
      <c r="O1120" s="1">
        <v>196125.9</v>
      </c>
      <c r="P1120" s="1">
        <v>276</v>
      </c>
      <c r="Q1120" s="1">
        <v>1327.2</v>
      </c>
      <c r="R1120" s="1">
        <v>15165</v>
      </c>
      <c r="S1120" s="1">
        <v>10.6</v>
      </c>
      <c r="T1120" s="1">
        <v>220766</v>
      </c>
      <c r="U1120" s="1">
        <v>5.2</v>
      </c>
      <c r="V1120" s="1">
        <v>345313</v>
      </c>
      <c r="W1120" s="1">
        <v>2</v>
      </c>
      <c r="X1120" s="1">
        <v>2076499</v>
      </c>
      <c r="Y1120" s="1" t="s">
        <v>45</v>
      </c>
    </row>
    <row r="1121" spans="1:25">
      <c r="A1121" s="1">
        <v>2010004</v>
      </c>
      <c r="B1121" s="1" t="s">
        <v>43</v>
      </c>
      <c r="C1121" s="2">
        <v>40187</v>
      </c>
      <c r="D1121" s="2">
        <v>40248</v>
      </c>
      <c r="E1121" s="1">
        <v>35</v>
      </c>
      <c r="F1121" s="1">
        <v>4</v>
      </c>
      <c r="G1121" s="1">
        <v>14</v>
      </c>
      <c r="H1121" s="1">
        <v>23</v>
      </c>
      <c r="I1121" s="1">
        <v>46</v>
      </c>
      <c r="J1121" s="1">
        <v>7</v>
      </c>
      <c r="K1121" s="1" t="s">
        <v>1166</v>
      </c>
      <c r="L1121" s="1">
        <v>0</v>
      </c>
      <c r="M1121" s="1">
        <v>0</v>
      </c>
      <c r="N1121" s="1">
        <v>7</v>
      </c>
      <c r="O1121" s="1">
        <v>56438.9</v>
      </c>
      <c r="P1121" s="1">
        <v>604</v>
      </c>
      <c r="Q1121" s="1">
        <v>1147</v>
      </c>
      <c r="R1121" s="1">
        <v>26129</v>
      </c>
      <c r="S1121" s="1">
        <v>11.6</v>
      </c>
      <c r="T1121" s="1">
        <v>385714</v>
      </c>
      <c r="U1121" s="1">
        <v>5.6</v>
      </c>
      <c r="V1121" s="1">
        <v>983770</v>
      </c>
      <c r="W1121" s="1">
        <v>2</v>
      </c>
      <c r="X1121" s="1">
        <v>4487414</v>
      </c>
      <c r="Y1121" s="1" t="s">
        <v>45</v>
      </c>
    </row>
    <row r="1122" spans="1:25">
      <c r="A1122" s="1">
        <v>2010003</v>
      </c>
      <c r="B1122" s="1" t="s">
        <v>46</v>
      </c>
      <c r="C1122" s="2">
        <v>40184</v>
      </c>
      <c r="D1122" s="2">
        <v>40245</v>
      </c>
      <c r="E1122" s="1">
        <v>19</v>
      </c>
      <c r="F1122" s="1">
        <v>49</v>
      </c>
      <c r="G1122" s="1">
        <v>31</v>
      </c>
      <c r="H1122" s="1">
        <v>44</v>
      </c>
      <c r="I1122" s="1">
        <v>38</v>
      </c>
      <c r="J1122" s="1">
        <v>3</v>
      </c>
      <c r="K1122" s="1" t="s">
        <v>1167</v>
      </c>
      <c r="L1122" s="1">
        <v>1</v>
      </c>
      <c r="M1122" s="1">
        <v>10000000</v>
      </c>
      <c r="N1122" s="1">
        <v>4</v>
      </c>
      <c r="O1122" s="1">
        <v>97562.7</v>
      </c>
      <c r="P1122" s="1">
        <v>502</v>
      </c>
      <c r="Q1122" s="1">
        <v>1386.8</v>
      </c>
      <c r="R1122" s="1">
        <v>24863</v>
      </c>
      <c r="S1122" s="1">
        <v>12.4</v>
      </c>
      <c r="T1122" s="1">
        <v>378885</v>
      </c>
      <c r="U1122" s="1">
        <v>5.8</v>
      </c>
      <c r="V1122" s="1">
        <v>695450</v>
      </c>
      <c r="W1122" s="1">
        <v>2</v>
      </c>
      <c r="X1122" s="1">
        <v>5859407</v>
      </c>
      <c r="Y1122" s="1" t="s">
        <v>45</v>
      </c>
    </row>
    <row r="1123" spans="1:25">
      <c r="A1123" s="1">
        <v>2010002</v>
      </c>
      <c r="B1123" s="1" t="s">
        <v>48</v>
      </c>
      <c r="C1123" s="2">
        <v>40182</v>
      </c>
      <c r="D1123" s="2">
        <v>40243</v>
      </c>
      <c r="E1123" s="1">
        <v>33</v>
      </c>
      <c r="F1123" s="1">
        <v>21</v>
      </c>
      <c r="G1123" s="1">
        <v>41</v>
      </c>
      <c r="H1123" s="1">
        <v>18</v>
      </c>
      <c r="I1123" s="1">
        <v>32</v>
      </c>
      <c r="J1123" s="1">
        <v>9</v>
      </c>
      <c r="K1123" s="1" t="s">
        <v>1168</v>
      </c>
      <c r="L1123" s="1">
        <v>0</v>
      </c>
      <c r="M1123" s="1">
        <v>0</v>
      </c>
      <c r="N1123" s="1">
        <v>1</v>
      </c>
      <c r="O1123" s="1">
        <v>224096</v>
      </c>
      <c r="P1123" s="1">
        <v>280</v>
      </c>
      <c r="Q1123" s="1">
        <v>1502</v>
      </c>
      <c r="R1123" s="1">
        <v>13903</v>
      </c>
      <c r="S1123" s="1">
        <v>13.4</v>
      </c>
      <c r="T1123" s="1">
        <v>216323</v>
      </c>
      <c r="U1123" s="1">
        <v>6.1</v>
      </c>
      <c r="V1123" s="1">
        <v>336748</v>
      </c>
      <c r="W1123" s="1">
        <v>2</v>
      </c>
      <c r="X1123" s="1">
        <v>2075939</v>
      </c>
      <c r="Y1123" s="1" t="s">
        <v>45</v>
      </c>
    </row>
    <row r="1124" spans="1:25">
      <c r="A1124" s="1">
        <v>2010001</v>
      </c>
      <c r="B1124" s="1" t="s">
        <v>43</v>
      </c>
      <c r="C1124" s="2">
        <v>40180</v>
      </c>
      <c r="D1124" s="2">
        <v>40241</v>
      </c>
      <c r="E1124" s="1">
        <v>43</v>
      </c>
      <c r="F1124" s="1">
        <v>5</v>
      </c>
      <c r="G1124" s="1">
        <v>23</v>
      </c>
      <c r="H1124" s="1">
        <v>49</v>
      </c>
      <c r="I1124" s="1">
        <v>17</v>
      </c>
      <c r="J1124" s="1">
        <v>4</v>
      </c>
      <c r="K1124" s="1" t="s">
        <v>1169</v>
      </c>
      <c r="L1124" s="1">
        <v>0</v>
      </c>
      <c r="M1124" s="1">
        <v>0</v>
      </c>
      <c r="N1124" s="1">
        <v>3</v>
      </c>
      <c r="O1124" s="1">
        <v>143347.9</v>
      </c>
      <c r="P1124" s="1">
        <v>832</v>
      </c>
      <c r="Q1124" s="1">
        <v>952.8</v>
      </c>
      <c r="R1124" s="1">
        <v>35101</v>
      </c>
      <c r="S1124" s="1">
        <v>9.8000000000000007</v>
      </c>
      <c r="T1124" s="1">
        <v>492551</v>
      </c>
      <c r="U1124" s="1">
        <v>5</v>
      </c>
      <c r="V1124" s="1">
        <v>720621</v>
      </c>
      <c r="W1124" s="1">
        <v>2</v>
      </c>
      <c r="X1124" s="1">
        <v>3723626</v>
      </c>
      <c r="Y1124" s="1" t="s">
        <v>45</v>
      </c>
    </row>
    <row r="1125" spans="1:25">
      <c r="A1125" s="1">
        <v>2009274</v>
      </c>
      <c r="B1125" s="1" t="s">
        <v>46</v>
      </c>
      <c r="C1125" s="2">
        <v>40177</v>
      </c>
      <c r="D1125" s="2">
        <v>40238</v>
      </c>
      <c r="E1125" s="1">
        <v>21</v>
      </c>
      <c r="F1125" s="1">
        <v>39</v>
      </c>
      <c r="G1125" s="1">
        <v>5</v>
      </c>
      <c r="H1125" s="1">
        <v>2</v>
      </c>
      <c r="I1125" s="1">
        <v>15</v>
      </c>
      <c r="J1125" s="1">
        <v>10</v>
      </c>
      <c r="K1125" s="1" t="s">
        <v>1170</v>
      </c>
      <c r="L1125" s="1">
        <v>0</v>
      </c>
      <c r="M1125" s="1">
        <v>0</v>
      </c>
      <c r="N1125" s="1">
        <v>1</v>
      </c>
      <c r="O1125" s="1">
        <v>592610.4</v>
      </c>
      <c r="P1125" s="1">
        <v>1221</v>
      </c>
      <c r="Q1125" s="1">
        <v>993.3</v>
      </c>
      <c r="R1125" s="1">
        <v>56991</v>
      </c>
      <c r="S1125" s="1">
        <v>9.3000000000000007</v>
      </c>
      <c r="T1125" s="1">
        <v>795780</v>
      </c>
      <c r="U1125" s="1">
        <v>4.7</v>
      </c>
      <c r="V1125" s="1">
        <v>757192</v>
      </c>
      <c r="W1125" s="1">
        <v>2</v>
      </c>
      <c r="X1125" s="1">
        <v>569318</v>
      </c>
      <c r="Y1125" s="1" t="s">
        <v>45</v>
      </c>
    </row>
    <row r="1126" spans="1:25">
      <c r="A1126" s="1">
        <v>2009273</v>
      </c>
      <c r="B1126" s="1" t="s">
        <v>48</v>
      </c>
      <c r="C1126" s="2">
        <v>40175</v>
      </c>
      <c r="D1126" s="2">
        <v>40236</v>
      </c>
      <c r="E1126" s="1">
        <v>23</v>
      </c>
      <c r="F1126" s="1">
        <v>12</v>
      </c>
      <c r="G1126" s="1">
        <v>15</v>
      </c>
      <c r="H1126" s="1">
        <v>27</v>
      </c>
      <c r="I1126" s="1">
        <v>46</v>
      </c>
      <c r="J1126" s="1">
        <v>6</v>
      </c>
      <c r="K1126" s="1" t="s">
        <v>1171</v>
      </c>
      <c r="L1126" s="1">
        <v>0</v>
      </c>
      <c r="M1126" s="1">
        <v>0</v>
      </c>
      <c r="N1126" s="1">
        <v>4</v>
      </c>
      <c r="O1126" s="1">
        <v>52434.1</v>
      </c>
      <c r="P1126" s="1">
        <v>519</v>
      </c>
      <c r="Q1126" s="1">
        <v>720.4</v>
      </c>
      <c r="R1126" s="1">
        <v>20306</v>
      </c>
      <c r="S1126" s="1">
        <v>7.9</v>
      </c>
      <c r="T1126" s="1">
        <v>253798</v>
      </c>
      <c r="U1126" s="1">
        <v>4.5</v>
      </c>
      <c r="V1126" s="1">
        <v>318718</v>
      </c>
      <c r="W1126" s="1">
        <v>2</v>
      </c>
      <c r="X1126" s="1">
        <v>622729</v>
      </c>
      <c r="Y1126" s="1" t="s">
        <v>45</v>
      </c>
    </row>
    <row r="1127" spans="1:25">
      <c r="A1127" s="1">
        <v>2009272</v>
      </c>
      <c r="B1127" s="1" t="s">
        <v>43</v>
      </c>
      <c r="C1127" s="2">
        <v>40173</v>
      </c>
      <c r="D1127" s="2">
        <v>40234</v>
      </c>
      <c r="E1127" s="1">
        <v>7</v>
      </c>
      <c r="F1127" s="1">
        <v>6</v>
      </c>
      <c r="G1127" s="1">
        <v>41</v>
      </c>
      <c r="H1127" s="1">
        <v>25</v>
      </c>
      <c r="I1127" s="1">
        <v>16</v>
      </c>
      <c r="J1127" s="1">
        <v>5</v>
      </c>
      <c r="K1127" s="1" t="s">
        <v>1172</v>
      </c>
      <c r="L1127" s="1">
        <v>0</v>
      </c>
      <c r="M1127" s="1">
        <v>0</v>
      </c>
      <c r="N1127" s="1">
        <v>8</v>
      </c>
      <c r="O1127" s="1">
        <v>48670.400000000001</v>
      </c>
      <c r="P1127" s="1">
        <v>651</v>
      </c>
      <c r="Q1127" s="1">
        <v>1049.8</v>
      </c>
      <c r="R1127" s="1">
        <v>32778</v>
      </c>
      <c r="S1127" s="1">
        <v>9.1</v>
      </c>
      <c r="T1127" s="1">
        <v>460904</v>
      </c>
      <c r="U1127" s="1">
        <v>4.5999999999999996</v>
      </c>
      <c r="V1127" s="1">
        <v>709035</v>
      </c>
      <c r="W1127" s="1">
        <v>2</v>
      </c>
      <c r="X1127" s="1">
        <v>4699602</v>
      </c>
      <c r="Y1127" s="1" t="s">
        <v>45</v>
      </c>
    </row>
    <row r="1128" spans="1:25">
      <c r="A1128" s="1">
        <v>2009271</v>
      </c>
      <c r="B1128" s="1" t="s">
        <v>46</v>
      </c>
      <c r="C1128" s="2">
        <v>40170</v>
      </c>
      <c r="D1128" s="2">
        <v>40231</v>
      </c>
      <c r="E1128" s="1">
        <v>24</v>
      </c>
      <c r="F1128" s="1">
        <v>44</v>
      </c>
      <c r="G1128" s="1">
        <v>18</v>
      </c>
      <c r="H1128" s="1">
        <v>17</v>
      </c>
      <c r="I1128" s="1">
        <v>15</v>
      </c>
      <c r="J1128" s="1">
        <v>6</v>
      </c>
      <c r="K1128" s="1" t="s">
        <v>1173</v>
      </c>
      <c r="L1128" s="1">
        <v>1</v>
      </c>
      <c r="M1128" s="1">
        <v>6000000</v>
      </c>
      <c r="N1128" s="1">
        <v>0</v>
      </c>
      <c r="O1128" s="1">
        <v>0</v>
      </c>
      <c r="P1128" s="1">
        <v>863</v>
      </c>
      <c r="Q1128" s="1">
        <v>1756</v>
      </c>
      <c r="R1128" s="1">
        <v>40737</v>
      </c>
      <c r="S1128" s="1">
        <v>10.199999999999999</v>
      </c>
      <c r="T1128" s="1">
        <v>591459</v>
      </c>
      <c r="U1128" s="1">
        <v>5</v>
      </c>
      <c r="V1128" s="1">
        <v>839908</v>
      </c>
      <c r="W1128" s="1">
        <v>2</v>
      </c>
      <c r="X1128" s="1">
        <v>930913</v>
      </c>
      <c r="Y1128" s="1" t="s">
        <v>45</v>
      </c>
    </row>
    <row r="1129" spans="1:25">
      <c r="A1129" s="1">
        <v>2009270</v>
      </c>
      <c r="B1129" s="1" t="s">
        <v>48</v>
      </c>
      <c r="C1129" s="2">
        <v>40168</v>
      </c>
      <c r="D1129" s="2">
        <v>40229</v>
      </c>
      <c r="E1129" s="1">
        <v>38</v>
      </c>
      <c r="F1129" s="1">
        <v>42</v>
      </c>
      <c r="G1129" s="1">
        <v>28</v>
      </c>
      <c r="H1129" s="1">
        <v>3</v>
      </c>
      <c r="I1129" s="1">
        <v>27</v>
      </c>
      <c r="J1129" s="1">
        <v>9</v>
      </c>
      <c r="K1129" s="1" t="s">
        <v>1174</v>
      </c>
      <c r="L1129" s="1">
        <v>0</v>
      </c>
      <c r="M1129" s="1">
        <v>0</v>
      </c>
      <c r="N1129" s="1">
        <v>1</v>
      </c>
      <c r="O1129" s="1">
        <v>181501.2</v>
      </c>
      <c r="P1129" s="1">
        <v>281</v>
      </c>
      <c r="Q1129" s="1">
        <v>1203.5</v>
      </c>
      <c r="R1129" s="1">
        <v>12522</v>
      </c>
      <c r="S1129" s="1">
        <v>11.9</v>
      </c>
      <c r="T1129" s="1">
        <v>195699</v>
      </c>
      <c r="U1129" s="1">
        <v>5.4</v>
      </c>
      <c r="V1129" s="1">
        <v>270944</v>
      </c>
      <c r="W1129" s="1">
        <v>2</v>
      </c>
      <c r="X1129" s="1">
        <v>9843318</v>
      </c>
      <c r="Y1129" s="1" t="s">
        <v>45</v>
      </c>
    </row>
    <row r="1130" spans="1:25">
      <c r="A1130" s="1">
        <v>2009269</v>
      </c>
      <c r="B1130" s="1" t="s">
        <v>43</v>
      </c>
      <c r="C1130" s="2">
        <v>40166</v>
      </c>
      <c r="D1130" s="2">
        <v>40227</v>
      </c>
      <c r="E1130" s="1">
        <v>40</v>
      </c>
      <c r="F1130" s="1">
        <v>15</v>
      </c>
      <c r="G1130" s="1">
        <v>16</v>
      </c>
      <c r="H1130" s="1">
        <v>6</v>
      </c>
      <c r="I1130" s="1">
        <v>9</v>
      </c>
      <c r="J1130" s="1">
        <v>6</v>
      </c>
      <c r="K1130" s="1" t="s">
        <v>1175</v>
      </c>
      <c r="L1130" s="1">
        <v>1</v>
      </c>
      <c r="M1130" s="1">
        <v>7000000</v>
      </c>
      <c r="N1130" s="1">
        <v>0</v>
      </c>
      <c r="O1130" s="1">
        <v>0</v>
      </c>
      <c r="P1130" s="1">
        <v>747</v>
      </c>
      <c r="Q1130" s="1">
        <v>1486.4</v>
      </c>
      <c r="R1130" s="1">
        <v>33432</v>
      </c>
      <c r="S1130" s="1">
        <v>9.1</v>
      </c>
      <c r="T1130" s="1">
        <v>457265</v>
      </c>
      <c r="U1130" s="1">
        <v>4.7</v>
      </c>
      <c r="V1130" s="1">
        <v>603181</v>
      </c>
      <c r="W1130" s="1">
        <v>2</v>
      </c>
      <c r="X1130" s="1">
        <v>911498</v>
      </c>
      <c r="Y1130" s="1" t="s">
        <v>45</v>
      </c>
    </row>
    <row r="1131" spans="1:25">
      <c r="A1131" s="1">
        <v>2009268</v>
      </c>
      <c r="B1131" s="1" t="s">
        <v>46</v>
      </c>
      <c r="C1131" s="2">
        <v>40163</v>
      </c>
      <c r="D1131" s="2">
        <v>40224</v>
      </c>
      <c r="E1131" s="1">
        <v>39</v>
      </c>
      <c r="F1131" s="1">
        <v>15</v>
      </c>
      <c r="G1131" s="1">
        <v>23</v>
      </c>
      <c r="H1131" s="1">
        <v>49</v>
      </c>
      <c r="I1131" s="1">
        <v>30</v>
      </c>
      <c r="J1131" s="1">
        <v>5</v>
      </c>
      <c r="K1131" s="1" t="s">
        <v>1176</v>
      </c>
      <c r="L1131" s="1">
        <v>0</v>
      </c>
      <c r="M1131" s="1">
        <v>0</v>
      </c>
      <c r="N1131" s="1">
        <v>0</v>
      </c>
      <c r="O1131" s="1">
        <v>0</v>
      </c>
      <c r="P1131" s="1">
        <v>389</v>
      </c>
      <c r="Q1131" s="1">
        <v>2227.9</v>
      </c>
      <c r="R1131" s="1">
        <v>19485</v>
      </c>
      <c r="S1131" s="1">
        <v>12.3</v>
      </c>
      <c r="T1131" s="1">
        <v>301313</v>
      </c>
      <c r="U1131" s="1">
        <v>5.7</v>
      </c>
      <c r="V1131" s="1">
        <v>580235</v>
      </c>
      <c r="W1131" s="1">
        <v>2</v>
      </c>
      <c r="X1131" s="1">
        <v>2230916</v>
      </c>
      <c r="Y1131" s="1" t="s">
        <v>45</v>
      </c>
    </row>
    <row r="1132" spans="1:25">
      <c r="A1132" s="1">
        <v>2009267</v>
      </c>
      <c r="B1132" s="1" t="s">
        <v>48</v>
      </c>
      <c r="C1132" s="2">
        <v>40161</v>
      </c>
      <c r="D1132" s="2">
        <v>40222</v>
      </c>
      <c r="E1132" s="1">
        <v>46</v>
      </c>
      <c r="F1132" s="1">
        <v>8</v>
      </c>
      <c r="G1132" s="1">
        <v>26</v>
      </c>
      <c r="H1132" s="1">
        <v>13</v>
      </c>
      <c r="I1132" s="1">
        <v>38</v>
      </c>
      <c r="J1132" s="1">
        <v>2</v>
      </c>
      <c r="K1132" s="1" t="s">
        <v>1177</v>
      </c>
      <c r="L1132" s="1">
        <v>0</v>
      </c>
      <c r="M1132" s="1">
        <v>0</v>
      </c>
      <c r="N1132" s="1">
        <v>1</v>
      </c>
      <c r="O1132" s="1">
        <v>187794.8</v>
      </c>
      <c r="P1132" s="1">
        <v>421</v>
      </c>
      <c r="Q1132" s="1">
        <v>844.9</v>
      </c>
      <c r="R1132" s="1">
        <v>15428</v>
      </c>
      <c r="S1132" s="1">
        <v>10</v>
      </c>
      <c r="T1132" s="1">
        <v>214447</v>
      </c>
      <c r="U1132" s="1">
        <v>5.0999999999999996</v>
      </c>
      <c r="V1132" s="1">
        <v>250280</v>
      </c>
      <c r="W1132" s="1">
        <v>2</v>
      </c>
      <c r="X1132" s="1">
        <v>2891268</v>
      </c>
      <c r="Y1132" s="1" t="s">
        <v>45</v>
      </c>
    </row>
    <row r="1133" spans="1:25">
      <c r="A1133" s="1">
        <v>2009266</v>
      </c>
      <c r="B1133" s="1" t="s">
        <v>43</v>
      </c>
      <c r="C1133" s="2">
        <v>40159</v>
      </c>
      <c r="D1133" s="2">
        <v>40220</v>
      </c>
      <c r="E1133" s="1">
        <v>4</v>
      </c>
      <c r="F1133" s="1">
        <v>30</v>
      </c>
      <c r="G1133" s="1">
        <v>13</v>
      </c>
      <c r="H1133" s="1">
        <v>18</v>
      </c>
      <c r="I1133" s="1">
        <v>39</v>
      </c>
      <c r="J1133" s="1">
        <v>1</v>
      </c>
      <c r="K1133" s="1" t="s">
        <v>1178</v>
      </c>
      <c r="L1133" s="1">
        <v>0</v>
      </c>
      <c r="M1133" s="1">
        <v>0</v>
      </c>
      <c r="N1133" s="1">
        <v>6</v>
      </c>
      <c r="O1133" s="1">
        <v>67277.899999999994</v>
      </c>
      <c r="P1133" s="1">
        <v>701</v>
      </c>
      <c r="Q1133" s="1">
        <v>1016.6</v>
      </c>
      <c r="R1133" s="1">
        <v>31662</v>
      </c>
      <c r="S1133" s="1">
        <v>9.8000000000000007</v>
      </c>
      <c r="T1133" s="1">
        <v>450810</v>
      </c>
      <c r="U1133" s="1">
        <v>4.9000000000000004</v>
      </c>
      <c r="V1133" s="1">
        <v>440749</v>
      </c>
      <c r="W1133" s="1">
        <v>2</v>
      </c>
      <c r="X1133" s="1">
        <v>8787773</v>
      </c>
      <c r="Y1133" s="1" t="s">
        <v>45</v>
      </c>
    </row>
    <row r="1134" spans="1:25">
      <c r="A1134" s="1">
        <v>2009265</v>
      </c>
      <c r="B1134" s="1" t="s">
        <v>46</v>
      </c>
      <c r="C1134" s="2">
        <v>40156</v>
      </c>
      <c r="D1134" s="2">
        <v>40217</v>
      </c>
      <c r="E1134" s="1">
        <v>1</v>
      </c>
      <c r="F1134" s="1">
        <v>31</v>
      </c>
      <c r="G1134" s="1">
        <v>11</v>
      </c>
      <c r="H1134" s="1">
        <v>22</v>
      </c>
      <c r="I1134" s="1">
        <v>23</v>
      </c>
      <c r="J1134" s="1">
        <v>1</v>
      </c>
      <c r="K1134" s="1" t="s">
        <v>1179</v>
      </c>
      <c r="L1134" s="1">
        <v>0</v>
      </c>
      <c r="M1134" s="1">
        <v>0</v>
      </c>
      <c r="N1134" s="1">
        <v>2</v>
      </c>
      <c r="O1134" s="1">
        <v>148465.5</v>
      </c>
      <c r="P1134" s="1">
        <v>820</v>
      </c>
      <c r="Q1134" s="1">
        <v>676.7</v>
      </c>
      <c r="R1134" s="1">
        <v>32868</v>
      </c>
      <c r="S1134" s="1">
        <v>7.3</v>
      </c>
      <c r="T1134" s="1">
        <v>399079</v>
      </c>
      <c r="U1134" s="1">
        <v>4.3</v>
      </c>
      <c r="V1134" s="1">
        <v>346866</v>
      </c>
      <c r="W1134" s="1">
        <v>2</v>
      </c>
      <c r="X1134" s="1">
        <v>5905699</v>
      </c>
      <c r="Y1134" s="1" t="s">
        <v>45</v>
      </c>
    </row>
    <row r="1135" spans="1:25">
      <c r="A1135" s="1">
        <v>2009264</v>
      </c>
      <c r="B1135" s="1" t="s">
        <v>48</v>
      </c>
      <c r="C1135" s="2">
        <v>40154</v>
      </c>
      <c r="D1135" s="2">
        <v>40215</v>
      </c>
      <c r="E1135" s="1">
        <v>20</v>
      </c>
      <c r="F1135" s="1">
        <v>42</v>
      </c>
      <c r="G1135" s="1">
        <v>43</v>
      </c>
      <c r="H1135" s="1">
        <v>33</v>
      </c>
      <c r="I1135" s="1">
        <v>19</v>
      </c>
      <c r="J1135" s="1">
        <v>5</v>
      </c>
      <c r="K1135" s="1" t="s">
        <v>1180</v>
      </c>
      <c r="L1135" s="1">
        <v>0</v>
      </c>
      <c r="M1135" s="1">
        <v>0</v>
      </c>
      <c r="N1135" s="1">
        <v>0</v>
      </c>
      <c r="O1135" s="1">
        <v>0</v>
      </c>
      <c r="P1135" s="1">
        <v>200</v>
      </c>
      <c r="Q1135" s="1">
        <v>2693.1</v>
      </c>
      <c r="R1135" s="1">
        <v>10660</v>
      </c>
      <c r="S1135" s="1">
        <v>14</v>
      </c>
      <c r="T1135" s="1">
        <v>179451</v>
      </c>
      <c r="U1135" s="1">
        <v>5.9</v>
      </c>
      <c r="V1135" s="1">
        <v>379047</v>
      </c>
      <c r="W1135" s="1">
        <v>2</v>
      </c>
      <c r="X1135" s="1">
        <v>9684688</v>
      </c>
      <c r="Y1135" s="1" t="s">
        <v>45</v>
      </c>
    </row>
    <row r="1136" spans="1:25">
      <c r="A1136" s="1">
        <v>2009263</v>
      </c>
      <c r="B1136" s="1" t="s">
        <v>43</v>
      </c>
      <c r="C1136" s="2">
        <v>40152</v>
      </c>
      <c r="D1136" s="2">
        <v>40213</v>
      </c>
      <c r="E1136" s="1">
        <v>28</v>
      </c>
      <c r="F1136" s="1">
        <v>22</v>
      </c>
      <c r="G1136" s="1">
        <v>7</v>
      </c>
      <c r="H1136" s="1">
        <v>16</v>
      </c>
      <c r="I1136" s="1">
        <v>39</v>
      </c>
      <c r="J1136" s="1">
        <v>7</v>
      </c>
      <c r="K1136" s="1" t="s">
        <v>1181</v>
      </c>
      <c r="L1136" s="1">
        <v>3</v>
      </c>
      <c r="M1136" s="1">
        <v>2666667</v>
      </c>
      <c r="N1136" s="1">
        <v>1</v>
      </c>
      <c r="O1136" s="1">
        <v>380890.6</v>
      </c>
      <c r="P1136" s="1">
        <v>936</v>
      </c>
      <c r="Q1136" s="1">
        <v>817.3</v>
      </c>
      <c r="R1136" s="1">
        <v>37557</v>
      </c>
      <c r="S1136" s="1">
        <v>8.8000000000000007</v>
      </c>
      <c r="T1136" s="1">
        <v>501632</v>
      </c>
      <c r="U1136" s="1">
        <v>4.7</v>
      </c>
      <c r="V1136" s="1">
        <v>1049908</v>
      </c>
      <c r="W1136" s="1">
        <v>2</v>
      </c>
      <c r="X1136" s="1">
        <v>8482462</v>
      </c>
      <c r="Y1136" s="1" t="s">
        <v>45</v>
      </c>
    </row>
    <row r="1137" spans="1:25">
      <c r="A1137" s="1">
        <v>2009262</v>
      </c>
      <c r="B1137" s="1" t="s">
        <v>46</v>
      </c>
      <c r="C1137" s="2">
        <v>40149</v>
      </c>
      <c r="D1137" s="2">
        <v>40210</v>
      </c>
      <c r="E1137" s="1">
        <v>10</v>
      </c>
      <c r="F1137" s="1">
        <v>47</v>
      </c>
      <c r="G1137" s="1">
        <v>20</v>
      </c>
      <c r="H1137" s="1">
        <v>28</v>
      </c>
      <c r="I1137" s="1">
        <v>21</v>
      </c>
      <c r="J1137" s="1">
        <v>6</v>
      </c>
      <c r="K1137" s="1" t="s">
        <v>1182</v>
      </c>
      <c r="L1137" s="1">
        <v>0</v>
      </c>
      <c r="M1137" s="1">
        <v>0</v>
      </c>
      <c r="N1137" s="1">
        <v>1</v>
      </c>
      <c r="O1137" s="1">
        <v>298542</v>
      </c>
      <c r="P1137" s="1">
        <v>509</v>
      </c>
      <c r="Q1137" s="1">
        <v>1137.0999999999999</v>
      </c>
      <c r="R1137" s="1">
        <v>25949</v>
      </c>
      <c r="S1137" s="1">
        <v>9.8000000000000007</v>
      </c>
      <c r="T1137" s="1">
        <v>375311</v>
      </c>
      <c r="U1137" s="1">
        <v>4.8</v>
      </c>
      <c r="V1137" s="1">
        <v>495706</v>
      </c>
      <c r="W1137" s="1">
        <v>2</v>
      </c>
      <c r="X1137" s="1">
        <v>6752072</v>
      </c>
      <c r="Y1137" s="1" t="s">
        <v>45</v>
      </c>
    </row>
    <row r="1138" spans="1:25">
      <c r="A1138" s="1">
        <v>2009261</v>
      </c>
      <c r="B1138" s="1" t="s">
        <v>48</v>
      </c>
      <c r="C1138" s="2">
        <v>40147</v>
      </c>
      <c r="D1138" s="2">
        <v>40208</v>
      </c>
      <c r="E1138" s="1">
        <v>12</v>
      </c>
      <c r="F1138" s="1">
        <v>43</v>
      </c>
      <c r="G1138" s="1">
        <v>7</v>
      </c>
      <c r="H1138" s="1">
        <v>23</v>
      </c>
      <c r="I1138" s="1">
        <v>27</v>
      </c>
      <c r="J1138" s="1">
        <v>6</v>
      </c>
      <c r="K1138" s="1" t="s">
        <v>1183</v>
      </c>
      <c r="L1138" s="1">
        <v>0</v>
      </c>
      <c r="M1138" s="1">
        <v>0</v>
      </c>
      <c r="N1138" s="1">
        <v>3</v>
      </c>
      <c r="O1138" s="1">
        <v>67104.3</v>
      </c>
      <c r="P1138" s="1">
        <v>690</v>
      </c>
      <c r="Q1138" s="1">
        <v>521.79999999999995</v>
      </c>
      <c r="R1138" s="1">
        <v>23160</v>
      </c>
      <c r="S1138" s="1">
        <v>6.7</v>
      </c>
      <c r="T1138" s="1">
        <v>275416</v>
      </c>
      <c r="U1138" s="1">
        <v>4</v>
      </c>
      <c r="V1138" s="1">
        <v>297399</v>
      </c>
      <c r="W1138" s="1">
        <v>2</v>
      </c>
      <c r="X1138" s="1">
        <v>2428765</v>
      </c>
      <c r="Y1138" s="1" t="s">
        <v>45</v>
      </c>
    </row>
    <row r="1139" spans="1:25">
      <c r="A1139" s="1">
        <v>2009260</v>
      </c>
      <c r="B1139" s="1" t="s">
        <v>43</v>
      </c>
      <c r="C1139" s="2">
        <v>40145</v>
      </c>
      <c r="D1139" s="2">
        <v>40206</v>
      </c>
      <c r="E1139" s="1">
        <v>35</v>
      </c>
      <c r="F1139" s="1">
        <v>37</v>
      </c>
      <c r="G1139" s="1">
        <v>41</v>
      </c>
      <c r="H1139" s="1">
        <v>15</v>
      </c>
      <c r="I1139" s="1">
        <v>39</v>
      </c>
      <c r="J1139" s="1">
        <v>4</v>
      </c>
      <c r="K1139" s="1" t="s">
        <v>1184</v>
      </c>
      <c r="L1139" s="1">
        <v>0</v>
      </c>
      <c r="M1139" s="1">
        <v>0</v>
      </c>
      <c r="N1139" s="1">
        <v>2</v>
      </c>
      <c r="O1139" s="1">
        <v>192184.4</v>
      </c>
      <c r="P1139" s="1">
        <v>553</v>
      </c>
      <c r="Q1139" s="1">
        <v>1297.3</v>
      </c>
      <c r="R1139" s="1">
        <v>21449</v>
      </c>
      <c r="S1139" s="1">
        <v>14.7</v>
      </c>
      <c r="T1139" s="1">
        <v>316400</v>
      </c>
      <c r="U1139" s="1">
        <v>7.1</v>
      </c>
      <c r="V1139" s="1">
        <v>684514</v>
      </c>
      <c r="W1139" s="1">
        <v>2</v>
      </c>
      <c r="X1139" s="1">
        <v>2499762</v>
      </c>
      <c r="Y1139" s="1" t="s">
        <v>45</v>
      </c>
    </row>
    <row r="1140" spans="1:25">
      <c r="A1140" s="1">
        <v>2009259</v>
      </c>
      <c r="B1140" s="1" t="s">
        <v>46</v>
      </c>
      <c r="C1140" s="2">
        <v>40142</v>
      </c>
      <c r="D1140" s="2">
        <v>40203</v>
      </c>
      <c r="E1140" s="1">
        <v>14</v>
      </c>
      <c r="F1140" s="1">
        <v>33</v>
      </c>
      <c r="G1140" s="1">
        <v>39</v>
      </c>
      <c r="H1140" s="1">
        <v>15</v>
      </c>
      <c r="I1140" s="1">
        <v>11</v>
      </c>
      <c r="J1140" s="1">
        <v>6</v>
      </c>
      <c r="K1140" s="1" t="s">
        <v>1185</v>
      </c>
      <c r="L1140" s="1">
        <v>0</v>
      </c>
      <c r="M1140" s="1">
        <v>0</v>
      </c>
      <c r="N1140" s="1">
        <v>1</v>
      </c>
      <c r="O1140" s="1">
        <v>275290.7</v>
      </c>
      <c r="P1140" s="1">
        <v>352</v>
      </c>
      <c r="Q1140" s="1">
        <v>1491</v>
      </c>
      <c r="R1140" s="1">
        <v>19302</v>
      </c>
      <c r="S1140" s="1">
        <v>12</v>
      </c>
      <c r="T1140" s="1">
        <v>309156</v>
      </c>
      <c r="U1140" s="1">
        <v>5.3</v>
      </c>
      <c r="V1140" s="1">
        <v>449562</v>
      </c>
      <c r="W1140" s="1">
        <v>2</v>
      </c>
      <c r="X1140" s="1">
        <v>6878579</v>
      </c>
      <c r="Y1140" s="1" t="s">
        <v>45</v>
      </c>
    </row>
    <row r="1141" spans="1:25">
      <c r="A1141" s="1">
        <v>2009258</v>
      </c>
      <c r="B1141" s="1" t="s">
        <v>48</v>
      </c>
      <c r="C1141" s="2">
        <v>40140</v>
      </c>
      <c r="D1141" s="2">
        <v>40201</v>
      </c>
      <c r="E1141" s="1">
        <v>13</v>
      </c>
      <c r="F1141" s="1">
        <v>12</v>
      </c>
      <c r="G1141" s="1">
        <v>3</v>
      </c>
      <c r="H1141" s="1">
        <v>37</v>
      </c>
      <c r="I1141" s="1">
        <v>30</v>
      </c>
      <c r="J1141" s="1">
        <v>8</v>
      </c>
      <c r="K1141" s="1" t="s">
        <v>1186</v>
      </c>
      <c r="L1141" s="1">
        <v>0</v>
      </c>
      <c r="M1141" s="1">
        <v>0</v>
      </c>
      <c r="N1141" s="1">
        <v>1</v>
      </c>
      <c r="O1141" s="1">
        <v>178009.1</v>
      </c>
      <c r="P1141" s="1">
        <v>308</v>
      </c>
      <c r="Q1141" s="1">
        <v>1079.4000000000001</v>
      </c>
      <c r="R1141" s="1">
        <v>15776</v>
      </c>
      <c r="S1141" s="1">
        <v>9.1999999999999993</v>
      </c>
      <c r="T1141" s="1">
        <v>227817</v>
      </c>
      <c r="U1141" s="1">
        <v>4.5</v>
      </c>
      <c r="V1141" s="1">
        <v>286768</v>
      </c>
      <c r="W1141" s="1">
        <v>2</v>
      </c>
      <c r="X1141" s="1">
        <v>5462288</v>
      </c>
      <c r="Y1141" s="1" t="s">
        <v>45</v>
      </c>
    </row>
    <row r="1142" spans="1:25">
      <c r="A1142" s="1">
        <v>2009257</v>
      </c>
      <c r="B1142" s="1" t="s">
        <v>43</v>
      </c>
      <c r="C1142" s="2">
        <v>40138</v>
      </c>
      <c r="D1142" s="2">
        <v>40199</v>
      </c>
      <c r="E1142" s="1">
        <v>20</v>
      </c>
      <c r="F1142" s="1">
        <v>33</v>
      </c>
      <c r="G1142" s="1">
        <v>46</v>
      </c>
      <c r="H1142" s="1">
        <v>40</v>
      </c>
      <c r="I1142" s="1">
        <v>12</v>
      </c>
      <c r="J1142" s="1">
        <v>6</v>
      </c>
      <c r="K1142" s="1" t="s">
        <v>1187</v>
      </c>
      <c r="L1142" s="1">
        <v>0</v>
      </c>
      <c r="M1142" s="1">
        <v>0</v>
      </c>
      <c r="N1142" s="1">
        <v>1</v>
      </c>
      <c r="O1142" s="1">
        <v>348362.3</v>
      </c>
      <c r="P1142" s="1">
        <v>619</v>
      </c>
      <c r="Q1142" s="1">
        <v>1107.9000000000001</v>
      </c>
      <c r="R1142" s="1">
        <v>25541</v>
      </c>
      <c r="S1142" s="1">
        <v>11.8</v>
      </c>
      <c r="T1142" s="1">
        <v>379567</v>
      </c>
      <c r="U1142" s="1">
        <v>5.6</v>
      </c>
      <c r="V1142" s="1">
        <v>580499</v>
      </c>
      <c r="W1142" s="1">
        <v>2</v>
      </c>
      <c r="X1142" s="1">
        <v>3974245</v>
      </c>
      <c r="Y1142" s="1" t="s">
        <v>45</v>
      </c>
    </row>
    <row r="1143" spans="1:25">
      <c r="A1143" s="1">
        <v>2009256</v>
      </c>
      <c r="B1143" s="1" t="s">
        <v>46</v>
      </c>
      <c r="C1143" s="2">
        <v>40135</v>
      </c>
      <c r="D1143" s="2">
        <v>40196</v>
      </c>
      <c r="E1143" s="1">
        <v>24</v>
      </c>
      <c r="F1143" s="1">
        <v>20</v>
      </c>
      <c r="G1143" s="1">
        <v>22</v>
      </c>
      <c r="H1143" s="1">
        <v>19</v>
      </c>
      <c r="I1143" s="1">
        <v>1</v>
      </c>
      <c r="J1143" s="1">
        <v>6</v>
      </c>
      <c r="K1143" s="1" t="s">
        <v>1188</v>
      </c>
      <c r="L1143" s="1">
        <v>1</v>
      </c>
      <c r="M1143" s="1">
        <v>3000000</v>
      </c>
      <c r="N1143" s="1">
        <v>3</v>
      </c>
      <c r="O1143" s="1">
        <v>101212.7</v>
      </c>
      <c r="P1143" s="1">
        <v>736</v>
      </c>
      <c r="Q1143" s="1">
        <v>754.7</v>
      </c>
      <c r="R1143" s="1">
        <v>29975</v>
      </c>
      <c r="S1143" s="1">
        <v>8</v>
      </c>
      <c r="T1143" s="1">
        <v>391284</v>
      </c>
      <c r="U1143" s="1">
        <v>4.3</v>
      </c>
      <c r="V1143" s="1">
        <v>468160</v>
      </c>
      <c r="W1143" s="1">
        <v>2</v>
      </c>
      <c r="X1143" s="1">
        <v>4178084</v>
      </c>
      <c r="Y1143" s="1" t="s">
        <v>45</v>
      </c>
    </row>
    <row r="1144" spans="1:25">
      <c r="A1144" s="1">
        <v>2009255</v>
      </c>
      <c r="B1144" s="1" t="s">
        <v>48</v>
      </c>
      <c r="C1144" s="2">
        <v>40133</v>
      </c>
      <c r="D1144" s="2">
        <v>40194</v>
      </c>
      <c r="E1144" s="1">
        <v>20</v>
      </c>
      <c r="F1144" s="1">
        <v>32</v>
      </c>
      <c r="G1144" s="1">
        <v>36</v>
      </c>
      <c r="H1144" s="1">
        <v>19</v>
      </c>
      <c r="I1144" s="1">
        <v>27</v>
      </c>
      <c r="J1144" s="1">
        <v>7</v>
      </c>
      <c r="K1144" s="1" t="s">
        <v>1189</v>
      </c>
      <c r="L1144" s="1">
        <v>0</v>
      </c>
      <c r="M1144" s="1">
        <v>0</v>
      </c>
      <c r="N1144" s="1">
        <v>1</v>
      </c>
      <c r="O1144" s="1">
        <v>183301.3</v>
      </c>
      <c r="P1144" s="1">
        <v>253</v>
      </c>
      <c r="Q1144" s="1">
        <v>1346.3</v>
      </c>
      <c r="R1144" s="1">
        <v>12308</v>
      </c>
      <c r="S1144" s="1">
        <v>12.2</v>
      </c>
      <c r="T1144" s="1">
        <v>196536</v>
      </c>
      <c r="U1144" s="1">
        <v>5.4</v>
      </c>
      <c r="V1144" s="1">
        <v>476830</v>
      </c>
      <c r="W1144" s="1">
        <v>2</v>
      </c>
      <c r="X1144" s="1">
        <v>2686263</v>
      </c>
      <c r="Y1144" s="1" t="s">
        <v>45</v>
      </c>
    </row>
    <row r="1145" spans="1:25">
      <c r="A1145" s="1">
        <v>2009254</v>
      </c>
      <c r="B1145" s="1" t="s">
        <v>43</v>
      </c>
      <c r="C1145" s="2">
        <v>40131</v>
      </c>
      <c r="D1145" s="2">
        <v>40192</v>
      </c>
      <c r="E1145" s="1">
        <v>39</v>
      </c>
      <c r="F1145" s="1">
        <v>16</v>
      </c>
      <c r="G1145" s="1">
        <v>47</v>
      </c>
      <c r="H1145" s="1">
        <v>28</v>
      </c>
      <c r="I1145" s="1">
        <v>24</v>
      </c>
      <c r="J1145" s="1">
        <v>9</v>
      </c>
      <c r="K1145" s="1" t="s">
        <v>1190</v>
      </c>
      <c r="L1145" s="1">
        <v>1</v>
      </c>
      <c r="M1145" s="1">
        <v>2000000</v>
      </c>
      <c r="N1145" s="1">
        <v>5</v>
      </c>
      <c r="O1145" s="1">
        <v>78313.899999999994</v>
      </c>
      <c r="P1145" s="1">
        <v>632</v>
      </c>
      <c r="Q1145" s="1">
        <v>1099.9000000000001</v>
      </c>
      <c r="R1145" s="1">
        <v>25078</v>
      </c>
      <c r="S1145" s="1">
        <v>12.1</v>
      </c>
      <c r="T1145" s="1">
        <v>367070</v>
      </c>
      <c r="U1145" s="1">
        <v>5.9</v>
      </c>
      <c r="V1145" s="1">
        <v>553238</v>
      </c>
      <c r="W1145" s="1">
        <v>2</v>
      </c>
      <c r="X1145" s="1">
        <v>4405047</v>
      </c>
      <c r="Y1145" s="1" t="s">
        <v>45</v>
      </c>
    </row>
    <row r="1146" spans="1:25">
      <c r="A1146" s="1">
        <v>2009253</v>
      </c>
      <c r="B1146" s="1" t="s">
        <v>46</v>
      </c>
      <c r="C1146" s="2">
        <v>40128</v>
      </c>
      <c r="D1146" s="2">
        <v>40189</v>
      </c>
      <c r="E1146" s="1">
        <v>41</v>
      </c>
      <c r="F1146" s="1">
        <v>47</v>
      </c>
      <c r="G1146" s="1">
        <v>22</v>
      </c>
      <c r="H1146" s="1">
        <v>17</v>
      </c>
      <c r="I1146" s="1">
        <v>7</v>
      </c>
      <c r="J1146" s="1">
        <v>6</v>
      </c>
      <c r="K1146" s="1" t="s">
        <v>1191</v>
      </c>
      <c r="L1146" s="1">
        <v>0</v>
      </c>
      <c r="M1146" s="1">
        <v>0</v>
      </c>
      <c r="N1146" s="1">
        <v>3</v>
      </c>
      <c r="O1146" s="1">
        <v>91495.9</v>
      </c>
      <c r="P1146" s="1">
        <v>592</v>
      </c>
      <c r="Q1146" s="1">
        <v>839.8</v>
      </c>
      <c r="R1146" s="1">
        <v>25633</v>
      </c>
      <c r="S1146" s="1">
        <v>8.4</v>
      </c>
      <c r="T1146" s="1">
        <v>320632</v>
      </c>
      <c r="U1146" s="1">
        <v>4.8</v>
      </c>
      <c r="V1146" s="1">
        <v>436416</v>
      </c>
      <c r="W1146" s="1">
        <v>2</v>
      </c>
      <c r="X1146" s="1">
        <v>271724</v>
      </c>
      <c r="Y1146" s="1" t="s">
        <v>45</v>
      </c>
    </row>
    <row r="1147" spans="1:25">
      <c r="A1147" s="1">
        <v>2009252</v>
      </c>
      <c r="B1147" s="1" t="s">
        <v>48</v>
      </c>
      <c r="C1147" s="2">
        <v>40126</v>
      </c>
      <c r="D1147" s="2">
        <v>40187</v>
      </c>
      <c r="E1147" s="1">
        <v>3</v>
      </c>
      <c r="F1147" s="1">
        <v>2</v>
      </c>
      <c r="G1147" s="1">
        <v>29</v>
      </c>
      <c r="H1147" s="1">
        <v>48</v>
      </c>
      <c r="I1147" s="1">
        <v>1</v>
      </c>
      <c r="J1147" s="1">
        <v>9</v>
      </c>
      <c r="K1147" s="1" t="s">
        <v>1192</v>
      </c>
      <c r="L1147" s="1">
        <v>0</v>
      </c>
      <c r="M1147" s="1">
        <v>0</v>
      </c>
      <c r="N1147" s="1">
        <v>0</v>
      </c>
      <c r="O1147" s="1">
        <v>0</v>
      </c>
      <c r="P1147" s="1">
        <v>338</v>
      </c>
      <c r="Q1147" s="1">
        <v>1597.9</v>
      </c>
      <c r="R1147" s="1">
        <v>14996</v>
      </c>
      <c r="S1147" s="1">
        <v>9.9</v>
      </c>
      <c r="T1147" s="1">
        <v>206923</v>
      </c>
      <c r="U1147" s="1">
        <v>5.0999999999999996</v>
      </c>
      <c r="V1147" s="1">
        <v>268571</v>
      </c>
      <c r="W1147" s="1">
        <v>2</v>
      </c>
      <c r="X1147" s="1">
        <v>5969092</v>
      </c>
      <c r="Y1147" s="1" t="s">
        <v>45</v>
      </c>
    </row>
    <row r="1148" spans="1:25">
      <c r="A1148" s="1">
        <v>2009251</v>
      </c>
      <c r="B1148" s="1" t="s">
        <v>43</v>
      </c>
      <c r="C1148" s="2">
        <v>40124</v>
      </c>
      <c r="D1148" s="2">
        <v>40185</v>
      </c>
      <c r="E1148" s="1">
        <v>1</v>
      </c>
      <c r="F1148" s="1">
        <v>41</v>
      </c>
      <c r="G1148" s="1">
        <v>13</v>
      </c>
      <c r="H1148" s="1">
        <v>3</v>
      </c>
      <c r="I1148" s="1">
        <v>18</v>
      </c>
      <c r="J1148" s="1">
        <v>1</v>
      </c>
      <c r="K1148" s="1" t="s">
        <v>1193</v>
      </c>
      <c r="L1148" s="1">
        <v>1</v>
      </c>
      <c r="M1148" s="1">
        <v>9000000</v>
      </c>
      <c r="N1148" s="1">
        <v>6</v>
      </c>
      <c r="O1148" s="1">
        <v>73292.3</v>
      </c>
      <c r="P1148" s="1">
        <v>917</v>
      </c>
      <c r="Q1148" s="1">
        <v>856.4</v>
      </c>
      <c r="R1148" s="1">
        <v>39545</v>
      </c>
      <c r="S1148" s="1">
        <v>8.6</v>
      </c>
      <c r="T1148" s="1">
        <v>526437</v>
      </c>
      <c r="U1148" s="1">
        <v>4.5999999999999996</v>
      </c>
      <c r="V1148" s="1">
        <v>484303</v>
      </c>
      <c r="W1148" s="1">
        <v>2</v>
      </c>
      <c r="X1148" s="1">
        <v>846385</v>
      </c>
      <c r="Y1148" s="1" t="s">
        <v>45</v>
      </c>
    </row>
    <row r="1149" spans="1:25">
      <c r="A1149" s="1">
        <v>2009250</v>
      </c>
      <c r="B1149" s="1" t="s">
        <v>46</v>
      </c>
      <c r="C1149" s="2">
        <v>40121</v>
      </c>
      <c r="D1149" s="2">
        <v>40182</v>
      </c>
      <c r="E1149" s="1">
        <v>33</v>
      </c>
      <c r="F1149" s="1">
        <v>18</v>
      </c>
      <c r="G1149" s="1">
        <v>19</v>
      </c>
      <c r="H1149" s="1">
        <v>22</v>
      </c>
      <c r="I1149" s="1">
        <v>23</v>
      </c>
      <c r="J1149" s="1">
        <v>1</v>
      </c>
      <c r="K1149" s="1" t="s">
        <v>1194</v>
      </c>
      <c r="L1149" s="1">
        <v>0</v>
      </c>
      <c r="M1149" s="1">
        <v>0</v>
      </c>
      <c r="N1149" s="1">
        <v>2</v>
      </c>
      <c r="O1149" s="1">
        <v>161267.5</v>
      </c>
      <c r="P1149" s="1">
        <v>523</v>
      </c>
      <c r="Q1149" s="1">
        <v>1140.7</v>
      </c>
      <c r="R1149" s="1">
        <v>25358</v>
      </c>
      <c r="S1149" s="1">
        <v>10.3</v>
      </c>
      <c r="T1149" s="1">
        <v>387207</v>
      </c>
      <c r="U1149" s="1">
        <v>4.8</v>
      </c>
      <c r="V1149" s="1">
        <v>381674</v>
      </c>
      <c r="W1149" s="1">
        <v>2</v>
      </c>
      <c r="X1149" s="1">
        <v>4457351</v>
      </c>
      <c r="Y1149" s="1" t="s">
        <v>45</v>
      </c>
    </row>
    <row r="1150" spans="1:25">
      <c r="A1150" s="1">
        <v>2009249</v>
      </c>
      <c r="B1150" s="1" t="s">
        <v>48</v>
      </c>
      <c r="C1150" s="2">
        <v>40119</v>
      </c>
      <c r="D1150" s="2">
        <v>40180</v>
      </c>
      <c r="E1150" s="1">
        <v>17</v>
      </c>
      <c r="F1150" s="1">
        <v>34</v>
      </c>
      <c r="G1150" s="1">
        <v>23</v>
      </c>
      <c r="H1150" s="1">
        <v>40</v>
      </c>
      <c r="I1150" s="1">
        <v>9</v>
      </c>
      <c r="J1150" s="1">
        <v>9</v>
      </c>
      <c r="K1150" s="1" t="s">
        <v>1195</v>
      </c>
      <c r="L1150" s="1">
        <v>0</v>
      </c>
      <c r="M1150" s="1">
        <v>0</v>
      </c>
      <c r="N1150" s="1">
        <v>4</v>
      </c>
      <c r="O1150" s="1">
        <v>51650.2</v>
      </c>
      <c r="P1150" s="1">
        <v>344</v>
      </c>
      <c r="Q1150" s="1">
        <v>1054.9000000000001</v>
      </c>
      <c r="R1150" s="1">
        <v>14737</v>
      </c>
      <c r="S1150" s="1">
        <v>10.8</v>
      </c>
      <c r="T1150" s="1">
        <v>217568</v>
      </c>
      <c r="U1150" s="1">
        <v>5.2</v>
      </c>
      <c r="V1150" s="1">
        <v>291997</v>
      </c>
      <c r="W1150" s="1">
        <v>2</v>
      </c>
      <c r="X1150" s="1">
        <v>8261588</v>
      </c>
      <c r="Y1150" s="1" t="s">
        <v>45</v>
      </c>
    </row>
    <row r="1151" spans="1:25">
      <c r="A1151" s="1">
        <v>2009248</v>
      </c>
      <c r="B1151" s="1" t="s">
        <v>43</v>
      </c>
      <c r="C1151" s="2">
        <v>40117</v>
      </c>
      <c r="D1151" s="2">
        <v>40178</v>
      </c>
      <c r="E1151" s="1">
        <v>23</v>
      </c>
      <c r="F1151" s="1">
        <v>39</v>
      </c>
      <c r="G1151" s="1">
        <v>36</v>
      </c>
      <c r="H1151" s="1">
        <v>27</v>
      </c>
      <c r="I1151" s="1">
        <v>30</v>
      </c>
      <c r="J1151" s="1">
        <v>2</v>
      </c>
      <c r="K1151" s="1" t="s">
        <v>1196</v>
      </c>
      <c r="L1151" s="1">
        <v>0</v>
      </c>
      <c r="M1151" s="1">
        <v>0</v>
      </c>
      <c r="N1151" s="1">
        <v>1</v>
      </c>
      <c r="O1151" s="1">
        <v>361167.7</v>
      </c>
      <c r="P1151" s="1">
        <v>504</v>
      </c>
      <c r="Q1151" s="1">
        <v>1404.5</v>
      </c>
      <c r="R1151" s="1">
        <v>24261</v>
      </c>
      <c r="S1151" s="1">
        <v>12.9</v>
      </c>
      <c r="T1151" s="1">
        <v>381773</v>
      </c>
      <c r="U1151" s="1">
        <v>5.8</v>
      </c>
      <c r="V1151" s="1">
        <v>479381</v>
      </c>
      <c r="W1151" s="1">
        <v>2</v>
      </c>
      <c r="X1151" s="1">
        <v>9499570</v>
      </c>
      <c r="Y1151" s="1" t="s">
        <v>45</v>
      </c>
    </row>
    <row r="1152" spans="1:25">
      <c r="A1152" s="1">
        <v>2009247</v>
      </c>
      <c r="B1152" s="1" t="s">
        <v>46</v>
      </c>
      <c r="C1152" s="2">
        <v>40114</v>
      </c>
      <c r="D1152" s="2">
        <v>40175</v>
      </c>
      <c r="E1152" s="1">
        <v>8</v>
      </c>
      <c r="F1152" s="1">
        <v>11</v>
      </c>
      <c r="G1152" s="1">
        <v>7</v>
      </c>
      <c r="H1152" s="1">
        <v>37</v>
      </c>
      <c r="I1152" s="1">
        <v>30</v>
      </c>
      <c r="J1152" s="1">
        <v>3</v>
      </c>
      <c r="K1152" s="1" t="s">
        <v>1197</v>
      </c>
      <c r="L1152" s="1">
        <v>0</v>
      </c>
      <c r="M1152" s="1">
        <v>0</v>
      </c>
      <c r="N1152" s="1">
        <v>2</v>
      </c>
      <c r="O1152" s="1">
        <v>146696.79999999999</v>
      </c>
      <c r="P1152" s="1">
        <v>614</v>
      </c>
      <c r="Q1152" s="1">
        <v>885.5</v>
      </c>
      <c r="R1152" s="1">
        <v>30032</v>
      </c>
      <c r="S1152" s="1">
        <v>7.8</v>
      </c>
      <c r="T1152" s="1">
        <v>405129</v>
      </c>
      <c r="U1152" s="1">
        <v>4.0999999999999996</v>
      </c>
      <c r="V1152" s="1">
        <v>518673</v>
      </c>
      <c r="W1152" s="1">
        <v>2</v>
      </c>
      <c r="X1152" s="1">
        <v>6934307</v>
      </c>
      <c r="Y1152" s="1" t="s">
        <v>45</v>
      </c>
    </row>
    <row r="1153" spans="1:25">
      <c r="A1153" s="1">
        <v>2009246</v>
      </c>
      <c r="B1153" s="1" t="s">
        <v>48</v>
      </c>
      <c r="C1153" s="2">
        <v>40112</v>
      </c>
      <c r="D1153" s="2">
        <v>40173</v>
      </c>
      <c r="E1153" s="1">
        <v>49</v>
      </c>
      <c r="F1153" s="1">
        <v>47</v>
      </c>
      <c r="G1153" s="1">
        <v>42</v>
      </c>
      <c r="H1153" s="1">
        <v>1</v>
      </c>
      <c r="I1153" s="1">
        <v>3</v>
      </c>
      <c r="J1153" s="1">
        <v>7</v>
      </c>
      <c r="K1153" s="1" t="s">
        <v>1198</v>
      </c>
      <c r="L1153" s="1">
        <v>0</v>
      </c>
      <c r="M1153" s="1">
        <v>0</v>
      </c>
      <c r="N1153" s="1">
        <v>1</v>
      </c>
      <c r="O1153" s="1">
        <v>182055.4</v>
      </c>
      <c r="P1153" s="1">
        <v>243</v>
      </c>
      <c r="Q1153" s="1">
        <v>1390.2</v>
      </c>
      <c r="R1153" s="1">
        <v>11649</v>
      </c>
      <c r="S1153" s="1">
        <v>12.8</v>
      </c>
      <c r="T1153" s="1">
        <v>190490</v>
      </c>
      <c r="U1153" s="1">
        <v>5.6</v>
      </c>
      <c r="V1153" s="1">
        <v>458985</v>
      </c>
      <c r="W1153" s="1">
        <v>2</v>
      </c>
      <c r="X1153" s="1">
        <v>6168702</v>
      </c>
      <c r="Y1153" s="1" t="s">
        <v>45</v>
      </c>
    </row>
    <row r="1154" spans="1:25">
      <c r="A1154" s="1">
        <v>2009245</v>
      </c>
      <c r="B1154" s="1" t="s">
        <v>43</v>
      </c>
      <c r="C1154" s="2">
        <v>40110</v>
      </c>
      <c r="D1154" s="2">
        <v>40171</v>
      </c>
      <c r="E1154" s="1">
        <v>39</v>
      </c>
      <c r="F1154" s="1">
        <v>28</v>
      </c>
      <c r="G1154" s="1">
        <v>15</v>
      </c>
      <c r="H1154" s="1">
        <v>38</v>
      </c>
      <c r="I1154" s="1">
        <v>27</v>
      </c>
      <c r="J1154" s="1">
        <v>10</v>
      </c>
      <c r="K1154" s="1" t="s">
        <v>1199</v>
      </c>
      <c r="L1154" s="1">
        <v>0</v>
      </c>
      <c r="M1154" s="1">
        <v>0</v>
      </c>
      <c r="N1154" s="1">
        <v>2</v>
      </c>
      <c r="O1154" s="1">
        <v>181730.7</v>
      </c>
      <c r="P1154" s="1">
        <v>426</v>
      </c>
      <c r="Q1154" s="1">
        <v>1577.7</v>
      </c>
      <c r="R1154" s="1">
        <v>22355</v>
      </c>
      <c r="S1154" s="1">
        <v>13.3</v>
      </c>
      <c r="T1154" s="1">
        <v>363754</v>
      </c>
      <c r="U1154" s="1">
        <v>5.8</v>
      </c>
      <c r="V1154" s="1">
        <v>413698</v>
      </c>
      <c r="W1154" s="1">
        <v>2</v>
      </c>
      <c r="X1154" s="1">
        <v>7253315</v>
      </c>
      <c r="Y1154" s="1" t="s">
        <v>45</v>
      </c>
    </row>
    <row r="1155" spans="1:25">
      <c r="A1155" s="1">
        <v>2009244</v>
      </c>
      <c r="B1155" s="1" t="s">
        <v>46</v>
      </c>
      <c r="C1155" s="2">
        <v>40107</v>
      </c>
      <c r="D1155" s="2">
        <v>40168</v>
      </c>
      <c r="E1155" s="1">
        <v>10</v>
      </c>
      <c r="F1155" s="1">
        <v>49</v>
      </c>
      <c r="G1155" s="1">
        <v>26</v>
      </c>
      <c r="H1155" s="1">
        <v>15</v>
      </c>
      <c r="I1155" s="1">
        <v>1</v>
      </c>
      <c r="J1155" s="1">
        <v>7</v>
      </c>
      <c r="K1155" s="1" t="s">
        <v>1200</v>
      </c>
      <c r="L1155" s="1">
        <v>0</v>
      </c>
      <c r="M1155" s="1">
        <v>0</v>
      </c>
      <c r="N1155" s="1">
        <v>1</v>
      </c>
      <c r="O1155" s="1">
        <v>273196</v>
      </c>
      <c r="P1155" s="1">
        <v>770</v>
      </c>
      <c r="Q1155" s="1">
        <v>693.2</v>
      </c>
      <c r="R1155" s="1">
        <v>30106</v>
      </c>
      <c r="S1155" s="1">
        <v>7.6</v>
      </c>
      <c r="T1155" s="1">
        <v>369670</v>
      </c>
      <c r="U1155" s="1">
        <v>4.4000000000000004</v>
      </c>
      <c r="V1155" s="1">
        <v>752566</v>
      </c>
      <c r="W1155" s="1">
        <v>2</v>
      </c>
      <c r="X1155" s="1">
        <v>5485040</v>
      </c>
      <c r="Y1155" s="1" t="s">
        <v>45</v>
      </c>
    </row>
    <row r="1156" spans="1:25">
      <c r="A1156" s="1">
        <v>2009243</v>
      </c>
      <c r="B1156" s="1" t="s">
        <v>48</v>
      </c>
      <c r="C1156" s="2">
        <v>40105</v>
      </c>
      <c r="D1156" s="2">
        <v>40166</v>
      </c>
      <c r="E1156" s="1">
        <v>4</v>
      </c>
      <c r="F1156" s="1">
        <v>31</v>
      </c>
      <c r="G1156" s="1">
        <v>11</v>
      </c>
      <c r="H1156" s="1">
        <v>3</v>
      </c>
      <c r="I1156" s="1">
        <v>6</v>
      </c>
      <c r="J1156" s="1">
        <v>1</v>
      </c>
      <c r="K1156" s="1" t="s">
        <v>1201</v>
      </c>
      <c r="L1156" s="1">
        <v>1</v>
      </c>
      <c r="M1156" s="1">
        <v>2000000</v>
      </c>
      <c r="N1156" s="1">
        <v>3</v>
      </c>
      <c r="O1156" s="1">
        <v>63524.2</v>
      </c>
      <c r="P1156" s="1">
        <v>552</v>
      </c>
      <c r="Q1156" s="1">
        <v>617.1</v>
      </c>
      <c r="R1156" s="1">
        <v>23112</v>
      </c>
      <c r="S1156" s="1">
        <v>6.3</v>
      </c>
      <c r="T1156" s="1">
        <v>265520</v>
      </c>
      <c r="U1156" s="1">
        <v>3.9</v>
      </c>
      <c r="V1156" s="1">
        <v>219108</v>
      </c>
      <c r="W1156" s="1">
        <v>2</v>
      </c>
      <c r="X1156" s="1">
        <v>4404462</v>
      </c>
      <c r="Y1156" s="1" t="s">
        <v>45</v>
      </c>
    </row>
    <row r="1157" spans="1:25">
      <c r="A1157" s="1">
        <v>2009242</v>
      </c>
      <c r="B1157" s="1" t="s">
        <v>43</v>
      </c>
      <c r="C1157" s="2">
        <v>40103</v>
      </c>
      <c r="D1157" s="2">
        <v>40164</v>
      </c>
      <c r="E1157" s="1">
        <v>12</v>
      </c>
      <c r="F1157" s="1">
        <v>49</v>
      </c>
      <c r="G1157" s="1">
        <v>8</v>
      </c>
      <c r="H1157" s="1">
        <v>20</v>
      </c>
      <c r="I1157" s="1">
        <v>16</v>
      </c>
      <c r="J1157" s="1">
        <v>5</v>
      </c>
      <c r="K1157" s="1" t="s">
        <v>1202</v>
      </c>
      <c r="L1157" s="1">
        <v>1</v>
      </c>
      <c r="M1157" s="1">
        <v>7000000</v>
      </c>
      <c r="N1157" s="1">
        <v>2</v>
      </c>
      <c r="O1157" s="1">
        <v>195246.2</v>
      </c>
      <c r="P1157" s="1">
        <v>1189</v>
      </c>
      <c r="Q1157" s="1">
        <v>626.9</v>
      </c>
      <c r="R1157" s="1">
        <v>43069</v>
      </c>
      <c r="S1157" s="1">
        <v>7.4</v>
      </c>
      <c r="T1157" s="1">
        <v>520059</v>
      </c>
      <c r="U1157" s="1">
        <v>4.4000000000000004</v>
      </c>
      <c r="V1157" s="1">
        <v>762778</v>
      </c>
      <c r="W1157" s="1">
        <v>2</v>
      </c>
      <c r="X1157" s="1">
        <v>2650944</v>
      </c>
      <c r="Y1157" s="1" t="s">
        <v>45</v>
      </c>
    </row>
    <row r="1158" spans="1:25">
      <c r="A1158" s="1">
        <v>2009241</v>
      </c>
      <c r="B1158" s="1" t="s">
        <v>46</v>
      </c>
      <c r="C1158" s="2">
        <v>40100</v>
      </c>
      <c r="D1158" s="2">
        <v>40161</v>
      </c>
      <c r="E1158" s="1">
        <v>6</v>
      </c>
      <c r="F1158" s="1">
        <v>35</v>
      </c>
      <c r="G1158" s="1">
        <v>36</v>
      </c>
      <c r="H1158" s="1">
        <v>42</v>
      </c>
      <c r="I1158" s="1">
        <v>24</v>
      </c>
      <c r="J1158" s="1">
        <v>2</v>
      </c>
      <c r="K1158" s="1" t="s">
        <v>1203</v>
      </c>
      <c r="L1158" s="1">
        <v>0</v>
      </c>
      <c r="M1158" s="1">
        <v>0</v>
      </c>
      <c r="N1158" s="1">
        <v>1</v>
      </c>
      <c r="O1158" s="1">
        <v>304601.2</v>
      </c>
      <c r="P1158" s="1">
        <v>517</v>
      </c>
      <c r="Q1158" s="1">
        <v>1144.3</v>
      </c>
      <c r="R1158" s="1">
        <v>22403</v>
      </c>
      <c r="S1158" s="1">
        <v>11.6</v>
      </c>
      <c r="T1158" s="1">
        <v>313764</v>
      </c>
      <c r="U1158" s="1">
        <v>5.9</v>
      </c>
      <c r="V1158" s="1">
        <v>400794</v>
      </c>
      <c r="W1158" s="1">
        <v>2</v>
      </c>
      <c r="X1158" s="1">
        <v>9010783</v>
      </c>
      <c r="Y1158" s="1" t="s">
        <v>45</v>
      </c>
    </row>
    <row r="1159" spans="1:25">
      <c r="A1159" s="1">
        <v>2009240</v>
      </c>
      <c r="B1159" s="1" t="s">
        <v>48</v>
      </c>
      <c r="C1159" s="2">
        <v>40098</v>
      </c>
      <c r="D1159" s="2">
        <v>40159</v>
      </c>
      <c r="E1159" s="1">
        <v>38</v>
      </c>
      <c r="F1159" s="1">
        <v>7</v>
      </c>
      <c r="G1159" s="1">
        <v>48</v>
      </c>
      <c r="H1159" s="1">
        <v>43</v>
      </c>
      <c r="I1159" s="1">
        <v>28</v>
      </c>
      <c r="J1159" s="1">
        <v>5</v>
      </c>
      <c r="K1159" s="1" t="s">
        <v>1204</v>
      </c>
      <c r="L1159" s="1">
        <v>0</v>
      </c>
      <c r="M1159" s="1">
        <v>0</v>
      </c>
      <c r="N1159" s="1">
        <v>3</v>
      </c>
      <c r="O1159" s="1">
        <v>68411.399999999994</v>
      </c>
      <c r="P1159" s="1">
        <v>340</v>
      </c>
      <c r="Q1159" s="1">
        <v>1064.0999999999999</v>
      </c>
      <c r="R1159" s="1">
        <v>14486</v>
      </c>
      <c r="S1159" s="1">
        <v>10.9</v>
      </c>
      <c r="T1159" s="1">
        <v>202524</v>
      </c>
      <c r="U1159" s="1">
        <v>5.6</v>
      </c>
      <c r="V1159" s="1">
        <v>410929</v>
      </c>
      <c r="W1159" s="1">
        <v>2</v>
      </c>
      <c r="X1159" s="1">
        <v>8404236</v>
      </c>
      <c r="Y1159" s="1" t="s">
        <v>45</v>
      </c>
    </row>
    <row r="1160" spans="1:25">
      <c r="A1160" s="1">
        <v>2009239</v>
      </c>
      <c r="B1160" s="1" t="s">
        <v>43</v>
      </c>
      <c r="C1160" s="2">
        <v>40096</v>
      </c>
      <c r="D1160" s="2">
        <v>40157</v>
      </c>
      <c r="E1160" s="1">
        <v>3</v>
      </c>
      <c r="F1160" s="1">
        <v>38</v>
      </c>
      <c r="G1160" s="1">
        <v>1</v>
      </c>
      <c r="H1160" s="1">
        <v>23</v>
      </c>
      <c r="I1160" s="1">
        <v>16</v>
      </c>
      <c r="J1160" s="1">
        <v>3</v>
      </c>
      <c r="K1160" s="1" t="s">
        <v>1205</v>
      </c>
      <c r="L1160" s="1">
        <v>0</v>
      </c>
      <c r="M1160" s="1">
        <v>0</v>
      </c>
      <c r="N1160" s="1">
        <v>2</v>
      </c>
      <c r="O1160" s="1">
        <v>190219.6</v>
      </c>
      <c r="P1160" s="1">
        <v>686</v>
      </c>
      <c r="Q1160" s="1">
        <v>1042</v>
      </c>
      <c r="R1160" s="1">
        <v>30822</v>
      </c>
      <c r="S1160" s="1">
        <v>10.1</v>
      </c>
      <c r="T1160" s="1">
        <v>443523</v>
      </c>
      <c r="U1160" s="1">
        <v>5</v>
      </c>
      <c r="V1160" s="1">
        <v>700321</v>
      </c>
      <c r="W1160" s="1">
        <v>2</v>
      </c>
      <c r="X1160" s="1">
        <v>851040</v>
      </c>
      <c r="Y1160" s="1" t="s">
        <v>45</v>
      </c>
    </row>
    <row r="1161" spans="1:25">
      <c r="A1161" s="1">
        <v>2009238</v>
      </c>
      <c r="B1161" s="1" t="s">
        <v>46</v>
      </c>
      <c r="C1161" s="2">
        <v>40093</v>
      </c>
      <c r="D1161" s="2">
        <v>40154</v>
      </c>
      <c r="E1161" s="1">
        <v>4</v>
      </c>
      <c r="F1161" s="1">
        <v>1</v>
      </c>
      <c r="G1161" s="1">
        <v>21</v>
      </c>
      <c r="H1161" s="1">
        <v>12</v>
      </c>
      <c r="I1161" s="1">
        <v>46</v>
      </c>
      <c r="J1161" s="1">
        <v>8</v>
      </c>
      <c r="K1161" s="1" t="s">
        <v>1206</v>
      </c>
      <c r="L1161" s="1">
        <v>0</v>
      </c>
      <c r="M1161" s="1">
        <v>0</v>
      </c>
      <c r="N1161" s="1">
        <v>2</v>
      </c>
      <c r="O1161" s="1">
        <v>153483.20000000001</v>
      </c>
      <c r="P1161" s="1">
        <v>717</v>
      </c>
      <c r="Q1161" s="1">
        <v>800.4</v>
      </c>
      <c r="R1161" s="1">
        <v>30953</v>
      </c>
      <c r="S1161" s="1">
        <v>8</v>
      </c>
      <c r="T1161" s="1">
        <v>397605</v>
      </c>
      <c r="U1161" s="1">
        <v>4.4000000000000004</v>
      </c>
      <c r="V1161" s="1">
        <v>485880</v>
      </c>
      <c r="W1161" s="1">
        <v>2</v>
      </c>
      <c r="X1161" s="1">
        <v>4743257</v>
      </c>
      <c r="Y1161" s="1" t="s">
        <v>45</v>
      </c>
    </row>
    <row r="1162" spans="1:25">
      <c r="A1162" s="1">
        <v>2009237</v>
      </c>
      <c r="B1162" s="1" t="s">
        <v>48</v>
      </c>
      <c r="C1162" s="2">
        <v>40091</v>
      </c>
      <c r="D1162" s="2">
        <v>40152</v>
      </c>
      <c r="E1162" s="1">
        <v>21</v>
      </c>
      <c r="F1162" s="1">
        <v>12</v>
      </c>
      <c r="G1162" s="1">
        <v>20</v>
      </c>
      <c r="H1162" s="1">
        <v>11</v>
      </c>
      <c r="I1162" s="1">
        <v>32</v>
      </c>
      <c r="J1162" s="1">
        <v>4</v>
      </c>
      <c r="K1162" s="1" t="s">
        <v>1207</v>
      </c>
      <c r="L1162" s="1">
        <v>0</v>
      </c>
      <c r="M1162" s="1">
        <v>0</v>
      </c>
      <c r="N1162" s="1">
        <v>0</v>
      </c>
      <c r="O1162" s="1">
        <v>0</v>
      </c>
      <c r="P1162" s="1">
        <v>335</v>
      </c>
      <c r="Q1162" s="1">
        <v>1657.3</v>
      </c>
      <c r="R1162" s="1">
        <v>15979</v>
      </c>
      <c r="S1162" s="1">
        <v>9.5</v>
      </c>
      <c r="T1162" s="1">
        <v>243369</v>
      </c>
      <c r="U1162" s="1">
        <v>4.4000000000000004</v>
      </c>
      <c r="V1162" s="1">
        <v>324339</v>
      </c>
      <c r="W1162" s="1">
        <v>2</v>
      </c>
      <c r="X1162" s="1">
        <v>8630497</v>
      </c>
      <c r="Y1162" s="1" t="s">
        <v>45</v>
      </c>
    </row>
    <row r="1163" spans="1:25">
      <c r="A1163" s="1">
        <v>2009236</v>
      </c>
      <c r="B1163" s="1" t="s">
        <v>43</v>
      </c>
      <c r="C1163" s="2">
        <v>40089</v>
      </c>
      <c r="D1163" s="2">
        <v>40150</v>
      </c>
      <c r="E1163" s="1">
        <v>47</v>
      </c>
      <c r="F1163" s="1">
        <v>15</v>
      </c>
      <c r="G1163" s="1">
        <v>49</v>
      </c>
      <c r="H1163" s="1">
        <v>7</v>
      </c>
      <c r="I1163" s="1">
        <v>9</v>
      </c>
      <c r="J1163" s="1">
        <v>7</v>
      </c>
      <c r="K1163" s="1" t="s">
        <v>1208</v>
      </c>
      <c r="L1163" s="1">
        <v>1</v>
      </c>
      <c r="M1163" s="1">
        <v>7000000</v>
      </c>
      <c r="N1163" s="1">
        <v>7</v>
      </c>
      <c r="O1163" s="1">
        <v>61733.1</v>
      </c>
      <c r="P1163" s="1">
        <v>983</v>
      </c>
      <c r="Q1163" s="1">
        <v>784.3</v>
      </c>
      <c r="R1163" s="1">
        <v>39811</v>
      </c>
      <c r="S1163" s="1">
        <v>8.3000000000000007</v>
      </c>
      <c r="T1163" s="1">
        <v>544697</v>
      </c>
      <c r="U1163" s="1">
        <v>4.3</v>
      </c>
      <c r="V1163" s="1">
        <v>1050083</v>
      </c>
      <c r="W1163" s="1">
        <v>2</v>
      </c>
      <c r="X1163" s="1">
        <v>2166746</v>
      </c>
      <c r="Y1163" s="1" t="s">
        <v>45</v>
      </c>
    </row>
    <row r="1164" spans="1:25">
      <c r="A1164" s="1">
        <v>2009235</v>
      </c>
      <c r="B1164" s="1" t="s">
        <v>46</v>
      </c>
      <c r="C1164" s="2">
        <v>40086</v>
      </c>
      <c r="D1164" s="2">
        <v>40147</v>
      </c>
      <c r="E1164" s="1">
        <v>33</v>
      </c>
      <c r="F1164" s="1">
        <v>35</v>
      </c>
      <c r="G1164" s="1">
        <v>40</v>
      </c>
      <c r="H1164" s="1">
        <v>5</v>
      </c>
      <c r="I1164" s="1">
        <v>2</v>
      </c>
      <c r="J1164" s="1">
        <v>4</v>
      </c>
      <c r="K1164" s="1" t="s">
        <v>1209</v>
      </c>
      <c r="L1164" s="1">
        <v>0</v>
      </c>
      <c r="M1164" s="1">
        <v>0</v>
      </c>
      <c r="N1164" s="1">
        <v>0</v>
      </c>
      <c r="O1164" s="1">
        <v>0</v>
      </c>
      <c r="P1164" s="1">
        <v>388</v>
      </c>
      <c r="Q1164" s="1">
        <v>2345.6999999999998</v>
      </c>
      <c r="R1164" s="1">
        <v>18948</v>
      </c>
      <c r="S1164" s="1">
        <v>13.3</v>
      </c>
      <c r="T1164" s="1">
        <v>310240</v>
      </c>
      <c r="U1164" s="1">
        <v>5.8</v>
      </c>
      <c r="V1164" s="1">
        <v>519240</v>
      </c>
      <c r="W1164" s="1">
        <v>2</v>
      </c>
      <c r="X1164" s="1">
        <v>9984647</v>
      </c>
      <c r="Y1164" s="1" t="s">
        <v>45</v>
      </c>
    </row>
    <row r="1165" spans="1:25">
      <c r="A1165" s="1">
        <v>2009234</v>
      </c>
      <c r="B1165" s="1" t="s">
        <v>48</v>
      </c>
      <c r="C1165" s="2">
        <v>40084</v>
      </c>
      <c r="D1165" s="2">
        <v>40145</v>
      </c>
      <c r="E1165" s="1">
        <v>30</v>
      </c>
      <c r="F1165" s="1">
        <v>20</v>
      </c>
      <c r="G1165" s="1">
        <v>16</v>
      </c>
      <c r="H1165" s="1">
        <v>3</v>
      </c>
      <c r="I1165" s="1">
        <v>44</v>
      </c>
      <c r="J1165" s="1">
        <v>4</v>
      </c>
      <c r="K1165" s="1" t="s">
        <v>1210</v>
      </c>
      <c r="L1165" s="1">
        <v>0</v>
      </c>
      <c r="M1165" s="1">
        <v>0</v>
      </c>
      <c r="N1165" s="1">
        <v>1</v>
      </c>
      <c r="O1165" s="1">
        <v>188335.5</v>
      </c>
      <c r="P1165" s="1">
        <v>309</v>
      </c>
      <c r="Q1165" s="1">
        <v>1140.7</v>
      </c>
      <c r="R1165" s="1">
        <v>14507</v>
      </c>
      <c r="S1165" s="1">
        <v>10.7</v>
      </c>
      <c r="T1165" s="1">
        <v>209294</v>
      </c>
      <c r="U1165" s="1">
        <v>5.3</v>
      </c>
      <c r="V1165" s="1">
        <v>330428</v>
      </c>
      <c r="W1165" s="1">
        <v>2</v>
      </c>
      <c r="X1165" s="1">
        <v>5995508</v>
      </c>
      <c r="Y1165" s="1" t="s">
        <v>45</v>
      </c>
    </row>
    <row r="1166" spans="1:25">
      <c r="A1166" s="1">
        <v>2009233</v>
      </c>
      <c r="B1166" s="1" t="s">
        <v>43</v>
      </c>
      <c r="C1166" s="2">
        <v>40082</v>
      </c>
      <c r="D1166" s="2">
        <v>40143</v>
      </c>
      <c r="E1166" s="1">
        <v>2</v>
      </c>
      <c r="F1166" s="1">
        <v>37</v>
      </c>
      <c r="G1166" s="1">
        <v>43</v>
      </c>
      <c r="H1166" s="1">
        <v>21</v>
      </c>
      <c r="I1166" s="1">
        <v>25</v>
      </c>
      <c r="J1166" s="1">
        <v>9</v>
      </c>
      <c r="K1166" s="1" t="s">
        <v>1211</v>
      </c>
      <c r="L1166" s="1">
        <v>0</v>
      </c>
      <c r="M1166" s="1">
        <v>0</v>
      </c>
      <c r="N1166" s="1">
        <v>3</v>
      </c>
      <c r="O1166" s="1">
        <v>126695.3</v>
      </c>
      <c r="P1166" s="1">
        <v>492</v>
      </c>
      <c r="Q1166" s="1">
        <v>1393.6</v>
      </c>
      <c r="R1166" s="1">
        <v>24710</v>
      </c>
      <c r="S1166" s="1">
        <v>12.3</v>
      </c>
      <c r="T1166" s="1">
        <v>376331</v>
      </c>
      <c r="U1166" s="1">
        <v>5.7</v>
      </c>
      <c r="V1166" s="1">
        <v>577402</v>
      </c>
      <c r="W1166" s="1">
        <v>2</v>
      </c>
      <c r="X1166" s="1">
        <v>634452</v>
      </c>
      <c r="Y1166" s="1" t="s">
        <v>45</v>
      </c>
    </row>
    <row r="1167" spans="1:25">
      <c r="A1167" s="1">
        <v>2009232</v>
      </c>
      <c r="B1167" s="1" t="s">
        <v>46</v>
      </c>
      <c r="C1167" s="2">
        <v>40079</v>
      </c>
      <c r="D1167" s="2">
        <v>40140</v>
      </c>
      <c r="E1167" s="1">
        <v>24</v>
      </c>
      <c r="F1167" s="1">
        <v>42</v>
      </c>
      <c r="G1167" s="1">
        <v>4</v>
      </c>
      <c r="H1167" s="1">
        <v>47</v>
      </c>
      <c r="I1167" s="1">
        <v>5</v>
      </c>
      <c r="J1167" s="1">
        <v>6</v>
      </c>
      <c r="K1167" s="1" t="s">
        <v>1212</v>
      </c>
      <c r="L1167" s="1">
        <v>0</v>
      </c>
      <c r="M1167" s="1">
        <v>0</v>
      </c>
      <c r="N1167" s="1">
        <v>3</v>
      </c>
      <c r="O1167" s="1">
        <v>102203.1</v>
      </c>
      <c r="P1167" s="1">
        <v>462</v>
      </c>
      <c r="Q1167" s="1">
        <v>1192</v>
      </c>
      <c r="R1167" s="1">
        <v>21573</v>
      </c>
      <c r="S1167" s="1">
        <v>11.2</v>
      </c>
      <c r="T1167" s="1">
        <v>343978</v>
      </c>
      <c r="U1167" s="1">
        <v>5</v>
      </c>
      <c r="V1167" s="1">
        <v>472555</v>
      </c>
      <c r="W1167" s="1">
        <v>2</v>
      </c>
      <c r="X1167" s="1">
        <v>2652393</v>
      </c>
      <c r="Y1167" s="1" t="s">
        <v>45</v>
      </c>
    </row>
    <row r="1168" spans="1:25">
      <c r="A1168" s="1">
        <v>2009231</v>
      </c>
      <c r="B1168" s="1" t="s">
        <v>48</v>
      </c>
      <c r="C1168" s="2">
        <v>40077</v>
      </c>
      <c r="D1168" s="2">
        <v>40138</v>
      </c>
      <c r="E1168" s="1">
        <v>3</v>
      </c>
      <c r="F1168" s="1">
        <v>4</v>
      </c>
      <c r="G1168" s="1">
        <v>38</v>
      </c>
      <c r="H1168" s="1">
        <v>46</v>
      </c>
      <c r="I1168" s="1">
        <v>7</v>
      </c>
      <c r="J1168" s="1">
        <v>2</v>
      </c>
      <c r="K1168" s="1" t="s">
        <v>1213</v>
      </c>
      <c r="L1168" s="1">
        <v>0</v>
      </c>
      <c r="M1168" s="1">
        <v>0</v>
      </c>
      <c r="N1168" s="1">
        <v>0</v>
      </c>
      <c r="O1168" s="1">
        <v>0</v>
      </c>
      <c r="P1168" s="1">
        <v>232</v>
      </c>
      <c r="Q1168" s="1">
        <v>2332</v>
      </c>
      <c r="R1168" s="1">
        <v>14633</v>
      </c>
      <c r="S1168" s="1">
        <v>10.199999999999999</v>
      </c>
      <c r="T1168" s="1">
        <v>224798</v>
      </c>
      <c r="U1168" s="1">
        <v>4.7</v>
      </c>
      <c r="V1168" s="1">
        <v>235801</v>
      </c>
      <c r="W1168" s="1">
        <v>2</v>
      </c>
      <c r="X1168" s="1">
        <v>6402434</v>
      </c>
      <c r="Y1168" s="1" t="s">
        <v>45</v>
      </c>
    </row>
    <row r="1169" spans="1:25">
      <c r="A1169" s="1">
        <v>2009230</v>
      </c>
      <c r="B1169" s="1" t="s">
        <v>43</v>
      </c>
      <c r="C1169" s="2">
        <v>40075</v>
      </c>
      <c r="D1169" s="2">
        <v>40136</v>
      </c>
      <c r="E1169" s="1">
        <v>12</v>
      </c>
      <c r="F1169" s="1">
        <v>27</v>
      </c>
      <c r="G1169" s="1">
        <v>38</v>
      </c>
      <c r="H1169" s="1">
        <v>33</v>
      </c>
      <c r="I1169" s="1">
        <v>19</v>
      </c>
      <c r="J1169" s="1">
        <v>7</v>
      </c>
      <c r="K1169" s="1" t="s">
        <v>1214</v>
      </c>
      <c r="L1169" s="1">
        <v>1</v>
      </c>
      <c r="M1169" s="1">
        <v>3000000</v>
      </c>
      <c r="N1169" s="1">
        <v>2</v>
      </c>
      <c r="O1169" s="1">
        <v>182912.6</v>
      </c>
      <c r="P1169" s="1">
        <v>869</v>
      </c>
      <c r="Q1169" s="1">
        <v>798.1</v>
      </c>
      <c r="R1169" s="1">
        <v>33870</v>
      </c>
      <c r="S1169" s="1">
        <v>8.8000000000000007</v>
      </c>
      <c r="T1169" s="1">
        <v>448307</v>
      </c>
      <c r="U1169" s="1">
        <v>4.7</v>
      </c>
      <c r="V1169" s="1">
        <v>961315</v>
      </c>
      <c r="W1169" s="1">
        <v>2</v>
      </c>
      <c r="X1169" s="1">
        <v>5798145</v>
      </c>
      <c r="Y1169" s="1" t="s">
        <v>45</v>
      </c>
    </row>
    <row r="1170" spans="1:25">
      <c r="A1170" s="1">
        <v>2009229</v>
      </c>
      <c r="B1170" s="1" t="s">
        <v>46</v>
      </c>
      <c r="C1170" s="2">
        <v>40072</v>
      </c>
      <c r="D1170" s="2">
        <v>40133</v>
      </c>
      <c r="E1170" s="1">
        <v>40</v>
      </c>
      <c r="F1170" s="1">
        <v>7</v>
      </c>
      <c r="G1170" s="1">
        <v>21</v>
      </c>
      <c r="H1170" s="1">
        <v>25</v>
      </c>
      <c r="I1170" s="1">
        <v>30</v>
      </c>
      <c r="J1170" s="1">
        <v>1</v>
      </c>
      <c r="K1170" s="1" t="s">
        <v>1215</v>
      </c>
      <c r="L1170" s="1">
        <v>0</v>
      </c>
      <c r="M1170" s="1">
        <v>0</v>
      </c>
      <c r="N1170" s="1">
        <v>3</v>
      </c>
      <c r="O1170" s="1">
        <v>102030.9</v>
      </c>
      <c r="P1170" s="1">
        <v>748</v>
      </c>
      <c r="Q1170" s="1">
        <v>748.9</v>
      </c>
      <c r="R1170" s="1">
        <v>27415</v>
      </c>
      <c r="S1170" s="1">
        <v>8.8000000000000007</v>
      </c>
      <c r="T1170" s="1">
        <v>367818</v>
      </c>
      <c r="U1170" s="1">
        <v>4.7</v>
      </c>
      <c r="V1170" s="1">
        <v>344588</v>
      </c>
      <c r="W1170" s="1">
        <v>2</v>
      </c>
      <c r="X1170" s="1">
        <v>6442821</v>
      </c>
      <c r="Y1170" s="1" t="s">
        <v>45</v>
      </c>
    </row>
    <row r="1171" spans="1:25">
      <c r="A1171" s="1">
        <v>2009228</v>
      </c>
      <c r="B1171" s="1" t="s">
        <v>48</v>
      </c>
      <c r="C1171" s="2">
        <v>40070</v>
      </c>
      <c r="D1171" s="2">
        <v>40131</v>
      </c>
      <c r="E1171" s="1">
        <v>9</v>
      </c>
      <c r="F1171" s="1">
        <v>18</v>
      </c>
      <c r="G1171" s="1">
        <v>43</v>
      </c>
      <c r="H1171" s="1">
        <v>32</v>
      </c>
      <c r="I1171" s="1">
        <v>22</v>
      </c>
      <c r="J1171" s="1">
        <v>1</v>
      </c>
      <c r="K1171" s="1" t="s">
        <v>1216</v>
      </c>
      <c r="L1171" s="1">
        <v>1</v>
      </c>
      <c r="M1171" s="1">
        <v>3000000</v>
      </c>
      <c r="N1171" s="1">
        <v>3</v>
      </c>
      <c r="O1171" s="1">
        <v>66817.8</v>
      </c>
      <c r="P1171" s="1">
        <v>335</v>
      </c>
      <c r="Q1171" s="1">
        <v>1054.8</v>
      </c>
      <c r="R1171" s="1">
        <v>14423</v>
      </c>
      <c r="S1171" s="1">
        <v>10.7</v>
      </c>
      <c r="T1171" s="1">
        <v>210964</v>
      </c>
      <c r="U1171" s="1">
        <v>5.2</v>
      </c>
      <c r="V1171" s="1">
        <v>221892</v>
      </c>
      <c r="W1171" s="1">
        <v>2</v>
      </c>
      <c r="X1171" s="1">
        <v>3585265</v>
      </c>
      <c r="Y1171" s="1" t="s">
        <v>45</v>
      </c>
    </row>
    <row r="1172" spans="1:25">
      <c r="A1172" s="1">
        <v>2009227</v>
      </c>
      <c r="B1172" s="1" t="s">
        <v>43</v>
      </c>
      <c r="C1172" s="2">
        <v>40068</v>
      </c>
      <c r="D1172" s="2">
        <v>40129</v>
      </c>
      <c r="E1172" s="1">
        <v>41</v>
      </c>
      <c r="F1172" s="1">
        <v>11</v>
      </c>
      <c r="G1172" s="1">
        <v>4</v>
      </c>
      <c r="H1172" s="1">
        <v>29</v>
      </c>
      <c r="I1172" s="1">
        <v>7</v>
      </c>
      <c r="J1172" s="1">
        <v>4</v>
      </c>
      <c r="K1172" s="1" t="s">
        <v>1217</v>
      </c>
      <c r="L1172" s="1">
        <v>0</v>
      </c>
      <c r="M1172" s="1">
        <v>0</v>
      </c>
      <c r="N1172" s="1">
        <v>2</v>
      </c>
      <c r="O1172" s="1">
        <v>188972.7</v>
      </c>
      <c r="P1172" s="1">
        <v>1206</v>
      </c>
      <c r="Q1172" s="1">
        <v>596.9</v>
      </c>
      <c r="R1172" s="1">
        <v>45383</v>
      </c>
      <c r="S1172" s="1">
        <v>6.8</v>
      </c>
      <c r="T1172" s="1">
        <v>529559</v>
      </c>
      <c r="U1172" s="1">
        <v>4.2</v>
      </c>
      <c r="V1172" s="1">
        <v>638543</v>
      </c>
      <c r="W1172" s="1">
        <v>2</v>
      </c>
      <c r="X1172" s="1">
        <v>8333849</v>
      </c>
      <c r="Y1172" s="1" t="s">
        <v>45</v>
      </c>
    </row>
    <row r="1173" spans="1:25">
      <c r="A1173" s="1">
        <v>2009226</v>
      </c>
      <c r="B1173" s="1" t="s">
        <v>46</v>
      </c>
      <c r="C1173" s="2">
        <v>40065</v>
      </c>
      <c r="D1173" s="2">
        <v>40126</v>
      </c>
      <c r="E1173" s="1">
        <v>1</v>
      </c>
      <c r="F1173" s="1">
        <v>12</v>
      </c>
      <c r="G1173" s="1">
        <v>23</v>
      </c>
      <c r="H1173" s="1">
        <v>22</v>
      </c>
      <c r="I1173" s="1">
        <v>7</v>
      </c>
      <c r="J1173" s="1">
        <v>4</v>
      </c>
      <c r="K1173" s="1" t="s">
        <v>1218</v>
      </c>
      <c r="L1173" s="1">
        <v>2</v>
      </c>
      <c r="M1173" s="1">
        <v>6500000</v>
      </c>
      <c r="N1173" s="1">
        <v>14</v>
      </c>
      <c r="O1173" s="1">
        <v>52878</v>
      </c>
      <c r="P1173" s="1">
        <v>2548</v>
      </c>
      <c r="Q1173" s="1">
        <v>518</v>
      </c>
      <c r="R1173" s="1">
        <v>89129</v>
      </c>
      <c r="S1173" s="1">
        <v>6.4</v>
      </c>
      <c r="T1173" s="1">
        <v>1017791</v>
      </c>
      <c r="U1173" s="1">
        <v>4</v>
      </c>
      <c r="V1173" s="1">
        <v>1155598</v>
      </c>
      <c r="W1173" s="1">
        <v>2</v>
      </c>
      <c r="X1173" s="1">
        <v>3935180</v>
      </c>
      <c r="Y1173" s="1" t="s">
        <v>45</v>
      </c>
    </row>
    <row r="1174" spans="1:25">
      <c r="A1174" s="1">
        <v>2009225</v>
      </c>
      <c r="B1174" s="1" t="s">
        <v>48</v>
      </c>
      <c r="C1174" s="2">
        <v>40063</v>
      </c>
      <c r="D1174" s="2">
        <v>40124</v>
      </c>
      <c r="E1174" s="1">
        <v>8</v>
      </c>
      <c r="F1174" s="1">
        <v>21</v>
      </c>
      <c r="G1174" s="1">
        <v>4</v>
      </c>
      <c r="H1174" s="1">
        <v>31</v>
      </c>
      <c r="I1174" s="1">
        <v>39</v>
      </c>
      <c r="J1174" s="1">
        <v>2</v>
      </c>
      <c r="K1174" s="1" t="s">
        <v>1219</v>
      </c>
      <c r="L1174" s="1">
        <v>0</v>
      </c>
      <c r="M1174" s="1">
        <v>0</v>
      </c>
      <c r="N1174" s="1">
        <v>0</v>
      </c>
      <c r="O1174" s="1">
        <v>0</v>
      </c>
      <c r="P1174" s="1">
        <v>321</v>
      </c>
      <c r="Q1174" s="1">
        <v>1781.1</v>
      </c>
      <c r="R1174" s="1">
        <v>15662</v>
      </c>
      <c r="S1174" s="1">
        <v>10</v>
      </c>
      <c r="T1174" s="1">
        <v>224057</v>
      </c>
      <c r="U1174" s="1">
        <v>5</v>
      </c>
      <c r="V1174" s="1">
        <v>246774</v>
      </c>
      <c r="W1174" s="1">
        <v>2</v>
      </c>
      <c r="X1174" s="1">
        <v>3558850</v>
      </c>
      <c r="Y1174" s="1" t="s">
        <v>45</v>
      </c>
    </row>
    <row r="1175" spans="1:25">
      <c r="A1175" s="1">
        <v>2009224</v>
      </c>
      <c r="B1175" s="1" t="s">
        <v>43</v>
      </c>
      <c r="C1175" s="2">
        <v>40061</v>
      </c>
      <c r="D1175" s="2">
        <v>40122</v>
      </c>
      <c r="E1175" s="1">
        <v>1</v>
      </c>
      <c r="F1175" s="1">
        <v>37</v>
      </c>
      <c r="G1175" s="1">
        <v>17</v>
      </c>
      <c r="H1175" s="1">
        <v>44</v>
      </c>
      <c r="I1175" s="1">
        <v>20</v>
      </c>
      <c r="J1175" s="1">
        <v>8</v>
      </c>
      <c r="K1175" s="1" t="s">
        <v>1220</v>
      </c>
      <c r="L1175" s="1">
        <v>0</v>
      </c>
      <c r="M1175" s="1">
        <v>0</v>
      </c>
      <c r="N1175" s="1">
        <v>1</v>
      </c>
      <c r="O1175" s="1">
        <v>351761.8</v>
      </c>
      <c r="P1175" s="1">
        <v>495</v>
      </c>
      <c r="Q1175" s="1">
        <v>1390.1</v>
      </c>
      <c r="R1175" s="1">
        <v>25148</v>
      </c>
      <c r="S1175" s="1">
        <v>12.1</v>
      </c>
      <c r="T1175" s="1">
        <v>392036</v>
      </c>
      <c r="U1175" s="1">
        <v>5.5</v>
      </c>
      <c r="V1175" s="1">
        <v>610372</v>
      </c>
      <c r="W1175" s="1">
        <v>2</v>
      </c>
      <c r="X1175" s="1">
        <v>439830</v>
      </c>
      <c r="Y1175" s="1" t="s">
        <v>45</v>
      </c>
    </row>
    <row r="1176" spans="1:25">
      <c r="A1176" s="1">
        <v>2009223</v>
      </c>
      <c r="B1176" s="1" t="s">
        <v>46</v>
      </c>
      <c r="C1176" s="2">
        <v>40058</v>
      </c>
      <c r="D1176" s="2">
        <v>40119</v>
      </c>
      <c r="E1176" s="1">
        <v>17</v>
      </c>
      <c r="F1176" s="1">
        <v>5</v>
      </c>
      <c r="G1176" s="1">
        <v>12</v>
      </c>
      <c r="H1176" s="1">
        <v>6</v>
      </c>
      <c r="I1176" s="1">
        <v>15</v>
      </c>
      <c r="J1176" s="1">
        <v>1</v>
      </c>
      <c r="K1176" s="1" t="s">
        <v>1221</v>
      </c>
      <c r="L1176" s="1">
        <v>0</v>
      </c>
      <c r="M1176" s="1">
        <v>0</v>
      </c>
      <c r="N1176" s="1">
        <v>5</v>
      </c>
      <c r="O1176" s="1">
        <v>60191.6</v>
      </c>
      <c r="P1176" s="1">
        <v>1092</v>
      </c>
      <c r="Q1176" s="1">
        <v>492.2</v>
      </c>
      <c r="R1176" s="1">
        <v>37587</v>
      </c>
      <c r="S1176" s="1">
        <v>6.1</v>
      </c>
      <c r="T1176" s="1">
        <v>435522</v>
      </c>
      <c r="U1176" s="1">
        <v>3.8</v>
      </c>
      <c r="V1176" s="1">
        <v>336945</v>
      </c>
      <c r="W1176" s="1">
        <v>2</v>
      </c>
      <c r="X1176" s="1">
        <v>9843701</v>
      </c>
      <c r="Y1176" s="1" t="s">
        <v>45</v>
      </c>
    </row>
    <row r="1177" spans="1:25">
      <c r="A1177" s="1">
        <v>2009222</v>
      </c>
      <c r="B1177" s="1" t="s">
        <v>48</v>
      </c>
      <c r="C1177" s="2">
        <v>40056</v>
      </c>
      <c r="D1177" s="2">
        <v>40117</v>
      </c>
      <c r="E1177" s="1">
        <v>16</v>
      </c>
      <c r="F1177" s="1">
        <v>13</v>
      </c>
      <c r="G1177" s="1">
        <v>1</v>
      </c>
      <c r="H1177" s="1">
        <v>5</v>
      </c>
      <c r="I1177" s="1">
        <v>20</v>
      </c>
      <c r="J1177" s="1">
        <v>2</v>
      </c>
      <c r="K1177" s="1" t="s">
        <v>1222</v>
      </c>
      <c r="L1177" s="1">
        <v>0</v>
      </c>
      <c r="M1177" s="1">
        <v>0</v>
      </c>
      <c r="N1177" s="1">
        <v>3</v>
      </c>
      <c r="O1177" s="1">
        <v>62340.6</v>
      </c>
      <c r="P1177" s="1">
        <v>650</v>
      </c>
      <c r="Q1177" s="1">
        <v>514.1</v>
      </c>
      <c r="R1177" s="1">
        <v>21845</v>
      </c>
      <c r="S1177" s="1">
        <v>6.6</v>
      </c>
      <c r="T1177" s="1">
        <v>250204</v>
      </c>
      <c r="U1177" s="1">
        <v>4.0999999999999996</v>
      </c>
      <c r="V1177" s="1">
        <v>224291</v>
      </c>
      <c r="W1177" s="1">
        <v>2</v>
      </c>
      <c r="X1177" s="1">
        <v>3511075</v>
      </c>
      <c r="Y1177" s="1" t="s">
        <v>45</v>
      </c>
    </row>
    <row r="1178" spans="1:25">
      <c r="A1178" s="1">
        <v>2009221</v>
      </c>
      <c r="B1178" s="1" t="s">
        <v>43</v>
      </c>
      <c r="C1178" s="2">
        <v>40054</v>
      </c>
      <c r="D1178" s="2">
        <v>40115</v>
      </c>
      <c r="E1178" s="1">
        <v>34</v>
      </c>
      <c r="F1178" s="1">
        <v>7</v>
      </c>
      <c r="G1178" s="1">
        <v>27</v>
      </c>
      <c r="H1178" s="1">
        <v>23</v>
      </c>
      <c r="I1178" s="1">
        <v>19</v>
      </c>
      <c r="J1178" s="1">
        <v>7</v>
      </c>
      <c r="K1178" s="1" t="s">
        <v>1223</v>
      </c>
      <c r="L1178" s="1">
        <v>3</v>
      </c>
      <c r="M1178" s="1">
        <v>2000000</v>
      </c>
      <c r="N1178" s="1">
        <v>1</v>
      </c>
      <c r="O1178" s="1">
        <v>350655.2</v>
      </c>
      <c r="P1178" s="1">
        <v>1048</v>
      </c>
      <c r="Q1178" s="1">
        <v>669.9</v>
      </c>
      <c r="R1178" s="1">
        <v>40062</v>
      </c>
      <c r="S1178" s="1">
        <v>7.5</v>
      </c>
      <c r="T1178" s="1">
        <v>505870</v>
      </c>
      <c r="U1178" s="1">
        <v>4.2</v>
      </c>
      <c r="V1178" s="1">
        <v>963354</v>
      </c>
      <c r="W1178" s="1">
        <v>2</v>
      </c>
      <c r="X1178" s="1">
        <v>2382646</v>
      </c>
      <c r="Y1178" s="1" t="s">
        <v>45</v>
      </c>
    </row>
    <row r="1179" spans="1:25">
      <c r="A1179" s="1">
        <v>2009220</v>
      </c>
      <c r="B1179" s="1" t="s">
        <v>46</v>
      </c>
      <c r="C1179" s="2">
        <v>40051</v>
      </c>
      <c r="D1179" s="2">
        <v>40112</v>
      </c>
      <c r="E1179" s="1">
        <v>44</v>
      </c>
      <c r="F1179" s="1">
        <v>31</v>
      </c>
      <c r="G1179" s="1">
        <v>7</v>
      </c>
      <c r="H1179" s="1">
        <v>38</v>
      </c>
      <c r="I1179" s="1">
        <v>14</v>
      </c>
      <c r="J1179" s="1">
        <v>1</v>
      </c>
      <c r="K1179" s="1" t="s">
        <v>1224</v>
      </c>
      <c r="L1179" s="1">
        <v>0</v>
      </c>
      <c r="M1179" s="1">
        <v>0</v>
      </c>
      <c r="N1179" s="1">
        <v>1</v>
      </c>
      <c r="O1179" s="1">
        <v>274105.59999999998</v>
      </c>
      <c r="P1179" s="1">
        <v>460</v>
      </c>
      <c r="Q1179" s="1">
        <v>1144.5</v>
      </c>
      <c r="R1179" s="1">
        <v>21414</v>
      </c>
      <c r="S1179" s="1">
        <v>10.8</v>
      </c>
      <c r="T1179" s="1">
        <v>315123</v>
      </c>
      <c r="U1179" s="1">
        <v>5.2</v>
      </c>
      <c r="V1179" s="1">
        <v>345035</v>
      </c>
      <c r="W1179" s="1">
        <v>2</v>
      </c>
      <c r="X1179" s="1">
        <v>4752174</v>
      </c>
      <c r="Y1179" s="1" t="s">
        <v>45</v>
      </c>
    </row>
    <row r="1180" spans="1:25">
      <c r="A1180" s="1">
        <v>2009219</v>
      </c>
      <c r="B1180" s="1" t="s">
        <v>48</v>
      </c>
      <c r="C1180" s="2">
        <v>40049</v>
      </c>
      <c r="D1180" s="2">
        <v>40110</v>
      </c>
      <c r="E1180" s="1">
        <v>22</v>
      </c>
      <c r="F1180" s="1">
        <v>18</v>
      </c>
      <c r="G1180" s="1">
        <v>33</v>
      </c>
      <c r="H1180" s="1">
        <v>28</v>
      </c>
      <c r="I1180" s="1">
        <v>11</v>
      </c>
      <c r="J1180" s="1">
        <v>2</v>
      </c>
      <c r="K1180" s="1" t="s">
        <v>1225</v>
      </c>
      <c r="L1180" s="1">
        <v>0</v>
      </c>
      <c r="M1180" s="1">
        <v>0</v>
      </c>
      <c r="N1180" s="1">
        <v>5</v>
      </c>
      <c r="O1180" s="1">
        <v>37790.199999999997</v>
      </c>
      <c r="P1180" s="1">
        <v>475</v>
      </c>
      <c r="Q1180" s="1">
        <v>704.8</v>
      </c>
      <c r="R1180" s="1">
        <v>18169</v>
      </c>
      <c r="S1180" s="1">
        <v>7.9</v>
      </c>
      <c r="T1180" s="1">
        <v>226890</v>
      </c>
      <c r="U1180" s="1">
        <v>4.5</v>
      </c>
      <c r="V1180" s="1">
        <v>242815</v>
      </c>
      <c r="W1180" s="1">
        <v>2</v>
      </c>
      <c r="X1180" s="1">
        <v>2420061</v>
      </c>
      <c r="Y1180" s="1" t="s">
        <v>45</v>
      </c>
    </row>
    <row r="1181" spans="1:25">
      <c r="A1181" s="1">
        <v>2009218</v>
      </c>
      <c r="B1181" s="1" t="s">
        <v>43</v>
      </c>
      <c r="C1181" s="2">
        <v>40047</v>
      </c>
      <c r="D1181" s="2">
        <v>40108</v>
      </c>
      <c r="E1181" s="1">
        <v>31</v>
      </c>
      <c r="F1181" s="1">
        <v>21</v>
      </c>
      <c r="G1181" s="1">
        <v>8</v>
      </c>
      <c r="H1181" s="1">
        <v>27</v>
      </c>
      <c r="I1181" s="1">
        <v>29</v>
      </c>
      <c r="J1181" s="1">
        <v>10</v>
      </c>
      <c r="K1181" s="1" t="s">
        <v>1226</v>
      </c>
      <c r="L1181" s="1">
        <v>0</v>
      </c>
      <c r="M1181" s="1">
        <v>0</v>
      </c>
      <c r="N1181" s="1">
        <v>2</v>
      </c>
      <c r="O1181" s="1">
        <v>169994</v>
      </c>
      <c r="P1181" s="1">
        <v>788</v>
      </c>
      <c r="Q1181" s="1">
        <v>812.8</v>
      </c>
      <c r="R1181" s="1">
        <v>32186</v>
      </c>
      <c r="S1181" s="1">
        <v>8.6</v>
      </c>
      <c r="T1181" s="1">
        <v>420480</v>
      </c>
      <c r="U1181" s="1">
        <v>4.7</v>
      </c>
      <c r="V1181" s="1">
        <v>349847</v>
      </c>
      <c r="W1181" s="1">
        <v>2</v>
      </c>
      <c r="X1181" s="1">
        <v>4458749</v>
      </c>
      <c r="Y1181" s="1" t="s">
        <v>45</v>
      </c>
    </row>
    <row r="1182" spans="1:25">
      <c r="A1182" s="1">
        <v>2009217</v>
      </c>
      <c r="B1182" s="1" t="s">
        <v>46</v>
      </c>
      <c r="C1182" s="2">
        <v>40044</v>
      </c>
      <c r="D1182" s="2">
        <v>40105</v>
      </c>
      <c r="E1182" s="1">
        <v>35</v>
      </c>
      <c r="F1182" s="1">
        <v>42</v>
      </c>
      <c r="G1182" s="1">
        <v>7</v>
      </c>
      <c r="H1182" s="1">
        <v>33</v>
      </c>
      <c r="I1182" s="1">
        <v>28</v>
      </c>
      <c r="J1182" s="1">
        <v>10</v>
      </c>
      <c r="K1182" s="1" t="s">
        <v>1227</v>
      </c>
      <c r="L1182" s="1">
        <v>0</v>
      </c>
      <c r="M1182" s="1">
        <v>0</v>
      </c>
      <c r="N1182" s="1">
        <v>2</v>
      </c>
      <c r="O1182" s="1">
        <v>135394.1</v>
      </c>
      <c r="P1182" s="1">
        <v>586</v>
      </c>
      <c r="Q1182" s="1">
        <v>851.3</v>
      </c>
      <c r="R1182" s="1">
        <v>21205</v>
      </c>
      <c r="S1182" s="1">
        <v>10.199999999999999</v>
      </c>
      <c r="T1182" s="1">
        <v>276491</v>
      </c>
      <c r="U1182" s="1">
        <v>5.6</v>
      </c>
      <c r="V1182" s="1">
        <v>272514</v>
      </c>
      <c r="W1182" s="1">
        <v>2</v>
      </c>
      <c r="X1182" s="1">
        <v>6434064</v>
      </c>
      <c r="Y1182" s="1" t="s">
        <v>45</v>
      </c>
    </row>
    <row r="1183" spans="1:25">
      <c r="A1183" s="1">
        <v>2009216</v>
      </c>
      <c r="B1183" s="1" t="s">
        <v>48</v>
      </c>
      <c r="C1183" s="2">
        <v>40042</v>
      </c>
      <c r="D1183" s="2">
        <v>40103</v>
      </c>
      <c r="E1183" s="1">
        <v>2</v>
      </c>
      <c r="F1183" s="1">
        <v>9</v>
      </c>
      <c r="G1183" s="1">
        <v>17</v>
      </c>
      <c r="H1183" s="1">
        <v>14</v>
      </c>
      <c r="I1183" s="1">
        <v>25</v>
      </c>
      <c r="J1183" s="1">
        <v>9</v>
      </c>
      <c r="K1183" s="1" t="s">
        <v>1228</v>
      </c>
      <c r="L1183" s="1">
        <v>1</v>
      </c>
      <c r="M1183" s="1">
        <v>7000000</v>
      </c>
      <c r="N1183" s="1">
        <v>3</v>
      </c>
      <c r="O1183" s="1">
        <v>64846.3</v>
      </c>
      <c r="P1183" s="1">
        <v>671</v>
      </c>
      <c r="Q1183" s="1">
        <v>518.29999999999995</v>
      </c>
      <c r="R1183" s="1">
        <v>22272</v>
      </c>
      <c r="S1183" s="1">
        <v>6.7</v>
      </c>
      <c r="T1183" s="1">
        <v>254169</v>
      </c>
      <c r="U1183" s="1">
        <v>4.2</v>
      </c>
      <c r="V1183" s="1">
        <v>259397</v>
      </c>
      <c r="W1183" s="1">
        <v>2</v>
      </c>
      <c r="X1183" s="1">
        <v>2029933</v>
      </c>
      <c r="Y1183" s="1" t="s">
        <v>45</v>
      </c>
    </row>
    <row r="1184" spans="1:25">
      <c r="A1184" s="1">
        <v>2009215</v>
      </c>
      <c r="B1184" s="1" t="s">
        <v>43</v>
      </c>
      <c r="C1184" s="2">
        <v>40040</v>
      </c>
      <c r="D1184" s="2">
        <v>40101</v>
      </c>
      <c r="E1184" s="1">
        <v>1</v>
      </c>
      <c r="F1184" s="1">
        <v>41</v>
      </c>
      <c r="G1184" s="1">
        <v>32</v>
      </c>
      <c r="H1184" s="1">
        <v>24</v>
      </c>
      <c r="I1184" s="1">
        <v>27</v>
      </c>
      <c r="J1184" s="1">
        <v>9</v>
      </c>
      <c r="K1184" s="1" t="s">
        <v>1229</v>
      </c>
      <c r="L1184" s="1">
        <v>0</v>
      </c>
      <c r="M1184" s="1">
        <v>0</v>
      </c>
      <c r="N1184" s="1">
        <v>1</v>
      </c>
      <c r="O1184" s="1">
        <v>305823.5</v>
      </c>
      <c r="P1184" s="1">
        <v>396</v>
      </c>
      <c r="Q1184" s="1">
        <v>1488.7</v>
      </c>
      <c r="R1184" s="1">
        <v>21422</v>
      </c>
      <c r="S1184" s="1">
        <v>12.2</v>
      </c>
      <c r="T1184" s="1">
        <v>333830</v>
      </c>
      <c r="U1184" s="1">
        <v>5.6</v>
      </c>
      <c r="V1184" s="1">
        <v>477632</v>
      </c>
      <c r="W1184" s="1">
        <v>2</v>
      </c>
      <c r="X1184" s="1">
        <v>9392848</v>
      </c>
      <c r="Y1184" s="1" t="s">
        <v>45</v>
      </c>
    </row>
    <row r="1185" spans="1:25">
      <c r="A1185" s="1">
        <v>2009214</v>
      </c>
      <c r="B1185" s="1" t="s">
        <v>46</v>
      </c>
      <c r="C1185" s="2">
        <v>40037</v>
      </c>
      <c r="D1185" s="2">
        <v>40098</v>
      </c>
      <c r="E1185" s="1">
        <v>6</v>
      </c>
      <c r="F1185" s="1">
        <v>33</v>
      </c>
      <c r="G1185" s="1">
        <v>17</v>
      </c>
      <c r="H1185" s="1">
        <v>34</v>
      </c>
      <c r="I1185" s="1">
        <v>39</v>
      </c>
      <c r="J1185" s="1">
        <v>5</v>
      </c>
      <c r="K1185" s="1" t="s">
        <v>1230</v>
      </c>
      <c r="L1185" s="1">
        <v>0</v>
      </c>
      <c r="M1185" s="1">
        <v>0</v>
      </c>
      <c r="N1185" s="1">
        <v>2</v>
      </c>
      <c r="O1185" s="1">
        <v>140921.20000000001</v>
      </c>
      <c r="P1185" s="1">
        <v>318</v>
      </c>
      <c r="Q1185" s="1">
        <v>1604</v>
      </c>
      <c r="R1185" s="1">
        <v>16720</v>
      </c>
      <c r="S1185" s="1">
        <v>13.5</v>
      </c>
      <c r="T1185" s="1">
        <v>265892</v>
      </c>
      <c r="U1185" s="1">
        <v>6</v>
      </c>
      <c r="V1185" s="1">
        <v>591654</v>
      </c>
      <c r="W1185" s="1">
        <v>2</v>
      </c>
      <c r="X1185" s="1">
        <v>8376543</v>
      </c>
      <c r="Y1185" s="1" t="s">
        <v>45</v>
      </c>
    </row>
    <row r="1186" spans="1:25">
      <c r="A1186" s="1">
        <v>2009213</v>
      </c>
      <c r="B1186" s="1" t="s">
        <v>48</v>
      </c>
      <c r="C1186" s="2">
        <v>40035</v>
      </c>
      <c r="D1186" s="2">
        <v>40096</v>
      </c>
      <c r="E1186" s="1">
        <v>5</v>
      </c>
      <c r="F1186" s="1">
        <v>22</v>
      </c>
      <c r="G1186" s="1">
        <v>31</v>
      </c>
      <c r="H1186" s="1">
        <v>2</v>
      </c>
      <c r="I1186" s="1">
        <v>24</v>
      </c>
      <c r="J1186" s="1">
        <v>6</v>
      </c>
      <c r="K1186" s="1" t="s">
        <v>1231</v>
      </c>
      <c r="L1186" s="1">
        <v>0</v>
      </c>
      <c r="M1186" s="1">
        <v>0</v>
      </c>
      <c r="N1186" s="1">
        <v>0</v>
      </c>
      <c r="O1186" s="1">
        <v>0</v>
      </c>
      <c r="P1186" s="1">
        <v>454</v>
      </c>
      <c r="Q1186" s="1">
        <v>1170.2</v>
      </c>
      <c r="R1186" s="1">
        <v>19098</v>
      </c>
      <c r="S1186" s="1">
        <v>7.6</v>
      </c>
      <c r="T1186" s="1">
        <v>235805</v>
      </c>
      <c r="U1186" s="1">
        <v>4.3</v>
      </c>
      <c r="V1186" s="1">
        <v>277597</v>
      </c>
      <c r="W1186" s="1">
        <v>2</v>
      </c>
      <c r="X1186" s="1">
        <v>6659457</v>
      </c>
      <c r="Y1186" s="1" t="s">
        <v>45</v>
      </c>
    </row>
    <row r="1187" spans="1:25">
      <c r="A1187" s="1">
        <v>2009212</v>
      </c>
      <c r="B1187" s="1" t="s">
        <v>43</v>
      </c>
      <c r="C1187" s="2">
        <v>40033</v>
      </c>
      <c r="D1187" s="2">
        <v>40094</v>
      </c>
      <c r="E1187" s="1">
        <v>41</v>
      </c>
      <c r="F1187" s="1">
        <v>20</v>
      </c>
      <c r="G1187" s="1">
        <v>16</v>
      </c>
      <c r="H1187" s="1">
        <v>38</v>
      </c>
      <c r="I1187" s="1">
        <v>2</v>
      </c>
      <c r="J1187" s="1">
        <v>9</v>
      </c>
      <c r="K1187" s="1" t="s">
        <v>1232</v>
      </c>
      <c r="L1187" s="1">
        <v>0</v>
      </c>
      <c r="M1187" s="1">
        <v>0</v>
      </c>
      <c r="N1187" s="1">
        <v>2</v>
      </c>
      <c r="O1187" s="1">
        <v>170277.7</v>
      </c>
      <c r="P1187" s="1">
        <v>454</v>
      </c>
      <c r="Q1187" s="1">
        <v>1385.1</v>
      </c>
      <c r="R1187" s="1">
        <v>21513</v>
      </c>
      <c r="S1187" s="1">
        <v>12.9</v>
      </c>
      <c r="T1187" s="1">
        <v>337376</v>
      </c>
      <c r="U1187" s="1">
        <v>5.9</v>
      </c>
      <c r="V1187" s="1">
        <v>506514</v>
      </c>
      <c r="W1187" s="1">
        <v>2</v>
      </c>
      <c r="X1187" s="1">
        <v>151147</v>
      </c>
      <c r="Y1187" s="1" t="s">
        <v>45</v>
      </c>
    </row>
    <row r="1188" spans="1:25">
      <c r="A1188" s="1">
        <v>2009211</v>
      </c>
      <c r="B1188" s="1" t="s">
        <v>46</v>
      </c>
      <c r="C1188" s="2">
        <v>40030</v>
      </c>
      <c r="D1188" s="2">
        <v>40091</v>
      </c>
      <c r="E1188" s="1">
        <v>40</v>
      </c>
      <c r="F1188" s="1">
        <v>10</v>
      </c>
      <c r="G1188" s="1">
        <v>29</v>
      </c>
      <c r="H1188" s="1">
        <v>20</v>
      </c>
      <c r="I1188" s="1">
        <v>43</v>
      </c>
      <c r="J1188" s="1">
        <v>7</v>
      </c>
      <c r="K1188" s="1" t="s">
        <v>1233</v>
      </c>
      <c r="L1188" s="1">
        <v>0</v>
      </c>
      <c r="M1188" s="1">
        <v>0</v>
      </c>
      <c r="N1188" s="1">
        <v>0</v>
      </c>
      <c r="O1188" s="1">
        <v>0</v>
      </c>
      <c r="P1188" s="1">
        <v>542</v>
      </c>
      <c r="Q1188" s="1">
        <v>1472.7</v>
      </c>
      <c r="R1188" s="1">
        <v>22527</v>
      </c>
      <c r="S1188" s="1">
        <v>9.6999999999999993</v>
      </c>
      <c r="T1188" s="1">
        <v>279586</v>
      </c>
      <c r="U1188" s="1">
        <v>5.6</v>
      </c>
      <c r="V1188" s="1">
        <v>722922</v>
      </c>
      <c r="W1188" s="1">
        <v>2</v>
      </c>
      <c r="X1188" s="1">
        <v>8053249</v>
      </c>
      <c r="Y1188" s="1" t="s">
        <v>45</v>
      </c>
    </row>
    <row r="1189" spans="1:25">
      <c r="A1189" s="1">
        <v>2009210</v>
      </c>
      <c r="B1189" s="1" t="s">
        <v>48</v>
      </c>
      <c r="C1189" s="2">
        <v>40028</v>
      </c>
      <c r="D1189" s="2">
        <v>40089</v>
      </c>
      <c r="E1189" s="1">
        <v>9</v>
      </c>
      <c r="F1189" s="1">
        <v>38</v>
      </c>
      <c r="G1189" s="1">
        <v>18</v>
      </c>
      <c r="H1189" s="1">
        <v>26</v>
      </c>
      <c r="I1189" s="1">
        <v>49</v>
      </c>
      <c r="J1189" s="1">
        <v>8</v>
      </c>
      <c r="K1189" s="1" t="s">
        <v>1234</v>
      </c>
      <c r="L1189" s="1">
        <v>1</v>
      </c>
      <c r="M1189" s="1">
        <v>3000000</v>
      </c>
      <c r="N1189" s="1">
        <v>2</v>
      </c>
      <c r="O1189" s="1">
        <v>91315</v>
      </c>
      <c r="P1189" s="1">
        <v>304</v>
      </c>
      <c r="Q1189" s="1">
        <v>1076.8</v>
      </c>
      <c r="R1189" s="1">
        <v>14316</v>
      </c>
      <c r="S1189" s="1">
        <v>10</v>
      </c>
      <c r="T1189" s="1">
        <v>206858</v>
      </c>
      <c r="U1189" s="1">
        <v>4.9000000000000004</v>
      </c>
      <c r="V1189" s="1">
        <v>293660</v>
      </c>
      <c r="W1189" s="1">
        <v>2</v>
      </c>
      <c r="X1189" s="1">
        <v>8579938</v>
      </c>
      <c r="Y1189" s="1" t="s">
        <v>45</v>
      </c>
    </row>
    <row r="1190" spans="1:25">
      <c r="A1190" s="1">
        <v>2009209</v>
      </c>
      <c r="B1190" s="1" t="s">
        <v>43</v>
      </c>
      <c r="C1190" s="2">
        <v>40026</v>
      </c>
      <c r="D1190" s="2">
        <v>40087</v>
      </c>
      <c r="E1190" s="1">
        <v>44</v>
      </c>
      <c r="F1190" s="1">
        <v>10</v>
      </c>
      <c r="G1190" s="1">
        <v>18</v>
      </c>
      <c r="H1190" s="1">
        <v>45</v>
      </c>
      <c r="I1190" s="1">
        <v>22</v>
      </c>
      <c r="J1190" s="1">
        <v>6</v>
      </c>
      <c r="K1190" s="1" t="s">
        <v>1235</v>
      </c>
      <c r="L1190" s="1">
        <v>0</v>
      </c>
      <c r="M1190" s="1">
        <v>0</v>
      </c>
      <c r="N1190" s="1">
        <v>2</v>
      </c>
      <c r="O1190" s="1">
        <v>169962.5</v>
      </c>
      <c r="P1190" s="1">
        <v>675</v>
      </c>
      <c r="Q1190" s="1">
        <v>942.3</v>
      </c>
      <c r="R1190" s="1">
        <v>27796</v>
      </c>
      <c r="S1190" s="1">
        <v>10</v>
      </c>
      <c r="T1190" s="1">
        <v>395875</v>
      </c>
      <c r="U1190" s="1">
        <v>5</v>
      </c>
      <c r="V1190" s="1">
        <v>536390</v>
      </c>
      <c r="W1190" s="1">
        <v>2</v>
      </c>
      <c r="X1190" s="1">
        <v>1554892</v>
      </c>
      <c r="Y1190" s="1" t="s">
        <v>45</v>
      </c>
    </row>
    <row r="1191" spans="1:25">
      <c r="A1191" s="1">
        <v>2009208</v>
      </c>
      <c r="B1191" s="1" t="s">
        <v>46</v>
      </c>
      <c r="C1191" s="2">
        <v>40023</v>
      </c>
      <c r="D1191" s="2">
        <v>40084</v>
      </c>
      <c r="E1191" s="1">
        <v>16</v>
      </c>
      <c r="F1191" s="1">
        <v>25</v>
      </c>
      <c r="G1191" s="1">
        <v>14</v>
      </c>
      <c r="H1191" s="1">
        <v>35</v>
      </c>
      <c r="I1191" s="1">
        <v>3</v>
      </c>
      <c r="J1191" s="1">
        <v>3</v>
      </c>
      <c r="K1191" s="1" t="s">
        <v>1236</v>
      </c>
      <c r="L1191" s="1">
        <v>1</v>
      </c>
      <c r="M1191" s="1">
        <v>4000000</v>
      </c>
      <c r="N1191" s="1">
        <v>2</v>
      </c>
      <c r="O1191" s="1">
        <v>140556</v>
      </c>
      <c r="P1191" s="1">
        <v>552</v>
      </c>
      <c r="Q1191" s="1">
        <v>937.6</v>
      </c>
      <c r="R1191" s="1">
        <v>22489</v>
      </c>
      <c r="S1191" s="1">
        <v>10</v>
      </c>
      <c r="T1191" s="1">
        <v>313013</v>
      </c>
      <c r="U1191" s="1">
        <v>5.0999999999999996</v>
      </c>
      <c r="V1191" s="1">
        <v>499168</v>
      </c>
      <c r="W1191" s="1">
        <v>2</v>
      </c>
      <c r="X1191" s="1">
        <v>2491017</v>
      </c>
      <c r="Y1191" s="1" t="s">
        <v>45</v>
      </c>
    </row>
    <row r="1192" spans="1:25">
      <c r="A1192" s="1">
        <v>2009207</v>
      </c>
      <c r="B1192" s="1" t="s">
        <v>48</v>
      </c>
      <c r="C1192" s="2">
        <v>40021</v>
      </c>
      <c r="D1192" s="2">
        <v>40082</v>
      </c>
      <c r="E1192" s="1">
        <v>18</v>
      </c>
      <c r="F1192" s="1">
        <v>47</v>
      </c>
      <c r="G1192" s="1">
        <v>7</v>
      </c>
      <c r="H1192" s="1">
        <v>13</v>
      </c>
      <c r="I1192" s="1">
        <v>48</v>
      </c>
      <c r="J1192" s="1">
        <v>4</v>
      </c>
      <c r="K1192" s="1" t="s">
        <v>1237</v>
      </c>
      <c r="L1192" s="1">
        <v>0</v>
      </c>
      <c r="M1192" s="1">
        <v>0</v>
      </c>
      <c r="N1192" s="1">
        <v>1</v>
      </c>
      <c r="O1192" s="1">
        <v>176144.9</v>
      </c>
      <c r="P1192" s="1">
        <v>344</v>
      </c>
      <c r="Q1192" s="1">
        <v>960</v>
      </c>
      <c r="R1192" s="1">
        <v>17031</v>
      </c>
      <c r="S1192" s="1">
        <v>8.4</v>
      </c>
      <c r="T1192" s="1">
        <v>228566</v>
      </c>
      <c r="U1192" s="1">
        <v>4.5</v>
      </c>
      <c r="V1192" s="1">
        <v>309492</v>
      </c>
      <c r="W1192" s="1">
        <v>2</v>
      </c>
      <c r="X1192" s="1">
        <v>2093840</v>
      </c>
      <c r="Y1192" s="1" t="s">
        <v>45</v>
      </c>
    </row>
    <row r="1193" spans="1:25">
      <c r="A1193" s="1">
        <v>2009206</v>
      </c>
      <c r="B1193" s="1" t="s">
        <v>43</v>
      </c>
      <c r="C1193" s="2">
        <v>40019</v>
      </c>
      <c r="D1193" s="2">
        <v>40080</v>
      </c>
      <c r="E1193" s="1">
        <v>27</v>
      </c>
      <c r="F1193" s="1">
        <v>40</v>
      </c>
      <c r="G1193" s="1">
        <v>3</v>
      </c>
      <c r="H1193" s="1">
        <v>14</v>
      </c>
      <c r="I1193" s="1">
        <v>33</v>
      </c>
      <c r="J1193" s="1">
        <v>9</v>
      </c>
      <c r="K1193" s="1" t="s">
        <v>1238</v>
      </c>
      <c r="L1193" s="1">
        <v>0</v>
      </c>
      <c r="M1193" s="1">
        <v>0</v>
      </c>
      <c r="N1193" s="1">
        <v>7</v>
      </c>
      <c r="O1193" s="1">
        <v>52060.800000000003</v>
      </c>
      <c r="P1193" s="1">
        <v>634</v>
      </c>
      <c r="Q1193" s="1">
        <v>1011.4</v>
      </c>
      <c r="R1193" s="1">
        <v>26186</v>
      </c>
      <c r="S1193" s="1">
        <v>10.7</v>
      </c>
      <c r="T1193" s="1">
        <v>373567</v>
      </c>
      <c r="U1193" s="1">
        <v>5.3</v>
      </c>
      <c r="V1193" s="1">
        <v>508329</v>
      </c>
      <c r="W1193" s="1">
        <v>2</v>
      </c>
      <c r="X1193" s="1">
        <v>662792</v>
      </c>
      <c r="Y1193" s="1" t="s">
        <v>45</v>
      </c>
    </row>
    <row r="1194" spans="1:25">
      <c r="A1194" s="1">
        <v>2009205</v>
      </c>
      <c r="B1194" s="1" t="s">
        <v>46</v>
      </c>
      <c r="C1194" s="2">
        <v>40016</v>
      </c>
      <c r="D1194" s="2">
        <v>40077</v>
      </c>
      <c r="E1194" s="1">
        <v>24</v>
      </c>
      <c r="F1194" s="1">
        <v>35</v>
      </c>
      <c r="G1194" s="1">
        <v>45</v>
      </c>
      <c r="H1194" s="1">
        <v>28</v>
      </c>
      <c r="I1194" s="1">
        <v>17</v>
      </c>
      <c r="J1194" s="1">
        <v>6</v>
      </c>
      <c r="K1194" s="1" t="s">
        <v>1239</v>
      </c>
      <c r="L1194" s="1">
        <v>1</v>
      </c>
      <c r="M1194" s="1">
        <v>13000000</v>
      </c>
      <c r="N1194" s="1">
        <v>3</v>
      </c>
      <c r="O1194" s="1">
        <v>109605.4</v>
      </c>
      <c r="P1194" s="1">
        <v>702</v>
      </c>
      <c r="Q1194" s="1">
        <v>855.1</v>
      </c>
      <c r="R1194" s="1">
        <v>23445</v>
      </c>
      <c r="S1194" s="1">
        <v>11.1</v>
      </c>
      <c r="T1194" s="1">
        <v>343547</v>
      </c>
      <c r="U1194" s="1">
        <v>5.4</v>
      </c>
      <c r="V1194" s="1">
        <v>526981</v>
      </c>
      <c r="W1194" s="1">
        <v>2</v>
      </c>
      <c r="X1194" s="1">
        <v>6535825</v>
      </c>
      <c r="Y1194" s="1" t="s">
        <v>45</v>
      </c>
    </row>
    <row r="1195" spans="1:25">
      <c r="A1195" s="1">
        <v>2009204</v>
      </c>
      <c r="B1195" s="1" t="s">
        <v>48</v>
      </c>
      <c r="C1195" s="2">
        <v>40014</v>
      </c>
      <c r="D1195" s="2">
        <v>40075</v>
      </c>
      <c r="E1195" s="1">
        <v>27</v>
      </c>
      <c r="F1195" s="1">
        <v>23</v>
      </c>
      <c r="G1195" s="1">
        <v>44</v>
      </c>
      <c r="H1195" s="1">
        <v>34</v>
      </c>
      <c r="I1195" s="1">
        <v>5</v>
      </c>
      <c r="J1195" s="1">
        <v>1</v>
      </c>
      <c r="K1195" s="1" t="s">
        <v>1240</v>
      </c>
      <c r="L1195" s="1">
        <v>0</v>
      </c>
      <c r="M1195" s="1">
        <v>0</v>
      </c>
      <c r="N1195" s="1">
        <v>1</v>
      </c>
      <c r="O1195" s="1">
        <v>197153.4</v>
      </c>
      <c r="P1195" s="1">
        <v>352</v>
      </c>
      <c r="Q1195" s="1">
        <v>1054.5</v>
      </c>
      <c r="R1195" s="1">
        <v>14766</v>
      </c>
      <c r="S1195" s="1">
        <v>11</v>
      </c>
      <c r="T1195" s="1">
        <v>223297</v>
      </c>
      <c r="U1195" s="1">
        <v>5.2</v>
      </c>
      <c r="V1195" s="1">
        <v>236213</v>
      </c>
      <c r="W1195" s="1">
        <v>2</v>
      </c>
      <c r="X1195" s="1">
        <v>9142538</v>
      </c>
      <c r="Y1195" s="1" t="s">
        <v>45</v>
      </c>
    </row>
    <row r="1196" spans="1:25">
      <c r="A1196" s="1">
        <v>2009203</v>
      </c>
      <c r="B1196" s="1" t="s">
        <v>43</v>
      </c>
      <c r="C1196" s="2">
        <v>40012</v>
      </c>
      <c r="D1196" s="2">
        <v>40073</v>
      </c>
      <c r="E1196" s="1">
        <v>44</v>
      </c>
      <c r="F1196" s="1">
        <v>14</v>
      </c>
      <c r="G1196" s="1">
        <v>26</v>
      </c>
      <c r="H1196" s="1">
        <v>34</v>
      </c>
      <c r="I1196" s="1">
        <v>9</v>
      </c>
      <c r="J1196" s="1">
        <v>9</v>
      </c>
      <c r="K1196" s="1" t="s">
        <v>1241</v>
      </c>
      <c r="L1196" s="1">
        <v>0</v>
      </c>
      <c r="M1196" s="1">
        <v>0</v>
      </c>
      <c r="N1196" s="1">
        <v>1</v>
      </c>
      <c r="O1196" s="1">
        <v>370797.7</v>
      </c>
      <c r="P1196" s="1">
        <v>730</v>
      </c>
      <c r="Q1196" s="1">
        <v>1008.7</v>
      </c>
      <c r="R1196" s="1">
        <v>30656</v>
      </c>
      <c r="S1196" s="1">
        <v>10.5</v>
      </c>
      <c r="T1196" s="1">
        <v>430764</v>
      </c>
      <c r="U1196" s="1">
        <v>5.3</v>
      </c>
      <c r="V1196" s="1">
        <v>604612</v>
      </c>
      <c r="W1196" s="1">
        <v>2</v>
      </c>
      <c r="X1196" s="1">
        <v>9583504</v>
      </c>
      <c r="Y1196" s="1" t="s">
        <v>45</v>
      </c>
    </row>
    <row r="1197" spans="1:25">
      <c r="A1197" s="1">
        <v>2009202</v>
      </c>
      <c r="B1197" s="1" t="s">
        <v>46</v>
      </c>
      <c r="C1197" s="2">
        <v>40009</v>
      </c>
      <c r="D1197" s="2">
        <v>40070</v>
      </c>
      <c r="E1197" s="1">
        <v>4</v>
      </c>
      <c r="F1197" s="1">
        <v>1</v>
      </c>
      <c r="G1197" s="1">
        <v>23</v>
      </c>
      <c r="H1197" s="1">
        <v>14</v>
      </c>
      <c r="I1197" s="1">
        <v>25</v>
      </c>
      <c r="J1197" s="1">
        <v>10</v>
      </c>
      <c r="K1197" s="1" t="s">
        <v>1242</v>
      </c>
      <c r="L1197" s="1">
        <v>0</v>
      </c>
      <c r="M1197" s="1">
        <v>0</v>
      </c>
      <c r="N1197" s="1">
        <v>4</v>
      </c>
      <c r="O1197" s="1">
        <v>74063.899999999994</v>
      </c>
      <c r="P1197" s="1">
        <v>765</v>
      </c>
      <c r="Q1197" s="1">
        <v>696</v>
      </c>
      <c r="R1197" s="1">
        <v>28625</v>
      </c>
      <c r="S1197" s="1">
        <v>8</v>
      </c>
      <c r="T1197" s="1">
        <v>370718</v>
      </c>
      <c r="U1197" s="1">
        <v>4.4000000000000004</v>
      </c>
      <c r="V1197" s="1">
        <v>292975</v>
      </c>
      <c r="W1197" s="1">
        <v>2</v>
      </c>
      <c r="X1197" s="1">
        <v>7785981</v>
      </c>
      <c r="Y1197" s="1" t="s">
        <v>45</v>
      </c>
    </row>
    <row r="1198" spans="1:25">
      <c r="A1198" s="1">
        <v>2009201</v>
      </c>
      <c r="B1198" s="1" t="s">
        <v>48</v>
      </c>
      <c r="C1198" s="2">
        <v>40007</v>
      </c>
      <c r="D1198" s="2">
        <v>40068</v>
      </c>
      <c r="E1198" s="1">
        <v>26</v>
      </c>
      <c r="F1198" s="1">
        <v>2</v>
      </c>
      <c r="G1198" s="1">
        <v>20</v>
      </c>
      <c r="H1198" s="1">
        <v>34</v>
      </c>
      <c r="I1198" s="1">
        <v>18</v>
      </c>
      <c r="J1198" s="1">
        <v>1</v>
      </c>
      <c r="K1198" s="1" t="s">
        <v>1243</v>
      </c>
      <c r="L1198" s="1">
        <v>0</v>
      </c>
      <c r="M1198" s="1">
        <v>0</v>
      </c>
      <c r="N1198" s="1">
        <v>0</v>
      </c>
      <c r="O1198" s="1">
        <v>0</v>
      </c>
      <c r="P1198" s="1">
        <v>321</v>
      </c>
      <c r="Q1198" s="1">
        <v>1857.3</v>
      </c>
      <c r="R1198" s="1">
        <v>15821</v>
      </c>
      <c r="S1198" s="1">
        <v>10.4</v>
      </c>
      <c r="T1198" s="1">
        <v>225269</v>
      </c>
      <c r="U1198" s="1">
        <v>5.2</v>
      </c>
      <c r="V1198" s="1">
        <v>238144</v>
      </c>
      <c r="W1198" s="1">
        <v>2</v>
      </c>
      <c r="X1198" s="1">
        <v>8597701</v>
      </c>
      <c r="Y1198" s="1" t="s">
        <v>45</v>
      </c>
    </row>
    <row r="1199" spans="1:25">
      <c r="A1199" s="1">
        <v>2009200</v>
      </c>
      <c r="B1199" s="1" t="s">
        <v>43</v>
      </c>
      <c r="C1199" s="2">
        <v>40005</v>
      </c>
      <c r="D1199" s="2">
        <v>40066</v>
      </c>
      <c r="E1199" s="1">
        <v>14</v>
      </c>
      <c r="F1199" s="1">
        <v>17</v>
      </c>
      <c r="G1199" s="1">
        <v>35</v>
      </c>
      <c r="H1199" s="1">
        <v>5</v>
      </c>
      <c r="I1199" s="1">
        <v>42</v>
      </c>
      <c r="J1199" s="1">
        <v>1</v>
      </c>
      <c r="K1199" s="1" t="s">
        <v>1244</v>
      </c>
      <c r="L1199" s="1">
        <v>0</v>
      </c>
      <c r="M1199" s="1">
        <v>0</v>
      </c>
      <c r="N1199" s="1">
        <v>3</v>
      </c>
      <c r="O1199" s="1">
        <v>126626.7</v>
      </c>
      <c r="P1199" s="1">
        <v>567</v>
      </c>
      <c r="Q1199" s="1">
        <v>1213.7</v>
      </c>
      <c r="R1199" s="1">
        <v>27635</v>
      </c>
      <c r="S1199" s="1">
        <v>10.9</v>
      </c>
      <c r="T1199" s="1">
        <v>407679</v>
      </c>
      <c r="U1199" s="1">
        <v>5.3</v>
      </c>
      <c r="V1199" s="1">
        <v>435886</v>
      </c>
      <c r="W1199" s="1">
        <v>2</v>
      </c>
      <c r="X1199" s="1">
        <v>4361133</v>
      </c>
      <c r="Y1199" s="1" t="s">
        <v>45</v>
      </c>
    </row>
    <row r="1200" spans="1:25">
      <c r="A1200" s="1">
        <v>2009199</v>
      </c>
      <c r="B1200" s="1" t="s">
        <v>46</v>
      </c>
      <c r="C1200" s="2">
        <v>40002</v>
      </c>
      <c r="D1200" s="2">
        <v>40063</v>
      </c>
      <c r="E1200" s="1">
        <v>16</v>
      </c>
      <c r="F1200" s="1">
        <v>4</v>
      </c>
      <c r="G1200" s="1">
        <v>10</v>
      </c>
      <c r="H1200" s="1">
        <v>6</v>
      </c>
      <c r="I1200" s="1">
        <v>5</v>
      </c>
      <c r="J1200" s="1">
        <v>3</v>
      </c>
      <c r="K1200" s="1" t="s">
        <v>1245</v>
      </c>
      <c r="L1200" s="1">
        <v>0</v>
      </c>
      <c r="M1200" s="1">
        <v>0</v>
      </c>
      <c r="N1200" s="1">
        <v>7</v>
      </c>
      <c r="O1200" s="1">
        <v>45108.1</v>
      </c>
      <c r="P1200" s="1">
        <v>1346</v>
      </c>
      <c r="Q1200" s="1">
        <v>417.1</v>
      </c>
      <c r="R1200" s="1">
        <v>40809</v>
      </c>
      <c r="S1200" s="1">
        <v>5.9</v>
      </c>
      <c r="T1200" s="1">
        <v>436041</v>
      </c>
      <c r="U1200" s="1">
        <v>3.9</v>
      </c>
      <c r="V1200" s="1">
        <v>525090</v>
      </c>
      <c r="W1200" s="1">
        <v>2</v>
      </c>
      <c r="X1200" s="1">
        <v>4544004</v>
      </c>
      <c r="Y1200" s="1" t="s">
        <v>45</v>
      </c>
    </row>
    <row r="1201" spans="1:25">
      <c r="A1201" s="1">
        <v>2009198</v>
      </c>
      <c r="B1201" s="1" t="s">
        <v>48</v>
      </c>
      <c r="C1201" s="2">
        <v>40000</v>
      </c>
      <c r="D1201" s="2">
        <v>40061</v>
      </c>
      <c r="E1201" s="1">
        <v>12</v>
      </c>
      <c r="F1201" s="1">
        <v>31</v>
      </c>
      <c r="G1201" s="1">
        <v>32</v>
      </c>
      <c r="H1201" s="1">
        <v>44</v>
      </c>
      <c r="I1201" s="1">
        <v>45</v>
      </c>
      <c r="J1201" s="1">
        <v>2</v>
      </c>
      <c r="K1201" s="1" t="s">
        <v>1246</v>
      </c>
      <c r="L1201" s="1">
        <v>0</v>
      </c>
      <c r="M1201" s="1">
        <v>0</v>
      </c>
      <c r="N1201" s="1">
        <v>0</v>
      </c>
      <c r="O1201" s="1">
        <v>0</v>
      </c>
      <c r="P1201" s="1">
        <v>275</v>
      </c>
      <c r="Q1201" s="1">
        <v>1996.6</v>
      </c>
      <c r="R1201" s="1">
        <v>12151</v>
      </c>
      <c r="S1201" s="1">
        <v>12.5</v>
      </c>
      <c r="T1201" s="1">
        <v>190731</v>
      </c>
      <c r="U1201" s="1">
        <v>5.6</v>
      </c>
      <c r="V1201" s="1">
        <v>240018</v>
      </c>
      <c r="W1201" s="1">
        <v>2</v>
      </c>
      <c r="X1201" s="1">
        <v>7246036</v>
      </c>
      <c r="Y1201" s="1" t="s">
        <v>45</v>
      </c>
    </row>
    <row r="1202" spans="1:25">
      <c r="A1202" s="1">
        <v>2009197</v>
      </c>
      <c r="B1202" s="1" t="s">
        <v>43</v>
      </c>
      <c r="C1202" s="2">
        <v>39998</v>
      </c>
      <c r="D1202" s="2">
        <v>40059</v>
      </c>
      <c r="E1202" s="1">
        <v>39</v>
      </c>
      <c r="F1202" s="1">
        <v>4</v>
      </c>
      <c r="G1202" s="1">
        <v>8</v>
      </c>
      <c r="H1202" s="1">
        <v>43</v>
      </c>
      <c r="I1202" s="1">
        <v>27</v>
      </c>
      <c r="J1202" s="1">
        <v>3</v>
      </c>
      <c r="K1202" s="1" t="s">
        <v>1247</v>
      </c>
      <c r="L1202" s="1">
        <v>0</v>
      </c>
      <c r="M1202" s="1">
        <v>0</v>
      </c>
      <c r="N1202" s="1">
        <v>5</v>
      </c>
      <c r="O1202" s="1">
        <v>75776.3</v>
      </c>
      <c r="P1202" s="1">
        <v>661</v>
      </c>
      <c r="Q1202" s="1">
        <v>1018.3</v>
      </c>
      <c r="R1202" s="1">
        <v>27172</v>
      </c>
      <c r="S1202" s="1">
        <v>10.8</v>
      </c>
      <c r="T1202" s="1">
        <v>402218</v>
      </c>
      <c r="U1202" s="1">
        <v>5.2</v>
      </c>
      <c r="V1202" s="1">
        <v>660742</v>
      </c>
      <c r="W1202" s="1">
        <v>2</v>
      </c>
      <c r="X1202" s="1">
        <v>3265333</v>
      </c>
      <c r="Y1202" s="1" t="s">
        <v>45</v>
      </c>
    </row>
    <row r="1203" spans="1:25">
      <c r="A1203" s="1">
        <v>2009196</v>
      </c>
      <c r="B1203" s="1" t="s">
        <v>46</v>
      </c>
      <c r="C1203" s="2">
        <v>39995</v>
      </c>
      <c r="D1203" s="2">
        <v>40056</v>
      </c>
      <c r="E1203" s="1">
        <v>34</v>
      </c>
      <c r="F1203" s="1">
        <v>5</v>
      </c>
      <c r="G1203" s="1">
        <v>28</v>
      </c>
      <c r="H1203" s="1">
        <v>13</v>
      </c>
      <c r="I1203" s="1">
        <v>29</v>
      </c>
      <c r="J1203" s="1">
        <v>4</v>
      </c>
      <c r="K1203" s="1" t="s">
        <v>1248</v>
      </c>
      <c r="L1203" s="1">
        <v>0</v>
      </c>
      <c r="M1203" s="1">
        <v>0</v>
      </c>
      <c r="N1203" s="1">
        <v>2</v>
      </c>
      <c r="O1203" s="1">
        <v>142296.1</v>
      </c>
      <c r="P1203" s="1">
        <v>499</v>
      </c>
      <c r="Q1203" s="1">
        <v>1046.7</v>
      </c>
      <c r="R1203" s="1">
        <v>24115</v>
      </c>
      <c r="S1203" s="1">
        <v>9.5</v>
      </c>
      <c r="T1203" s="1">
        <v>343269</v>
      </c>
      <c r="U1203" s="1">
        <v>4.7</v>
      </c>
      <c r="V1203" s="1">
        <v>470723</v>
      </c>
      <c r="W1203" s="1">
        <v>2</v>
      </c>
      <c r="X1203" s="1">
        <v>2130480</v>
      </c>
      <c r="Y1203" s="1" t="s">
        <v>45</v>
      </c>
    </row>
    <row r="1204" spans="1:25">
      <c r="A1204" s="1">
        <v>2009195</v>
      </c>
      <c r="B1204" s="1" t="s">
        <v>48</v>
      </c>
      <c r="C1204" s="2">
        <v>39993</v>
      </c>
      <c r="D1204" s="2">
        <v>40054</v>
      </c>
      <c r="E1204" s="1">
        <v>35</v>
      </c>
      <c r="F1204" s="1">
        <v>43</v>
      </c>
      <c r="G1204" s="1">
        <v>9</v>
      </c>
      <c r="H1204" s="1">
        <v>28</v>
      </c>
      <c r="I1204" s="1">
        <v>10</v>
      </c>
      <c r="J1204" s="1">
        <v>8</v>
      </c>
      <c r="K1204" s="1" t="s">
        <v>1249</v>
      </c>
      <c r="L1204" s="1">
        <v>0</v>
      </c>
      <c r="M1204" s="1">
        <v>0</v>
      </c>
      <c r="N1204" s="1">
        <v>1</v>
      </c>
      <c r="O1204" s="1">
        <v>174954.8</v>
      </c>
      <c r="P1204" s="1">
        <v>260</v>
      </c>
      <c r="Q1204" s="1">
        <v>1248.9000000000001</v>
      </c>
      <c r="R1204" s="1">
        <v>12404</v>
      </c>
      <c r="S1204" s="1">
        <v>11.5</v>
      </c>
      <c r="T1204" s="1">
        <v>197301</v>
      </c>
      <c r="U1204" s="1">
        <v>5.0999999999999996</v>
      </c>
      <c r="V1204" s="1">
        <v>283856</v>
      </c>
      <c r="W1204" s="1">
        <v>2</v>
      </c>
      <c r="X1204" s="1">
        <v>9016872</v>
      </c>
      <c r="Y1204" s="1" t="s">
        <v>45</v>
      </c>
    </row>
    <row r="1205" spans="1:25">
      <c r="A1205" s="1">
        <v>2009194</v>
      </c>
      <c r="B1205" s="1" t="s">
        <v>43</v>
      </c>
      <c r="C1205" s="2">
        <v>39991</v>
      </c>
      <c r="D1205" s="2">
        <v>40052</v>
      </c>
      <c r="E1205" s="1">
        <v>13</v>
      </c>
      <c r="F1205" s="1">
        <v>4</v>
      </c>
      <c r="G1205" s="1">
        <v>3</v>
      </c>
      <c r="H1205" s="1">
        <v>41</v>
      </c>
      <c r="I1205" s="1">
        <v>6</v>
      </c>
      <c r="J1205" s="1">
        <v>8</v>
      </c>
      <c r="K1205" s="1" t="s">
        <v>1250</v>
      </c>
      <c r="L1205" s="1">
        <v>0</v>
      </c>
      <c r="M1205" s="1">
        <v>0</v>
      </c>
      <c r="N1205" s="1">
        <v>3</v>
      </c>
      <c r="O1205" s="1">
        <v>119611.8</v>
      </c>
      <c r="P1205" s="1">
        <v>729</v>
      </c>
      <c r="Q1205" s="1">
        <v>899.8</v>
      </c>
      <c r="R1205" s="1">
        <v>35069</v>
      </c>
      <c r="S1205" s="1">
        <v>8.1</v>
      </c>
      <c r="T1205" s="1">
        <v>462331</v>
      </c>
      <c r="U1205" s="1">
        <v>4.4000000000000004</v>
      </c>
      <c r="V1205" s="1">
        <v>592757</v>
      </c>
      <c r="W1205" s="1">
        <v>2</v>
      </c>
      <c r="X1205" s="1">
        <v>8507730</v>
      </c>
      <c r="Y1205" s="1" t="s">
        <v>45</v>
      </c>
    </row>
    <row r="1206" spans="1:25">
      <c r="A1206" s="1">
        <v>2009193</v>
      </c>
      <c r="B1206" s="1" t="s">
        <v>46</v>
      </c>
      <c r="C1206" s="2">
        <v>39988</v>
      </c>
      <c r="D1206" s="2">
        <v>40049</v>
      </c>
      <c r="E1206" s="1">
        <v>17</v>
      </c>
      <c r="F1206" s="1">
        <v>21</v>
      </c>
      <c r="G1206" s="1">
        <v>22</v>
      </c>
      <c r="H1206" s="1">
        <v>16</v>
      </c>
      <c r="I1206" s="1">
        <v>4</v>
      </c>
      <c r="J1206" s="1">
        <v>1</v>
      </c>
      <c r="K1206" s="1" t="s">
        <v>1251</v>
      </c>
      <c r="L1206" s="1">
        <v>1</v>
      </c>
      <c r="M1206" s="1">
        <v>4000000</v>
      </c>
      <c r="N1206" s="1">
        <v>2</v>
      </c>
      <c r="O1206" s="1">
        <v>144777.20000000001</v>
      </c>
      <c r="P1206" s="1">
        <v>643</v>
      </c>
      <c r="Q1206" s="1">
        <v>835.7</v>
      </c>
      <c r="R1206" s="1">
        <v>26834</v>
      </c>
      <c r="S1206" s="1">
        <v>8.6999999999999993</v>
      </c>
      <c r="T1206" s="1">
        <v>364146</v>
      </c>
      <c r="U1206" s="1">
        <v>4.5</v>
      </c>
      <c r="V1206" s="1">
        <v>336715</v>
      </c>
      <c r="W1206" s="1">
        <v>2</v>
      </c>
      <c r="X1206" s="1">
        <v>4441962</v>
      </c>
      <c r="Y1206" s="1" t="s">
        <v>45</v>
      </c>
    </row>
    <row r="1207" spans="1:25">
      <c r="A1207" s="1">
        <v>2009192</v>
      </c>
      <c r="B1207" s="1" t="s">
        <v>48</v>
      </c>
      <c r="C1207" s="2">
        <v>39986</v>
      </c>
      <c r="D1207" s="2">
        <v>40047</v>
      </c>
      <c r="E1207" s="1">
        <v>36</v>
      </c>
      <c r="F1207" s="1">
        <v>17</v>
      </c>
      <c r="G1207" s="1">
        <v>42</v>
      </c>
      <c r="H1207" s="1">
        <v>28</v>
      </c>
      <c r="I1207" s="1">
        <v>41</v>
      </c>
      <c r="J1207" s="1">
        <v>4</v>
      </c>
      <c r="K1207" s="1" t="s">
        <v>1252</v>
      </c>
      <c r="L1207" s="1">
        <v>0</v>
      </c>
      <c r="M1207" s="1">
        <v>0</v>
      </c>
      <c r="N1207" s="1">
        <v>0</v>
      </c>
      <c r="O1207" s="1">
        <v>0</v>
      </c>
      <c r="P1207" s="1">
        <v>263</v>
      </c>
      <c r="Q1207" s="1">
        <v>2016.3</v>
      </c>
      <c r="R1207" s="1">
        <v>11778</v>
      </c>
      <c r="S1207" s="1">
        <v>12.4</v>
      </c>
      <c r="T1207" s="1">
        <v>174525</v>
      </c>
      <c r="U1207" s="1">
        <v>6</v>
      </c>
      <c r="V1207" s="1">
        <v>308411</v>
      </c>
      <c r="W1207" s="1">
        <v>2</v>
      </c>
      <c r="X1207" s="1">
        <v>4492197</v>
      </c>
      <c r="Y1207" s="1" t="s">
        <v>45</v>
      </c>
    </row>
    <row r="1208" spans="1:25">
      <c r="A1208" s="1">
        <v>2009191</v>
      </c>
      <c r="B1208" s="1" t="s">
        <v>43</v>
      </c>
      <c r="C1208" s="2">
        <v>39984</v>
      </c>
      <c r="D1208" s="2">
        <v>40045</v>
      </c>
      <c r="E1208" s="1">
        <v>26</v>
      </c>
      <c r="F1208" s="1">
        <v>27</v>
      </c>
      <c r="G1208" s="1">
        <v>49</v>
      </c>
      <c r="H1208" s="1">
        <v>21</v>
      </c>
      <c r="I1208" s="1">
        <v>33</v>
      </c>
      <c r="J1208" s="1">
        <v>7</v>
      </c>
      <c r="K1208" s="1" t="s">
        <v>1253</v>
      </c>
      <c r="L1208" s="1">
        <v>0</v>
      </c>
      <c r="M1208" s="1">
        <v>0</v>
      </c>
      <c r="N1208" s="1">
        <v>2</v>
      </c>
      <c r="O1208" s="1">
        <v>181843</v>
      </c>
      <c r="P1208" s="1">
        <v>498</v>
      </c>
      <c r="Q1208" s="1">
        <v>1356</v>
      </c>
      <c r="R1208" s="1">
        <v>26508</v>
      </c>
      <c r="S1208" s="1">
        <v>11.2</v>
      </c>
      <c r="T1208" s="1">
        <v>402872</v>
      </c>
      <c r="U1208" s="1">
        <v>5.3</v>
      </c>
      <c r="V1208" s="1">
        <v>942887</v>
      </c>
      <c r="W1208" s="1">
        <v>2</v>
      </c>
      <c r="X1208" s="1">
        <v>6218320</v>
      </c>
      <c r="Y1208" s="1" t="s">
        <v>45</v>
      </c>
    </row>
    <row r="1209" spans="1:25">
      <c r="A1209" s="1">
        <v>2009190</v>
      </c>
      <c r="B1209" s="1" t="s">
        <v>46</v>
      </c>
      <c r="C1209" s="2">
        <v>39981</v>
      </c>
      <c r="D1209" s="2">
        <v>40042</v>
      </c>
      <c r="E1209" s="1">
        <v>3</v>
      </c>
      <c r="F1209" s="1">
        <v>27</v>
      </c>
      <c r="G1209" s="1">
        <v>41</v>
      </c>
      <c r="H1209" s="1">
        <v>8</v>
      </c>
      <c r="I1209" s="1">
        <v>37</v>
      </c>
      <c r="J1209" s="1">
        <v>2</v>
      </c>
      <c r="K1209" s="1" t="s">
        <v>1254</v>
      </c>
      <c r="L1209" s="1">
        <v>1</v>
      </c>
      <c r="M1209" s="1">
        <v>10000000</v>
      </c>
      <c r="N1209" s="1">
        <v>4</v>
      </c>
      <c r="O1209" s="1">
        <v>86258.8</v>
      </c>
      <c r="P1209" s="1">
        <v>683</v>
      </c>
      <c r="Q1209" s="1">
        <v>908.8</v>
      </c>
      <c r="R1209" s="1">
        <v>25741</v>
      </c>
      <c r="S1209" s="1">
        <v>10.5</v>
      </c>
      <c r="T1209" s="1">
        <v>378472</v>
      </c>
      <c r="U1209" s="1">
        <v>5.0999999999999996</v>
      </c>
      <c r="V1209" s="1">
        <v>437257</v>
      </c>
      <c r="W1209" s="1">
        <v>2</v>
      </c>
      <c r="X1209" s="1">
        <v>468337</v>
      </c>
      <c r="Y1209" s="1" t="s">
        <v>45</v>
      </c>
    </row>
    <row r="1210" spans="1:25">
      <c r="A1210" s="1">
        <v>2009189</v>
      </c>
      <c r="B1210" s="1" t="s">
        <v>48</v>
      </c>
      <c r="C1210" s="2">
        <v>39979</v>
      </c>
      <c r="D1210" s="2">
        <v>40040</v>
      </c>
      <c r="E1210" s="1">
        <v>49</v>
      </c>
      <c r="F1210" s="1">
        <v>11</v>
      </c>
      <c r="G1210" s="1">
        <v>41</v>
      </c>
      <c r="H1210" s="1">
        <v>21</v>
      </c>
      <c r="I1210" s="1">
        <v>40</v>
      </c>
      <c r="J1210" s="1">
        <v>4</v>
      </c>
      <c r="K1210" s="1" t="s">
        <v>1255</v>
      </c>
      <c r="L1210" s="1">
        <v>0</v>
      </c>
      <c r="M1210" s="1">
        <v>0</v>
      </c>
      <c r="N1210" s="1">
        <v>0</v>
      </c>
      <c r="O1210" s="1">
        <v>0</v>
      </c>
      <c r="P1210" s="1">
        <v>296</v>
      </c>
      <c r="Q1210" s="1">
        <v>2012.4</v>
      </c>
      <c r="R1210" s="1">
        <v>14535</v>
      </c>
      <c r="S1210" s="1">
        <v>11.3</v>
      </c>
      <c r="T1210" s="1">
        <v>215985</v>
      </c>
      <c r="U1210" s="1">
        <v>5.4</v>
      </c>
      <c r="V1210" s="1">
        <v>334697</v>
      </c>
      <c r="W1210" s="1">
        <v>2</v>
      </c>
      <c r="X1210" s="1">
        <v>7700185</v>
      </c>
      <c r="Y1210" s="1" t="s">
        <v>45</v>
      </c>
    </row>
    <row r="1211" spans="1:25">
      <c r="A1211" s="1">
        <v>2009188</v>
      </c>
      <c r="B1211" s="1" t="s">
        <v>43</v>
      </c>
      <c r="C1211" s="2">
        <v>39977</v>
      </c>
      <c r="D1211" s="2">
        <v>40038</v>
      </c>
      <c r="E1211" s="1">
        <v>39</v>
      </c>
      <c r="F1211" s="1">
        <v>16</v>
      </c>
      <c r="G1211" s="1">
        <v>46</v>
      </c>
      <c r="H1211" s="1">
        <v>28</v>
      </c>
      <c r="I1211" s="1">
        <v>24</v>
      </c>
      <c r="J1211" s="1">
        <v>4</v>
      </c>
      <c r="K1211" s="1" t="s">
        <v>1256</v>
      </c>
      <c r="L1211" s="1">
        <v>0</v>
      </c>
      <c r="M1211" s="1">
        <v>0</v>
      </c>
      <c r="N1211" s="1">
        <v>2</v>
      </c>
      <c r="O1211" s="1">
        <v>202539.8</v>
      </c>
      <c r="P1211" s="1">
        <v>641</v>
      </c>
      <c r="Q1211" s="1">
        <v>1186.9000000000001</v>
      </c>
      <c r="R1211" s="1">
        <v>27446</v>
      </c>
      <c r="S1211" s="1">
        <v>12.2</v>
      </c>
      <c r="T1211" s="1">
        <v>411700</v>
      </c>
      <c r="U1211" s="1">
        <v>5.8</v>
      </c>
      <c r="V1211" s="1">
        <v>693397</v>
      </c>
      <c r="W1211" s="1">
        <v>2</v>
      </c>
      <c r="X1211" s="1">
        <v>5681945</v>
      </c>
      <c r="Y1211" s="1" t="s">
        <v>45</v>
      </c>
    </row>
    <row r="1212" spans="1:25">
      <c r="A1212" s="1">
        <v>2009187</v>
      </c>
      <c r="B1212" s="1" t="s">
        <v>46</v>
      </c>
      <c r="C1212" s="2">
        <v>39974</v>
      </c>
      <c r="D1212" s="2">
        <v>40035</v>
      </c>
      <c r="E1212" s="1">
        <v>45</v>
      </c>
      <c r="F1212" s="1">
        <v>42</v>
      </c>
      <c r="G1212" s="1">
        <v>27</v>
      </c>
      <c r="H1212" s="1">
        <v>49</v>
      </c>
      <c r="I1212" s="1">
        <v>48</v>
      </c>
      <c r="J1212" s="1">
        <v>7</v>
      </c>
      <c r="K1212" s="1" t="s">
        <v>1257</v>
      </c>
      <c r="L1212" s="1">
        <v>0</v>
      </c>
      <c r="M1212" s="1">
        <v>0</v>
      </c>
      <c r="N1212" s="1">
        <v>2</v>
      </c>
      <c r="O1212" s="1">
        <v>164121.1</v>
      </c>
      <c r="P1212" s="1">
        <v>601</v>
      </c>
      <c r="Q1212" s="1">
        <v>1016</v>
      </c>
      <c r="R1212" s="1">
        <v>22784</v>
      </c>
      <c r="S1212" s="1">
        <v>11.7</v>
      </c>
      <c r="T1212" s="1">
        <v>319694</v>
      </c>
      <c r="U1212" s="1">
        <v>5.9</v>
      </c>
      <c r="V1212" s="1">
        <v>846991</v>
      </c>
      <c r="W1212" s="1">
        <v>2</v>
      </c>
      <c r="X1212" s="1">
        <v>478758</v>
      </c>
      <c r="Y1212" s="1" t="s">
        <v>45</v>
      </c>
    </row>
    <row r="1213" spans="1:25">
      <c r="A1213" s="1">
        <v>2009186</v>
      </c>
      <c r="B1213" s="1" t="s">
        <v>48</v>
      </c>
      <c r="C1213" s="2">
        <v>39972</v>
      </c>
      <c r="D1213" s="2">
        <v>40033</v>
      </c>
      <c r="E1213" s="1">
        <v>31</v>
      </c>
      <c r="F1213" s="1">
        <v>29</v>
      </c>
      <c r="G1213" s="1">
        <v>41</v>
      </c>
      <c r="H1213" s="1">
        <v>25</v>
      </c>
      <c r="I1213" s="1">
        <v>22</v>
      </c>
      <c r="J1213" s="1">
        <v>5</v>
      </c>
      <c r="K1213" s="1" t="s">
        <v>1258</v>
      </c>
      <c r="L1213" s="1">
        <v>0</v>
      </c>
      <c r="M1213" s="1">
        <v>0</v>
      </c>
      <c r="N1213" s="1">
        <v>2</v>
      </c>
      <c r="O1213" s="1">
        <v>99355.9</v>
      </c>
      <c r="P1213" s="1">
        <v>304</v>
      </c>
      <c r="Q1213" s="1">
        <v>1173.0999999999999</v>
      </c>
      <c r="R1213" s="1">
        <v>14878</v>
      </c>
      <c r="S1213" s="1">
        <v>10.5</v>
      </c>
      <c r="T1213" s="1">
        <v>213469</v>
      </c>
      <c r="U1213" s="1">
        <v>5.2</v>
      </c>
      <c r="V1213" s="1">
        <v>417815</v>
      </c>
      <c r="W1213" s="1">
        <v>2</v>
      </c>
      <c r="X1213" s="1">
        <v>1648798</v>
      </c>
      <c r="Y1213" s="1" t="s">
        <v>45</v>
      </c>
    </row>
    <row r="1214" spans="1:25">
      <c r="A1214" s="1">
        <v>2009185</v>
      </c>
      <c r="B1214" s="1" t="s">
        <v>43</v>
      </c>
      <c r="C1214" s="2">
        <v>39970</v>
      </c>
      <c r="D1214" s="2">
        <v>40031</v>
      </c>
      <c r="E1214" s="1">
        <v>32</v>
      </c>
      <c r="F1214" s="1">
        <v>46</v>
      </c>
      <c r="G1214" s="1">
        <v>13</v>
      </c>
      <c r="H1214" s="1">
        <v>33</v>
      </c>
      <c r="I1214" s="1">
        <v>15</v>
      </c>
      <c r="J1214" s="1">
        <v>10</v>
      </c>
      <c r="K1214" s="1" t="s">
        <v>1259</v>
      </c>
      <c r="L1214" s="1">
        <v>0</v>
      </c>
      <c r="M1214" s="1">
        <v>0</v>
      </c>
      <c r="N1214" s="1">
        <v>2</v>
      </c>
      <c r="O1214" s="1">
        <v>243996.7</v>
      </c>
      <c r="P1214" s="1">
        <v>601</v>
      </c>
      <c r="Q1214" s="1">
        <v>1530.3</v>
      </c>
      <c r="R1214" s="1">
        <v>30463</v>
      </c>
      <c r="S1214" s="1">
        <v>13.4</v>
      </c>
      <c r="T1214" s="1">
        <v>496398</v>
      </c>
      <c r="U1214" s="1">
        <v>5.8</v>
      </c>
      <c r="V1214" s="1">
        <v>546584</v>
      </c>
      <c r="W1214" s="1">
        <v>2</v>
      </c>
      <c r="X1214" s="1">
        <v>1568406</v>
      </c>
      <c r="Y1214" s="1" t="s">
        <v>45</v>
      </c>
    </row>
    <row r="1215" spans="1:25">
      <c r="A1215" s="1">
        <v>2009184</v>
      </c>
      <c r="B1215" s="1" t="s">
        <v>46</v>
      </c>
      <c r="C1215" s="2">
        <v>39967</v>
      </c>
      <c r="D1215" s="2">
        <v>40028</v>
      </c>
      <c r="E1215" s="1">
        <v>46</v>
      </c>
      <c r="F1215" s="1">
        <v>21</v>
      </c>
      <c r="G1215" s="1">
        <v>32</v>
      </c>
      <c r="H1215" s="1">
        <v>26</v>
      </c>
      <c r="I1215" s="1">
        <v>14</v>
      </c>
      <c r="J1215" s="1">
        <v>6</v>
      </c>
      <c r="K1215" s="1" t="s">
        <v>1260</v>
      </c>
      <c r="L1215" s="1">
        <v>1</v>
      </c>
      <c r="M1215" s="1">
        <v>6000000</v>
      </c>
      <c r="N1215" s="1">
        <v>3</v>
      </c>
      <c r="O1215" s="1">
        <v>100296.6</v>
      </c>
      <c r="P1215" s="1">
        <v>566</v>
      </c>
      <c r="Q1215" s="1">
        <v>961.6</v>
      </c>
      <c r="R1215" s="1">
        <v>20559</v>
      </c>
      <c r="S1215" s="1">
        <v>11.5</v>
      </c>
      <c r="T1215" s="1">
        <v>289921</v>
      </c>
      <c r="U1215" s="1">
        <v>5.8</v>
      </c>
      <c r="V1215" s="1">
        <v>465687</v>
      </c>
      <c r="W1215" s="1">
        <v>2</v>
      </c>
      <c r="X1215" s="1">
        <v>5268491</v>
      </c>
      <c r="Y1215" s="1" t="s">
        <v>45</v>
      </c>
    </row>
    <row r="1216" spans="1:25">
      <c r="A1216" s="1">
        <v>2009183</v>
      </c>
      <c r="B1216" s="1" t="s">
        <v>48</v>
      </c>
      <c r="C1216" s="2">
        <v>39965</v>
      </c>
      <c r="D1216" s="2">
        <v>40026</v>
      </c>
      <c r="E1216" s="1">
        <v>18</v>
      </c>
      <c r="F1216" s="1">
        <v>26</v>
      </c>
      <c r="G1216" s="1">
        <v>47</v>
      </c>
      <c r="H1216" s="1">
        <v>24</v>
      </c>
      <c r="I1216" s="1">
        <v>35</v>
      </c>
      <c r="J1216" s="1">
        <v>1</v>
      </c>
      <c r="K1216" s="1" t="s">
        <v>1261</v>
      </c>
      <c r="L1216" s="1">
        <v>0</v>
      </c>
      <c r="M1216" s="1">
        <v>0</v>
      </c>
      <c r="N1216" s="1">
        <v>0</v>
      </c>
      <c r="O1216" s="1">
        <v>0</v>
      </c>
      <c r="P1216" s="1">
        <v>228</v>
      </c>
      <c r="Q1216" s="1">
        <v>2003.2</v>
      </c>
      <c r="R1216" s="1">
        <v>10558</v>
      </c>
      <c r="S1216" s="1">
        <v>11.9</v>
      </c>
      <c r="T1216" s="1">
        <v>159327</v>
      </c>
      <c r="U1216" s="1">
        <v>5.6</v>
      </c>
      <c r="V1216" s="1">
        <v>188661</v>
      </c>
      <c r="W1216" s="1">
        <v>2</v>
      </c>
      <c r="X1216" s="1">
        <v>8599507</v>
      </c>
      <c r="Y1216" s="1" t="s">
        <v>45</v>
      </c>
    </row>
    <row r="1217" spans="1:25">
      <c r="A1217" s="1">
        <v>2009182</v>
      </c>
      <c r="B1217" s="1" t="s">
        <v>43</v>
      </c>
      <c r="C1217" s="2">
        <v>39963</v>
      </c>
      <c r="D1217" s="2">
        <v>40024</v>
      </c>
      <c r="E1217" s="1">
        <v>30</v>
      </c>
      <c r="F1217" s="1">
        <v>25</v>
      </c>
      <c r="G1217" s="1">
        <v>34</v>
      </c>
      <c r="H1217" s="1">
        <v>14</v>
      </c>
      <c r="I1217" s="1">
        <v>10</v>
      </c>
      <c r="J1217" s="1">
        <v>9</v>
      </c>
      <c r="K1217" s="1" t="s">
        <v>1262</v>
      </c>
      <c r="L1217" s="1">
        <v>0</v>
      </c>
      <c r="M1217" s="1">
        <v>0</v>
      </c>
      <c r="N1217" s="1">
        <v>1</v>
      </c>
      <c r="O1217" s="1">
        <v>332493.7</v>
      </c>
      <c r="P1217" s="1">
        <v>604</v>
      </c>
      <c r="Q1217" s="1">
        <v>1080.3</v>
      </c>
      <c r="R1217" s="1">
        <v>29005</v>
      </c>
      <c r="S1217" s="1">
        <v>9.8000000000000007</v>
      </c>
      <c r="T1217" s="1">
        <v>410030</v>
      </c>
      <c r="U1217" s="1">
        <v>4.9000000000000004</v>
      </c>
      <c r="V1217" s="1">
        <v>512913</v>
      </c>
      <c r="W1217" s="1">
        <v>2</v>
      </c>
      <c r="X1217" s="1">
        <v>7387285</v>
      </c>
      <c r="Y1217" s="1" t="s">
        <v>45</v>
      </c>
    </row>
    <row r="1218" spans="1:25">
      <c r="A1218" s="1">
        <v>2009181</v>
      </c>
      <c r="B1218" s="1" t="s">
        <v>46</v>
      </c>
      <c r="C1218" s="2">
        <v>39960</v>
      </c>
      <c r="D1218" s="2">
        <v>40021</v>
      </c>
      <c r="E1218" s="1">
        <v>7</v>
      </c>
      <c r="F1218" s="1">
        <v>48</v>
      </c>
      <c r="G1218" s="1">
        <v>5</v>
      </c>
      <c r="H1218" s="1">
        <v>3</v>
      </c>
      <c r="I1218" s="1">
        <v>23</v>
      </c>
      <c r="J1218" s="1">
        <v>7</v>
      </c>
      <c r="K1218" s="1" t="s">
        <v>1263</v>
      </c>
      <c r="L1218" s="1">
        <v>0</v>
      </c>
      <c r="M1218" s="1">
        <v>0</v>
      </c>
      <c r="N1218" s="1">
        <v>3</v>
      </c>
      <c r="O1218" s="1">
        <v>95287.3</v>
      </c>
      <c r="P1218" s="1">
        <v>866</v>
      </c>
      <c r="Q1218" s="1">
        <v>602.1</v>
      </c>
      <c r="R1218" s="1">
        <v>33946</v>
      </c>
      <c r="S1218" s="1">
        <v>6.6</v>
      </c>
      <c r="T1218" s="1">
        <v>394826</v>
      </c>
      <c r="U1218" s="1">
        <v>4</v>
      </c>
      <c r="V1218" s="1">
        <v>732482</v>
      </c>
      <c r="W1218" s="1">
        <v>2</v>
      </c>
      <c r="X1218" s="1">
        <v>8535336</v>
      </c>
      <c r="Y1218" s="1" t="s">
        <v>45</v>
      </c>
    </row>
    <row r="1219" spans="1:25">
      <c r="A1219" s="1">
        <v>2009180</v>
      </c>
      <c r="B1219" s="1" t="s">
        <v>48</v>
      </c>
      <c r="C1219" s="2">
        <v>39958</v>
      </c>
      <c r="D1219" s="2">
        <v>40019</v>
      </c>
      <c r="E1219" s="1">
        <v>46</v>
      </c>
      <c r="F1219" s="1">
        <v>40</v>
      </c>
      <c r="G1219" s="1">
        <v>6</v>
      </c>
      <c r="H1219" s="1">
        <v>3</v>
      </c>
      <c r="I1219" s="1">
        <v>25</v>
      </c>
      <c r="J1219" s="1">
        <v>4</v>
      </c>
      <c r="K1219" s="1" t="s">
        <v>1264</v>
      </c>
      <c r="L1219" s="1">
        <v>0</v>
      </c>
      <c r="M1219" s="1">
        <v>0</v>
      </c>
      <c r="N1219" s="1">
        <v>2</v>
      </c>
      <c r="O1219" s="1">
        <v>87759.1</v>
      </c>
      <c r="P1219" s="1">
        <v>268</v>
      </c>
      <c r="Q1219" s="1">
        <v>1168</v>
      </c>
      <c r="R1219" s="1">
        <v>11925</v>
      </c>
      <c r="S1219" s="1">
        <v>11.5</v>
      </c>
      <c r="T1219" s="1">
        <v>183914</v>
      </c>
      <c r="U1219" s="1">
        <v>5.3</v>
      </c>
      <c r="V1219" s="1">
        <v>288428</v>
      </c>
      <c r="W1219" s="1">
        <v>2</v>
      </c>
      <c r="X1219" s="1">
        <v>3211110</v>
      </c>
      <c r="Y1219" s="1" t="s">
        <v>45</v>
      </c>
    </row>
    <row r="1220" spans="1:25">
      <c r="A1220" s="1">
        <v>2009179</v>
      </c>
      <c r="B1220" s="1" t="s">
        <v>43</v>
      </c>
      <c r="C1220" s="2">
        <v>39956</v>
      </c>
      <c r="D1220" s="2">
        <v>40017</v>
      </c>
      <c r="E1220" s="1">
        <v>38</v>
      </c>
      <c r="F1220" s="1">
        <v>13</v>
      </c>
      <c r="G1220" s="1">
        <v>33</v>
      </c>
      <c r="H1220" s="1">
        <v>3</v>
      </c>
      <c r="I1220" s="1">
        <v>25</v>
      </c>
      <c r="J1220" s="1">
        <v>3</v>
      </c>
      <c r="K1220" s="1" t="s">
        <v>1265</v>
      </c>
      <c r="L1220" s="1">
        <v>1</v>
      </c>
      <c r="M1220" s="1">
        <v>2000000</v>
      </c>
      <c r="N1220" s="1">
        <v>5</v>
      </c>
      <c r="O1220" s="1">
        <v>71291.7</v>
      </c>
      <c r="P1220" s="1">
        <v>836</v>
      </c>
      <c r="Q1220" s="1">
        <v>764.3</v>
      </c>
      <c r="R1220" s="1">
        <v>31079</v>
      </c>
      <c r="S1220" s="1">
        <v>8.9</v>
      </c>
      <c r="T1220" s="1">
        <v>394725</v>
      </c>
      <c r="U1220" s="1">
        <v>5</v>
      </c>
      <c r="V1220" s="1">
        <v>602644</v>
      </c>
      <c r="W1220" s="1">
        <v>2</v>
      </c>
      <c r="X1220" s="1">
        <v>963110</v>
      </c>
      <c r="Y1220" s="1" t="s">
        <v>45</v>
      </c>
    </row>
    <row r="1221" spans="1:25">
      <c r="A1221" s="1">
        <v>2009178</v>
      </c>
      <c r="B1221" s="1" t="s">
        <v>46</v>
      </c>
      <c r="C1221" s="2">
        <v>39953</v>
      </c>
      <c r="D1221" s="2">
        <v>40014</v>
      </c>
      <c r="E1221" s="1">
        <v>35</v>
      </c>
      <c r="F1221" s="1">
        <v>28</v>
      </c>
      <c r="G1221" s="1">
        <v>15</v>
      </c>
      <c r="H1221" s="1">
        <v>3</v>
      </c>
      <c r="I1221" s="1">
        <v>23</v>
      </c>
      <c r="J1221" s="1">
        <v>10</v>
      </c>
      <c r="K1221" s="1" t="s">
        <v>1266</v>
      </c>
      <c r="L1221" s="1">
        <v>1</v>
      </c>
      <c r="M1221" s="1">
        <v>2000000</v>
      </c>
      <c r="N1221" s="1">
        <v>1</v>
      </c>
      <c r="O1221" s="1">
        <v>276033.7</v>
      </c>
      <c r="P1221" s="1">
        <v>569</v>
      </c>
      <c r="Q1221" s="1">
        <v>939.6</v>
      </c>
      <c r="R1221" s="1">
        <v>22737</v>
      </c>
      <c r="S1221" s="1">
        <v>10.199999999999999</v>
      </c>
      <c r="T1221" s="1">
        <v>325115</v>
      </c>
      <c r="U1221" s="1">
        <v>5.0999999999999996</v>
      </c>
      <c r="V1221" s="1">
        <v>282352</v>
      </c>
      <c r="W1221" s="1">
        <v>2</v>
      </c>
      <c r="X1221" s="1">
        <v>867351</v>
      </c>
      <c r="Y1221" s="1" t="s">
        <v>45</v>
      </c>
    </row>
    <row r="1222" spans="1:25">
      <c r="A1222" s="1">
        <v>2009177</v>
      </c>
      <c r="B1222" s="1" t="s">
        <v>48</v>
      </c>
      <c r="C1222" s="2">
        <v>39951</v>
      </c>
      <c r="D1222" s="2">
        <v>40012</v>
      </c>
      <c r="E1222" s="1">
        <v>49</v>
      </c>
      <c r="F1222" s="1">
        <v>26</v>
      </c>
      <c r="G1222" s="1">
        <v>35</v>
      </c>
      <c r="H1222" s="1">
        <v>34</v>
      </c>
      <c r="I1222" s="1">
        <v>28</v>
      </c>
      <c r="J1222" s="1">
        <v>4</v>
      </c>
      <c r="K1222" s="1" t="s">
        <v>1267</v>
      </c>
      <c r="L1222" s="1">
        <v>1</v>
      </c>
      <c r="M1222" s="1">
        <v>3000000</v>
      </c>
      <c r="N1222" s="1">
        <v>0</v>
      </c>
      <c r="O1222" s="1">
        <v>0</v>
      </c>
      <c r="P1222" s="1">
        <v>211</v>
      </c>
      <c r="Q1222" s="1">
        <v>2508</v>
      </c>
      <c r="R1222" s="1">
        <v>11208</v>
      </c>
      <c r="S1222" s="1">
        <v>13.1</v>
      </c>
      <c r="T1222" s="1">
        <v>169026</v>
      </c>
      <c r="U1222" s="1">
        <v>6.2</v>
      </c>
      <c r="V1222" s="1">
        <v>319670</v>
      </c>
      <c r="W1222" s="1">
        <v>2</v>
      </c>
      <c r="X1222" s="1">
        <v>6739579</v>
      </c>
      <c r="Y1222" s="1" t="s">
        <v>45</v>
      </c>
    </row>
    <row r="1223" spans="1:25">
      <c r="A1223" s="1">
        <v>2009176</v>
      </c>
      <c r="B1223" s="1" t="s">
        <v>43</v>
      </c>
      <c r="C1223" s="2">
        <v>39949</v>
      </c>
      <c r="D1223" s="2">
        <v>40010</v>
      </c>
      <c r="E1223" s="1">
        <v>1</v>
      </c>
      <c r="F1223" s="1">
        <v>2</v>
      </c>
      <c r="G1223" s="1">
        <v>26</v>
      </c>
      <c r="H1223" s="1">
        <v>44</v>
      </c>
      <c r="I1223" s="1">
        <v>7</v>
      </c>
      <c r="J1223" s="1">
        <v>9</v>
      </c>
      <c r="K1223" s="1" t="s">
        <v>1268</v>
      </c>
      <c r="L1223" s="1">
        <v>0</v>
      </c>
      <c r="M1223" s="1">
        <v>0</v>
      </c>
      <c r="N1223" s="1">
        <v>3</v>
      </c>
      <c r="O1223" s="1">
        <v>124371.6</v>
      </c>
      <c r="P1223" s="1">
        <v>715</v>
      </c>
      <c r="Q1223" s="1">
        <v>953.1</v>
      </c>
      <c r="R1223" s="1">
        <v>34195</v>
      </c>
      <c r="S1223" s="1">
        <v>8.6999999999999993</v>
      </c>
      <c r="T1223" s="1">
        <v>468338</v>
      </c>
      <c r="U1223" s="1">
        <v>4.5</v>
      </c>
      <c r="V1223" s="1">
        <v>532023</v>
      </c>
      <c r="W1223" s="1">
        <v>2</v>
      </c>
      <c r="X1223" s="1">
        <v>8095226</v>
      </c>
      <c r="Y1223" s="1" t="s">
        <v>45</v>
      </c>
    </row>
    <row r="1224" spans="1:25">
      <c r="A1224" s="1">
        <v>2009175</v>
      </c>
      <c r="B1224" s="1" t="s">
        <v>46</v>
      </c>
      <c r="C1224" s="2">
        <v>39946</v>
      </c>
      <c r="D1224" s="2">
        <v>40007</v>
      </c>
      <c r="E1224" s="1">
        <v>38</v>
      </c>
      <c r="F1224" s="1">
        <v>36</v>
      </c>
      <c r="G1224" s="1">
        <v>49</v>
      </c>
      <c r="H1224" s="1">
        <v>39</v>
      </c>
      <c r="I1224" s="1">
        <v>12</v>
      </c>
      <c r="J1224" s="1">
        <v>10</v>
      </c>
      <c r="K1224" s="1" t="s">
        <v>1269</v>
      </c>
      <c r="L1224" s="1">
        <v>1</v>
      </c>
      <c r="M1224" s="1">
        <v>6000000</v>
      </c>
      <c r="N1224" s="1">
        <v>1</v>
      </c>
      <c r="O1224" s="1">
        <v>295057.59999999998</v>
      </c>
      <c r="P1224" s="1">
        <v>372</v>
      </c>
      <c r="Q1224" s="1">
        <v>1522.5</v>
      </c>
      <c r="R1224" s="1">
        <v>19247</v>
      </c>
      <c r="S1224" s="1">
        <v>13</v>
      </c>
      <c r="T1224" s="1">
        <v>291551</v>
      </c>
      <c r="U1224" s="1">
        <v>6.1</v>
      </c>
      <c r="V1224" s="1">
        <v>313644</v>
      </c>
      <c r="W1224" s="1">
        <v>2</v>
      </c>
      <c r="X1224" s="1">
        <v>5221453</v>
      </c>
      <c r="Y1224" s="1" t="s">
        <v>45</v>
      </c>
    </row>
    <row r="1225" spans="1:25">
      <c r="A1225" s="1">
        <v>2009174</v>
      </c>
      <c r="B1225" s="1" t="s">
        <v>48</v>
      </c>
      <c r="C1225" s="2">
        <v>39944</v>
      </c>
      <c r="D1225" s="2">
        <v>40005</v>
      </c>
      <c r="E1225" s="1">
        <v>15</v>
      </c>
      <c r="F1225" s="1">
        <v>27</v>
      </c>
      <c r="G1225" s="1">
        <v>48</v>
      </c>
      <c r="H1225" s="1">
        <v>9</v>
      </c>
      <c r="I1225" s="1">
        <v>34</v>
      </c>
      <c r="J1225" s="1">
        <v>6</v>
      </c>
      <c r="K1225" s="1" t="s">
        <v>1270</v>
      </c>
      <c r="L1225" s="1">
        <v>0</v>
      </c>
      <c r="M1225" s="1">
        <v>0</v>
      </c>
      <c r="N1225" s="1">
        <v>2</v>
      </c>
      <c r="O1225" s="1">
        <v>98157.5</v>
      </c>
      <c r="P1225" s="1">
        <v>361</v>
      </c>
      <c r="Q1225" s="1">
        <v>981.8</v>
      </c>
      <c r="R1225" s="1">
        <v>14931</v>
      </c>
      <c r="S1225" s="1">
        <v>10.4</v>
      </c>
      <c r="T1225" s="1">
        <v>211990</v>
      </c>
      <c r="U1225" s="1">
        <v>5.2</v>
      </c>
      <c r="V1225" s="1">
        <v>301617</v>
      </c>
      <c r="W1225" s="1">
        <v>2</v>
      </c>
      <c r="X1225" s="1">
        <v>6975275</v>
      </c>
      <c r="Y1225" s="1" t="s">
        <v>45</v>
      </c>
    </row>
    <row r="1226" spans="1:25">
      <c r="A1226" s="1">
        <v>2009173</v>
      </c>
      <c r="B1226" s="1" t="s">
        <v>43</v>
      </c>
      <c r="C1226" s="2">
        <v>39942</v>
      </c>
      <c r="D1226" s="2">
        <v>40003</v>
      </c>
      <c r="E1226" s="1">
        <v>45</v>
      </c>
      <c r="F1226" s="1">
        <v>28</v>
      </c>
      <c r="G1226" s="1">
        <v>22</v>
      </c>
      <c r="H1226" s="1">
        <v>30</v>
      </c>
      <c r="I1226" s="1">
        <v>20</v>
      </c>
      <c r="J1226" s="1">
        <v>3</v>
      </c>
      <c r="K1226" s="1" t="s">
        <v>1271</v>
      </c>
      <c r="L1226" s="1">
        <v>0</v>
      </c>
      <c r="M1226" s="1">
        <v>0</v>
      </c>
      <c r="N1226" s="1">
        <v>1</v>
      </c>
      <c r="O1226" s="1">
        <v>350103.9</v>
      </c>
      <c r="P1226" s="1">
        <v>571</v>
      </c>
      <c r="Q1226" s="1">
        <v>1204.0999999999999</v>
      </c>
      <c r="R1226" s="1">
        <v>28735</v>
      </c>
      <c r="S1226" s="1">
        <v>10.5</v>
      </c>
      <c r="T1226" s="1">
        <v>420850</v>
      </c>
      <c r="U1226" s="1">
        <v>5.0999999999999996</v>
      </c>
      <c r="V1226" s="1">
        <v>653864</v>
      </c>
      <c r="W1226" s="1">
        <v>2</v>
      </c>
      <c r="X1226" s="1">
        <v>2259481</v>
      </c>
      <c r="Y1226" s="1" t="s">
        <v>45</v>
      </c>
    </row>
    <row r="1227" spans="1:25">
      <c r="A1227" s="1">
        <v>2009172</v>
      </c>
      <c r="B1227" s="1" t="s">
        <v>46</v>
      </c>
      <c r="C1227" s="2">
        <v>39939</v>
      </c>
      <c r="D1227" s="2">
        <v>40000</v>
      </c>
      <c r="E1227" s="1">
        <v>48</v>
      </c>
      <c r="F1227" s="1">
        <v>36</v>
      </c>
      <c r="G1227" s="1">
        <v>13</v>
      </c>
      <c r="H1227" s="1">
        <v>20</v>
      </c>
      <c r="I1227" s="1">
        <v>44</v>
      </c>
      <c r="J1227" s="1">
        <v>1</v>
      </c>
      <c r="K1227" s="1" t="s">
        <v>1272</v>
      </c>
      <c r="L1227" s="1">
        <v>0</v>
      </c>
      <c r="M1227" s="1">
        <v>0</v>
      </c>
      <c r="N1227" s="1">
        <v>0</v>
      </c>
      <c r="O1227" s="1">
        <v>0</v>
      </c>
      <c r="P1227" s="1">
        <v>451</v>
      </c>
      <c r="Q1227" s="1">
        <v>1961.3</v>
      </c>
      <c r="R1227" s="1">
        <v>19547</v>
      </c>
      <c r="S1227" s="1">
        <v>12.5</v>
      </c>
      <c r="T1227" s="1">
        <v>299553</v>
      </c>
      <c r="U1227" s="1">
        <v>5.8</v>
      </c>
      <c r="V1227" s="1">
        <v>347362</v>
      </c>
      <c r="W1227" s="1">
        <v>2</v>
      </c>
      <c r="X1227" s="1">
        <v>9035034</v>
      </c>
      <c r="Y1227" s="1" t="s">
        <v>45</v>
      </c>
    </row>
    <row r="1228" spans="1:25">
      <c r="A1228" s="1">
        <v>2009171</v>
      </c>
      <c r="B1228" s="1" t="s">
        <v>48</v>
      </c>
      <c r="C1228" s="2">
        <v>39937</v>
      </c>
      <c r="D1228" s="2">
        <v>39998</v>
      </c>
      <c r="E1228" s="1">
        <v>33</v>
      </c>
      <c r="F1228" s="1">
        <v>1</v>
      </c>
      <c r="G1228" s="1">
        <v>23</v>
      </c>
      <c r="H1228" s="1">
        <v>12</v>
      </c>
      <c r="I1228" s="1">
        <v>46</v>
      </c>
      <c r="J1228" s="1">
        <v>1</v>
      </c>
      <c r="K1228" s="1" t="s">
        <v>1273</v>
      </c>
      <c r="L1228" s="1">
        <v>0</v>
      </c>
      <c r="M1228" s="1">
        <v>0</v>
      </c>
      <c r="N1228" s="1">
        <v>1</v>
      </c>
      <c r="O1228" s="1">
        <v>182305</v>
      </c>
      <c r="P1228" s="1">
        <v>324</v>
      </c>
      <c r="Q1228" s="1">
        <v>1053.7</v>
      </c>
      <c r="R1228" s="1">
        <v>14320</v>
      </c>
      <c r="S1228" s="1">
        <v>10.4</v>
      </c>
      <c r="T1228" s="1">
        <v>204974</v>
      </c>
      <c r="U1228" s="1">
        <v>5.2</v>
      </c>
      <c r="V1228" s="1">
        <v>217614</v>
      </c>
      <c r="W1228" s="1">
        <v>2</v>
      </c>
      <c r="X1228" s="1">
        <v>6181191</v>
      </c>
      <c r="Y1228" s="1" t="s">
        <v>45</v>
      </c>
    </row>
    <row r="1229" spans="1:25">
      <c r="A1229" s="1">
        <v>2009170</v>
      </c>
      <c r="B1229" s="1" t="s">
        <v>43</v>
      </c>
      <c r="C1229" s="2">
        <v>39935</v>
      </c>
      <c r="D1229" s="2">
        <v>39996</v>
      </c>
      <c r="E1229" s="1">
        <v>7</v>
      </c>
      <c r="F1229" s="1">
        <v>15</v>
      </c>
      <c r="G1229" s="1">
        <v>11</v>
      </c>
      <c r="H1229" s="1">
        <v>5</v>
      </c>
      <c r="I1229" s="1">
        <v>23</v>
      </c>
      <c r="J1229" s="1">
        <v>1</v>
      </c>
      <c r="K1229" s="1" t="s">
        <v>1274</v>
      </c>
      <c r="L1229" s="1">
        <v>1</v>
      </c>
      <c r="M1229" s="1">
        <v>19000000</v>
      </c>
      <c r="N1229" s="1">
        <v>13</v>
      </c>
      <c r="O1229" s="1">
        <v>35791.9</v>
      </c>
      <c r="P1229" s="1">
        <v>2229</v>
      </c>
      <c r="Q1229" s="1">
        <v>369.4</v>
      </c>
      <c r="R1229" s="1">
        <v>65821</v>
      </c>
      <c r="S1229" s="1">
        <v>5.4</v>
      </c>
      <c r="T1229" s="1">
        <v>679047</v>
      </c>
      <c r="U1229" s="1">
        <v>3.7</v>
      </c>
      <c r="V1229" s="1">
        <v>531899</v>
      </c>
      <c r="W1229" s="1">
        <v>2</v>
      </c>
      <c r="X1229" s="1">
        <v>1866211</v>
      </c>
      <c r="Y1229" s="1" t="s">
        <v>45</v>
      </c>
    </row>
    <row r="1230" spans="1:25">
      <c r="A1230" s="1">
        <v>2009169</v>
      </c>
      <c r="B1230" s="1" t="s">
        <v>46</v>
      </c>
      <c r="C1230" s="2">
        <v>39932</v>
      </c>
      <c r="D1230" s="2">
        <v>39993</v>
      </c>
      <c r="E1230" s="1">
        <v>4</v>
      </c>
      <c r="F1230" s="1">
        <v>30</v>
      </c>
      <c r="G1230" s="1">
        <v>29</v>
      </c>
      <c r="H1230" s="1">
        <v>26</v>
      </c>
      <c r="I1230" s="1">
        <v>15</v>
      </c>
      <c r="J1230" s="1">
        <v>3</v>
      </c>
      <c r="K1230" s="1" t="s">
        <v>1275</v>
      </c>
      <c r="L1230" s="1">
        <v>0</v>
      </c>
      <c r="M1230" s="1">
        <v>0</v>
      </c>
      <c r="N1230" s="1">
        <v>1</v>
      </c>
      <c r="O1230" s="1">
        <v>443044.8</v>
      </c>
      <c r="P1230" s="1">
        <v>1086</v>
      </c>
      <c r="Q1230" s="1">
        <v>827.8</v>
      </c>
      <c r="R1230" s="1">
        <v>44207</v>
      </c>
      <c r="S1230" s="1">
        <v>8.8000000000000007</v>
      </c>
      <c r="T1230" s="1">
        <v>568051</v>
      </c>
      <c r="U1230" s="1">
        <v>4.9000000000000004</v>
      </c>
      <c r="V1230" s="1">
        <v>837015</v>
      </c>
      <c r="W1230" s="1">
        <v>2</v>
      </c>
      <c r="X1230" s="1">
        <v>7208331</v>
      </c>
      <c r="Y1230" s="1" t="s">
        <v>45</v>
      </c>
    </row>
    <row r="1231" spans="1:25">
      <c r="A1231" s="1">
        <v>2009168</v>
      </c>
      <c r="B1231" s="1" t="s">
        <v>48</v>
      </c>
      <c r="C1231" s="2">
        <v>39930</v>
      </c>
      <c r="D1231" s="2">
        <v>39991</v>
      </c>
      <c r="E1231" s="1">
        <v>9</v>
      </c>
      <c r="F1231" s="1">
        <v>37</v>
      </c>
      <c r="G1231" s="1">
        <v>21</v>
      </c>
      <c r="H1231" s="1">
        <v>34</v>
      </c>
      <c r="I1231" s="1">
        <v>4</v>
      </c>
      <c r="J1231" s="1">
        <v>2</v>
      </c>
      <c r="K1231" s="1" t="s">
        <v>1276</v>
      </c>
      <c r="L1231" s="1">
        <v>0</v>
      </c>
      <c r="M1231" s="1">
        <v>0</v>
      </c>
      <c r="N1231" s="1">
        <v>3</v>
      </c>
      <c r="O1231" s="1">
        <v>75099.8</v>
      </c>
      <c r="P1231" s="1">
        <v>351</v>
      </c>
      <c r="Q1231" s="1">
        <v>1135.0999999999999</v>
      </c>
      <c r="R1231" s="1">
        <v>15706</v>
      </c>
      <c r="S1231" s="1">
        <v>11.1</v>
      </c>
      <c r="T1231" s="1">
        <v>241585</v>
      </c>
      <c r="U1231" s="1">
        <v>5.0999999999999996</v>
      </c>
      <c r="V1231" s="1">
        <v>281483</v>
      </c>
      <c r="W1231" s="1">
        <v>2</v>
      </c>
      <c r="X1231" s="1">
        <v>8696033</v>
      </c>
      <c r="Y1231" s="1" t="s">
        <v>45</v>
      </c>
    </row>
    <row r="1232" spans="1:25">
      <c r="A1232" s="1">
        <v>2009167</v>
      </c>
      <c r="B1232" s="1" t="s">
        <v>43</v>
      </c>
      <c r="C1232" s="2">
        <v>39928</v>
      </c>
      <c r="D1232" s="2">
        <v>39989</v>
      </c>
      <c r="E1232" s="1">
        <v>34</v>
      </c>
      <c r="F1232" s="1">
        <v>23</v>
      </c>
      <c r="G1232" s="1">
        <v>49</v>
      </c>
      <c r="H1232" s="1">
        <v>9</v>
      </c>
      <c r="I1232" s="1">
        <v>20</v>
      </c>
      <c r="J1232" s="1">
        <v>8</v>
      </c>
      <c r="K1232" s="1" t="s">
        <v>1277</v>
      </c>
      <c r="L1232" s="1">
        <v>0</v>
      </c>
      <c r="M1232" s="1">
        <v>0</v>
      </c>
      <c r="N1232" s="1">
        <v>4</v>
      </c>
      <c r="O1232" s="1">
        <v>105831</v>
      </c>
      <c r="P1232" s="1">
        <v>685</v>
      </c>
      <c r="Q1232" s="1">
        <v>1114.4000000000001</v>
      </c>
      <c r="R1232" s="1">
        <v>31076</v>
      </c>
      <c r="S1232" s="1">
        <v>10.8</v>
      </c>
      <c r="T1232" s="1">
        <v>466360</v>
      </c>
      <c r="U1232" s="1">
        <v>5.0999999999999996</v>
      </c>
      <c r="V1232" s="1">
        <v>665356</v>
      </c>
      <c r="W1232" s="1">
        <v>2</v>
      </c>
      <c r="X1232" s="1">
        <v>973069</v>
      </c>
      <c r="Y1232" s="1" t="s">
        <v>45</v>
      </c>
    </row>
    <row r="1233" spans="1:25">
      <c r="A1233" s="1">
        <v>2009166</v>
      </c>
      <c r="B1233" s="1" t="s">
        <v>46</v>
      </c>
      <c r="C1233" s="2">
        <v>39925</v>
      </c>
      <c r="D1233" s="2">
        <v>39986</v>
      </c>
      <c r="E1233" s="1">
        <v>2</v>
      </c>
      <c r="F1233" s="1">
        <v>31</v>
      </c>
      <c r="G1233" s="1">
        <v>49</v>
      </c>
      <c r="H1233" s="1">
        <v>33</v>
      </c>
      <c r="I1233" s="1">
        <v>43</v>
      </c>
      <c r="J1233" s="1">
        <v>9</v>
      </c>
      <c r="K1233" s="1" t="s">
        <v>1278</v>
      </c>
      <c r="L1233" s="1">
        <v>0</v>
      </c>
      <c r="M1233" s="1">
        <v>0</v>
      </c>
      <c r="N1233" s="1">
        <v>1</v>
      </c>
      <c r="O1233" s="1">
        <v>303978.90000000002</v>
      </c>
      <c r="P1233" s="1">
        <v>327</v>
      </c>
      <c r="Q1233" s="1">
        <v>1783.1</v>
      </c>
      <c r="R1233" s="1">
        <v>18215</v>
      </c>
      <c r="S1233" s="1">
        <v>14.2</v>
      </c>
      <c r="T1233" s="1">
        <v>297859</v>
      </c>
      <c r="U1233" s="1">
        <v>6.2</v>
      </c>
      <c r="V1233" s="1">
        <v>478234</v>
      </c>
      <c r="W1233" s="1">
        <v>2</v>
      </c>
      <c r="X1233" s="1">
        <v>8565135</v>
      </c>
      <c r="Y1233" s="1" t="s">
        <v>45</v>
      </c>
    </row>
    <row r="1234" spans="1:25">
      <c r="A1234" s="1">
        <v>2009165</v>
      </c>
      <c r="B1234" s="1" t="s">
        <v>48</v>
      </c>
      <c r="C1234" s="2">
        <v>39923</v>
      </c>
      <c r="D1234" s="2">
        <v>39984</v>
      </c>
      <c r="E1234" s="1">
        <v>11</v>
      </c>
      <c r="F1234" s="1">
        <v>34</v>
      </c>
      <c r="G1234" s="1">
        <v>38</v>
      </c>
      <c r="H1234" s="1">
        <v>43</v>
      </c>
      <c r="I1234" s="1">
        <v>12</v>
      </c>
      <c r="J1234" s="1">
        <v>3</v>
      </c>
      <c r="K1234" s="1" t="s">
        <v>1279</v>
      </c>
      <c r="L1234" s="1">
        <v>0</v>
      </c>
      <c r="M1234" s="1">
        <v>0</v>
      </c>
      <c r="N1234" s="1">
        <v>1</v>
      </c>
      <c r="O1234" s="1">
        <v>200664</v>
      </c>
      <c r="P1234" s="1">
        <v>275</v>
      </c>
      <c r="Q1234" s="1">
        <v>1363.8</v>
      </c>
      <c r="R1234" s="1">
        <v>13480</v>
      </c>
      <c r="S1234" s="1">
        <v>12.3</v>
      </c>
      <c r="T1234" s="1">
        <v>217853</v>
      </c>
      <c r="U1234" s="1">
        <v>5.4</v>
      </c>
      <c r="V1234" s="1">
        <v>365456</v>
      </c>
      <c r="W1234" s="1">
        <v>2</v>
      </c>
      <c r="X1234" s="1">
        <v>7987651</v>
      </c>
      <c r="Y1234" s="1" t="s">
        <v>45</v>
      </c>
    </row>
    <row r="1235" spans="1:25">
      <c r="A1235" s="1">
        <v>2009164</v>
      </c>
      <c r="B1235" s="1" t="s">
        <v>43</v>
      </c>
      <c r="C1235" s="2">
        <v>39921</v>
      </c>
      <c r="D1235" s="2">
        <v>39982</v>
      </c>
      <c r="E1235" s="1">
        <v>31</v>
      </c>
      <c r="F1235" s="1">
        <v>20</v>
      </c>
      <c r="G1235" s="1">
        <v>45</v>
      </c>
      <c r="H1235" s="1">
        <v>12</v>
      </c>
      <c r="I1235" s="1">
        <v>32</v>
      </c>
      <c r="J1235" s="1">
        <v>8</v>
      </c>
      <c r="K1235" s="1" t="s">
        <v>1280</v>
      </c>
      <c r="L1235" s="1">
        <v>0</v>
      </c>
      <c r="M1235" s="1">
        <v>0</v>
      </c>
      <c r="N1235" s="1">
        <v>2</v>
      </c>
      <c r="O1235" s="1">
        <v>197642.4</v>
      </c>
      <c r="P1235" s="1">
        <v>640</v>
      </c>
      <c r="Q1235" s="1">
        <v>1159.0999999999999</v>
      </c>
      <c r="R1235" s="1">
        <v>28775</v>
      </c>
      <c r="S1235" s="1">
        <v>11.3</v>
      </c>
      <c r="T1235" s="1">
        <v>429587</v>
      </c>
      <c r="U1235" s="1">
        <v>5.4</v>
      </c>
      <c r="V1235" s="1">
        <v>635576</v>
      </c>
      <c r="W1235" s="1">
        <v>2</v>
      </c>
      <c r="X1235" s="1">
        <v>8709017</v>
      </c>
      <c r="Y1235" s="1" t="s">
        <v>45</v>
      </c>
    </row>
    <row r="1236" spans="1:25">
      <c r="A1236" s="1">
        <v>2009163</v>
      </c>
      <c r="B1236" s="1" t="s">
        <v>46</v>
      </c>
      <c r="C1236" s="2">
        <v>39918</v>
      </c>
      <c r="D1236" s="2">
        <v>39979</v>
      </c>
      <c r="E1236" s="1">
        <v>23</v>
      </c>
      <c r="F1236" s="1">
        <v>43</v>
      </c>
      <c r="G1236" s="1">
        <v>37</v>
      </c>
      <c r="H1236" s="1">
        <v>12</v>
      </c>
      <c r="I1236" s="1">
        <v>39</v>
      </c>
      <c r="J1236" s="1">
        <v>8</v>
      </c>
      <c r="K1236" s="1" t="s">
        <v>1281</v>
      </c>
      <c r="L1236" s="1">
        <v>0</v>
      </c>
      <c r="M1236" s="1">
        <v>0</v>
      </c>
      <c r="N1236" s="1">
        <v>1</v>
      </c>
      <c r="O1236" s="1">
        <v>295802</v>
      </c>
      <c r="P1236" s="1">
        <v>461</v>
      </c>
      <c r="Q1236" s="1">
        <v>1239.3</v>
      </c>
      <c r="R1236" s="1">
        <v>21052</v>
      </c>
      <c r="S1236" s="1">
        <v>11.9</v>
      </c>
      <c r="T1236" s="1">
        <v>303590</v>
      </c>
      <c r="U1236" s="1">
        <v>5.9</v>
      </c>
      <c r="V1236" s="1">
        <v>513859</v>
      </c>
      <c r="W1236" s="1">
        <v>2</v>
      </c>
      <c r="X1236" s="1">
        <v>8551007</v>
      </c>
      <c r="Y1236" s="1" t="s">
        <v>45</v>
      </c>
    </row>
    <row r="1237" spans="1:25">
      <c r="A1237" s="1">
        <v>2009162</v>
      </c>
      <c r="B1237" s="1" t="s">
        <v>48</v>
      </c>
      <c r="C1237" s="2">
        <v>39916</v>
      </c>
      <c r="D1237" s="2">
        <v>39977</v>
      </c>
      <c r="E1237" s="1">
        <v>20</v>
      </c>
      <c r="F1237" s="1">
        <v>24</v>
      </c>
      <c r="G1237" s="1">
        <v>30</v>
      </c>
      <c r="H1237" s="1">
        <v>11</v>
      </c>
      <c r="I1237" s="1">
        <v>9</v>
      </c>
      <c r="J1237" s="1">
        <v>1</v>
      </c>
      <c r="K1237" s="1" t="s">
        <v>1282</v>
      </c>
      <c r="L1237" s="1">
        <v>0</v>
      </c>
      <c r="M1237" s="1">
        <v>0</v>
      </c>
      <c r="N1237" s="1">
        <v>3</v>
      </c>
      <c r="O1237" s="1">
        <v>57691.8</v>
      </c>
      <c r="P1237" s="1">
        <v>701</v>
      </c>
      <c r="Q1237" s="1">
        <v>440.7</v>
      </c>
      <c r="R1237" s="1">
        <v>20531</v>
      </c>
      <c r="S1237" s="1">
        <v>6.5</v>
      </c>
      <c r="T1237" s="1">
        <v>238324</v>
      </c>
      <c r="U1237" s="1">
        <v>4</v>
      </c>
      <c r="V1237" s="1">
        <v>222781</v>
      </c>
      <c r="W1237" s="1">
        <v>2</v>
      </c>
      <c r="X1237" s="1">
        <v>4897423</v>
      </c>
      <c r="Y1237" s="1" t="s">
        <v>45</v>
      </c>
    </row>
    <row r="1238" spans="1:25">
      <c r="A1238" s="1">
        <v>2009161</v>
      </c>
      <c r="B1238" s="1" t="s">
        <v>43</v>
      </c>
      <c r="C1238" s="2">
        <v>39914</v>
      </c>
      <c r="D1238" s="2">
        <v>39975</v>
      </c>
      <c r="E1238" s="1">
        <v>21</v>
      </c>
      <c r="F1238" s="1">
        <v>5</v>
      </c>
      <c r="G1238" s="1">
        <v>2</v>
      </c>
      <c r="H1238" s="1">
        <v>23</v>
      </c>
      <c r="I1238" s="1">
        <v>19</v>
      </c>
      <c r="J1238" s="1">
        <v>7</v>
      </c>
      <c r="K1238" s="1" t="s">
        <v>1283</v>
      </c>
      <c r="L1238" s="1">
        <v>0</v>
      </c>
      <c r="M1238" s="1">
        <v>0</v>
      </c>
      <c r="N1238" s="1">
        <v>10</v>
      </c>
      <c r="O1238" s="1">
        <v>40965.199999999997</v>
      </c>
      <c r="P1238" s="1">
        <v>1364</v>
      </c>
      <c r="Q1238" s="1">
        <v>533</v>
      </c>
      <c r="R1238" s="1">
        <v>45539</v>
      </c>
      <c r="S1238" s="1">
        <v>6.9</v>
      </c>
      <c r="T1238" s="1">
        <v>530741</v>
      </c>
      <c r="U1238" s="1">
        <v>4.2</v>
      </c>
      <c r="V1238" s="1">
        <v>975291</v>
      </c>
      <c r="W1238" s="1">
        <v>2</v>
      </c>
      <c r="X1238" s="1">
        <v>4716754</v>
      </c>
      <c r="Y1238" s="1" t="s">
        <v>45</v>
      </c>
    </row>
    <row r="1239" spans="1:25">
      <c r="A1239" s="1">
        <v>2009160</v>
      </c>
      <c r="B1239" s="1" t="s">
        <v>46</v>
      </c>
      <c r="C1239" s="2">
        <v>39911</v>
      </c>
      <c r="D1239" s="2">
        <v>39972</v>
      </c>
      <c r="E1239" s="1">
        <v>46</v>
      </c>
      <c r="F1239" s="1">
        <v>33</v>
      </c>
      <c r="G1239" s="1">
        <v>10</v>
      </c>
      <c r="H1239" s="1">
        <v>34</v>
      </c>
      <c r="I1239" s="1">
        <v>7</v>
      </c>
      <c r="J1239" s="1">
        <v>6</v>
      </c>
      <c r="K1239" s="1" t="s">
        <v>1284</v>
      </c>
      <c r="L1239" s="1">
        <v>0</v>
      </c>
      <c r="M1239" s="1">
        <v>0</v>
      </c>
      <c r="N1239" s="1">
        <v>1</v>
      </c>
      <c r="O1239" s="1">
        <v>292998.40000000002</v>
      </c>
      <c r="P1239" s="1">
        <v>377</v>
      </c>
      <c r="Q1239" s="1">
        <v>1491.6</v>
      </c>
      <c r="R1239" s="1">
        <v>20618</v>
      </c>
      <c r="S1239" s="1">
        <v>12.1</v>
      </c>
      <c r="T1239" s="1">
        <v>333187</v>
      </c>
      <c r="U1239" s="1">
        <v>5.3</v>
      </c>
      <c r="V1239" s="1">
        <v>472555</v>
      </c>
      <c r="W1239" s="1">
        <v>2</v>
      </c>
      <c r="X1239" s="1">
        <v>1129942</v>
      </c>
      <c r="Y1239" s="1" t="s">
        <v>45</v>
      </c>
    </row>
    <row r="1240" spans="1:25">
      <c r="A1240" s="1">
        <v>2009159</v>
      </c>
      <c r="B1240" s="1" t="s">
        <v>48</v>
      </c>
      <c r="C1240" s="2">
        <v>39909</v>
      </c>
      <c r="D1240" s="2">
        <v>39970</v>
      </c>
      <c r="E1240" s="1">
        <v>43</v>
      </c>
      <c r="F1240" s="1">
        <v>33</v>
      </c>
      <c r="G1240" s="1">
        <v>48</v>
      </c>
      <c r="H1240" s="1">
        <v>31</v>
      </c>
      <c r="I1240" s="1">
        <v>28</v>
      </c>
      <c r="J1240" s="1">
        <v>7</v>
      </c>
      <c r="K1240" s="1" t="s">
        <v>1285</v>
      </c>
      <c r="L1240" s="1">
        <v>0</v>
      </c>
      <c r="M1240" s="1">
        <v>0</v>
      </c>
      <c r="N1240" s="1">
        <v>2</v>
      </c>
      <c r="O1240" s="1">
        <v>95419.199999999997</v>
      </c>
      <c r="P1240" s="1">
        <v>264</v>
      </c>
      <c r="Q1240" s="1">
        <v>1290.8</v>
      </c>
      <c r="R1240" s="1">
        <v>11329</v>
      </c>
      <c r="S1240" s="1">
        <v>13.3</v>
      </c>
      <c r="T1240" s="1">
        <v>173553</v>
      </c>
      <c r="U1240" s="1">
        <v>6.2</v>
      </c>
      <c r="V1240" s="1">
        <v>457227</v>
      </c>
      <c r="W1240" s="1">
        <v>2</v>
      </c>
      <c r="X1240" s="1">
        <v>6152769</v>
      </c>
      <c r="Y1240" s="1" t="s">
        <v>45</v>
      </c>
    </row>
    <row r="1241" spans="1:25">
      <c r="A1241" s="1">
        <v>2009158</v>
      </c>
      <c r="B1241" s="1" t="s">
        <v>43</v>
      </c>
      <c r="C1241" s="2">
        <v>39907</v>
      </c>
      <c r="D1241" s="2">
        <v>39968</v>
      </c>
      <c r="E1241" s="1">
        <v>37</v>
      </c>
      <c r="F1241" s="1">
        <v>41</v>
      </c>
      <c r="G1241" s="1">
        <v>27</v>
      </c>
      <c r="H1241" s="1">
        <v>8</v>
      </c>
      <c r="I1241" s="1">
        <v>45</v>
      </c>
      <c r="J1241" s="1">
        <v>6</v>
      </c>
      <c r="K1241" s="1" t="s">
        <v>1286</v>
      </c>
      <c r="L1241" s="1">
        <v>0</v>
      </c>
      <c r="M1241" s="1">
        <v>0</v>
      </c>
      <c r="N1241" s="1">
        <v>2</v>
      </c>
      <c r="O1241" s="1">
        <v>185276.1</v>
      </c>
      <c r="P1241" s="1">
        <v>589</v>
      </c>
      <c r="Q1241" s="1">
        <v>1174.9000000000001</v>
      </c>
      <c r="R1241" s="1">
        <v>26471</v>
      </c>
      <c r="S1241" s="1">
        <v>11.5</v>
      </c>
      <c r="T1241" s="1">
        <v>382334</v>
      </c>
      <c r="U1241" s="1">
        <v>5.7</v>
      </c>
      <c r="V1241" s="1">
        <v>596744</v>
      </c>
      <c r="W1241" s="1">
        <v>2</v>
      </c>
      <c r="X1241" s="1">
        <v>668219</v>
      </c>
      <c r="Y1241" s="1" t="s">
        <v>45</v>
      </c>
    </row>
    <row r="1242" spans="1:25">
      <c r="A1242" s="1">
        <v>2009157</v>
      </c>
      <c r="B1242" s="1" t="s">
        <v>46</v>
      </c>
      <c r="C1242" s="2">
        <v>39904</v>
      </c>
      <c r="D1242" s="2">
        <v>39965</v>
      </c>
      <c r="E1242" s="1">
        <v>37</v>
      </c>
      <c r="F1242" s="1">
        <v>27</v>
      </c>
      <c r="G1242" s="1">
        <v>30</v>
      </c>
      <c r="H1242" s="1">
        <v>22</v>
      </c>
      <c r="I1242" s="1">
        <v>45</v>
      </c>
      <c r="J1242" s="1">
        <v>3</v>
      </c>
      <c r="K1242" s="1" t="s">
        <v>1287</v>
      </c>
      <c r="L1242" s="1">
        <v>0</v>
      </c>
      <c r="M1242" s="1">
        <v>0</v>
      </c>
      <c r="N1242" s="1">
        <v>1</v>
      </c>
      <c r="O1242" s="1">
        <v>276909.8</v>
      </c>
      <c r="P1242" s="1">
        <v>369</v>
      </c>
      <c r="Q1242" s="1">
        <v>1433.1</v>
      </c>
      <c r="R1242" s="1">
        <v>20049</v>
      </c>
      <c r="S1242" s="1">
        <v>11.7</v>
      </c>
      <c r="T1242" s="1">
        <v>303861</v>
      </c>
      <c r="U1242" s="1">
        <v>5.5</v>
      </c>
      <c r="V1242" s="1">
        <v>527759</v>
      </c>
      <c r="W1242" s="1">
        <v>2</v>
      </c>
      <c r="X1242" s="1">
        <v>4823292</v>
      </c>
      <c r="Y1242" s="1" t="s">
        <v>45</v>
      </c>
    </row>
    <row r="1243" spans="1:25">
      <c r="A1243" s="1">
        <v>2009156</v>
      </c>
      <c r="B1243" s="1" t="s">
        <v>48</v>
      </c>
      <c r="C1243" s="2">
        <v>39902</v>
      </c>
      <c r="D1243" s="2">
        <v>39963</v>
      </c>
      <c r="E1243" s="1">
        <v>32</v>
      </c>
      <c r="F1243" s="1">
        <v>47</v>
      </c>
      <c r="G1243" s="1">
        <v>45</v>
      </c>
      <c r="H1243" s="1">
        <v>29</v>
      </c>
      <c r="I1243" s="1">
        <v>24</v>
      </c>
      <c r="J1243" s="1">
        <v>10</v>
      </c>
      <c r="K1243" s="1" t="s">
        <v>1288</v>
      </c>
      <c r="L1243" s="1">
        <v>0</v>
      </c>
      <c r="M1243" s="1">
        <v>0</v>
      </c>
      <c r="N1243" s="1">
        <v>1</v>
      </c>
      <c r="O1243" s="1">
        <v>175182.7</v>
      </c>
      <c r="P1243" s="1">
        <v>226</v>
      </c>
      <c r="Q1243" s="1">
        <v>1433.1</v>
      </c>
      <c r="R1243" s="1">
        <v>10607</v>
      </c>
      <c r="S1243" s="1">
        <v>13.5</v>
      </c>
      <c r="T1243" s="1">
        <v>165311</v>
      </c>
      <c r="U1243" s="1">
        <v>6.2</v>
      </c>
      <c r="V1243" s="1">
        <v>168098</v>
      </c>
      <c r="W1243" s="1">
        <v>2</v>
      </c>
      <c r="X1243" s="1">
        <v>1487361</v>
      </c>
      <c r="Y1243" s="1" t="s">
        <v>45</v>
      </c>
    </row>
    <row r="1244" spans="1:25">
      <c r="A1244" s="1">
        <v>2009155</v>
      </c>
      <c r="B1244" s="1" t="s">
        <v>43</v>
      </c>
      <c r="C1244" s="2">
        <v>39900</v>
      </c>
      <c r="D1244" s="2">
        <v>39961</v>
      </c>
      <c r="E1244" s="1">
        <v>19</v>
      </c>
      <c r="F1244" s="1">
        <v>26</v>
      </c>
      <c r="G1244" s="1">
        <v>23</v>
      </c>
      <c r="H1244" s="1">
        <v>22</v>
      </c>
      <c r="I1244" s="1">
        <v>27</v>
      </c>
      <c r="J1244" s="1">
        <v>2</v>
      </c>
      <c r="K1244" s="1" t="s">
        <v>1289</v>
      </c>
      <c r="L1244" s="1">
        <v>1</v>
      </c>
      <c r="M1244" s="1">
        <v>8000000</v>
      </c>
      <c r="N1244" s="1">
        <v>11</v>
      </c>
      <c r="O1244" s="1">
        <v>38838.1</v>
      </c>
      <c r="P1244" s="1">
        <v>891</v>
      </c>
      <c r="Q1244" s="1">
        <v>845.7</v>
      </c>
      <c r="R1244" s="1">
        <v>36828</v>
      </c>
      <c r="S1244" s="1">
        <v>8.9</v>
      </c>
      <c r="T1244" s="1">
        <v>523018</v>
      </c>
      <c r="U1244" s="1">
        <v>4.4000000000000004</v>
      </c>
      <c r="V1244" s="1">
        <v>500451</v>
      </c>
      <c r="W1244" s="1">
        <v>2</v>
      </c>
      <c r="X1244" s="1">
        <v>2296958</v>
      </c>
      <c r="Y1244" s="1" t="s">
        <v>45</v>
      </c>
    </row>
    <row r="1245" spans="1:25">
      <c r="A1245" s="1">
        <v>2009154</v>
      </c>
      <c r="B1245" s="1" t="s">
        <v>46</v>
      </c>
      <c r="C1245" s="2">
        <v>39897</v>
      </c>
      <c r="D1245" s="2">
        <v>39958</v>
      </c>
      <c r="E1245" s="1">
        <v>10</v>
      </c>
      <c r="F1245" s="1">
        <v>34</v>
      </c>
      <c r="G1245" s="1">
        <v>15</v>
      </c>
      <c r="H1245" s="1">
        <v>33</v>
      </c>
      <c r="I1245" s="1">
        <v>5</v>
      </c>
      <c r="J1245" s="1">
        <v>7</v>
      </c>
      <c r="K1245" s="1" t="s">
        <v>1290</v>
      </c>
      <c r="L1245" s="1">
        <v>0</v>
      </c>
      <c r="M1245" s="1">
        <v>0</v>
      </c>
      <c r="N1245" s="1">
        <v>4</v>
      </c>
      <c r="O1245" s="1">
        <v>80049.100000000006</v>
      </c>
      <c r="P1245" s="1">
        <v>456</v>
      </c>
      <c r="Q1245" s="1">
        <v>1243.0999999999999</v>
      </c>
      <c r="R1245" s="1">
        <v>23845</v>
      </c>
      <c r="S1245" s="1">
        <v>10.5</v>
      </c>
      <c r="T1245" s="1">
        <v>350384</v>
      </c>
      <c r="U1245" s="1">
        <v>5.0999999999999996</v>
      </c>
      <c r="V1245" s="1">
        <v>805841</v>
      </c>
      <c r="W1245" s="1">
        <v>2</v>
      </c>
      <c r="X1245" s="1">
        <v>6569548</v>
      </c>
      <c r="Y1245" s="1" t="s">
        <v>45</v>
      </c>
    </row>
    <row r="1246" spans="1:25">
      <c r="A1246" s="1">
        <v>2009153</v>
      </c>
      <c r="B1246" s="1" t="s">
        <v>48</v>
      </c>
      <c r="C1246" s="2">
        <v>39895</v>
      </c>
      <c r="D1246" s="2">
        <v>39956</v>
      </c>
      <c r="E1246" s="1">
        <v>1</v>
      </c>
      <c r="F1246" s="1">
        <v>25</v>
      </c>
      <c r="G1246" s="1">
        <v>10</v>
      </c>
      <c r="H1246" s="1">
        <v>2</v>
      </c>
      <c r="I1246" s="1">
        <v>33</v>
      </c>
      <c r="J1246" s="1">
        <v>4</v>
      </c>
      <c r="K1246" s="1" t="s">
        <v>1291</v>
      </c>
      <c r="L1246" s="1">
        <v>0</v>
      </c>
      <c r="M1246" s="1">
        <v>0</v>
      </c>
      <c r="N1246" s="1">
        <v>3</v>
      </c>
      <c r="O1246" s="1">
        <v>65256.5</v>
      </c>
      <c r="P1246" s="1">
        <v>339</v>
      </c>
      <c r="Q1246" s="1">
        <v>1019.1</v>
      </c>
      <c r="R1246" s="1">
        <v>17193</v>
      </c>
      <c r="S1246" s="1">
        <v>8.8000000000000007</v>
      </c>
      <c r="T1246" s="1">
        <v>237149</v>
      </c>
      <c r="U1246" s="1">
        <v>4.5</v>
      </c>
      <c r="V1246" s="1">
        <v>323392</v>
      </c>
      <c r="W1246" s="1">
        <v>2</v>
      </c>
      <c r="X1246" s="1">
        <v>6191982</v>
      </c>
      <c r="Y1246" s="1" t="s">
        <v>45</v>
      </c>
    </row>
    <row r="1247" spans="1:25">
      <c r="A1247" s="1">
        <v>2009152</v>
      </c>
      <c r="B1247" s="1" t="s">
        <v>43</v>
      </c>
      <c r="C1247" s="2">
        <v>39893</v>
      </c>
      <c r="D1247" s="2">
        <v>39954</v>
      </c>
      <c r="E1247" s="1">
        <v>45</v>
      </c>
      <c r="F1247" s="1">
        <v>32</v>
      </c>
      <c r="G1247" s="1">
        <v>15</v>
      </c>
      <c r="H1247" s="1">
        <v>2</v>
      </c>
      <c r="I1247" s="1">
        <v>39</v>
      </c>
      <c r="J1247" s="1">
        <v>10</v>
      </c>
      <c r="K1247" s="1" t="s">
        <v>1292</v>
      </c>
      <c r="L1247" s="1">
        <v>0</v>
      </c>
      <c r="M1247" s="1">
        <v>0</v>
      </c>
      <c r="N1247" s="1">
        <v>1</v>
      </c>
      <c r="O1247" s="1">
        <v>354080.5</v>
      </c>
      <c r="P1247" s="1">
        <v>433</v>
      </c>
      <c r="Q1247" s="1">
        <v>1594.7</v>
      </c>
      <c r="R1247" s="1">
        <v>21016</v>
      </c>
      <c r="S1247" s="1">
        <v>14.6</v>
      </c>
      <c r="T1247" s="1">
        <v>344843</v>
      </c>
      <c r="U1247" s="1">
        <v>6.3</v>
      </c>
      <c r="V1247" s="1">
        <v>385107</v>
      </c>
      <c r="W1247" s="1">
        <v>2</v>
      </c>
      <c r="X1247" s="1">
        <v>6666118</v>
      </c>
      <c r="Y1247" s="1" t="s">
        <v>45</v>
      </c>
    </row>
    <row r="1248" spans="1:25">
      <c r="A1248" s="1">
        <v>2009151</v>
      </c>
      <c r="B1248" s="1" t="s">
        <v>46</v>
      </c>
      <c r="C1248" s="2">
        <v>39890</v>
      </c>
      <c r="D1248" s="2">
        <v>39951</v>
      </c>
      <c r="E1248" s="1">
        <v>42</v>
      </c>
      <c r="F1248" s="1">
        <v>3</v>
      </c>
      <c r="G1248" s="1">
        <v>39</v>
      </c>
      <c r="H1248" s="1">
        <v>20</v>
      </c>
      <c r="I1248" s="1">
        <v>34</v>
      </c>
      <c r="J1248" s="1">
        <v>2</v>
      </c>
      <c r="K1248" s="1" t="s">
        <v>1293</v>
      </c>
      <c r="L1248" s="1">
        <v>0</v>
      </c>
      <c r="M1248" s="1">
        <v>0</v>
      </c>
      <c r="N1248" s="1">
        <v>0</v>
      </c>
      <c r="O1248" s="1">
        <v>0</v>
      </c>
      <c r="P1248" s="1">
        <v>313</v>
      </c>
      <c r="Q1248" s="1">
        <v>2765</v>
      </c>
      <c r="R1248" s="1">
        <v>16831</v>
      </c>
      <c r="S1248" s="1">
        <v>14.3</v>
      </c>
      <c r="T1248" s="1">
        <v>272881</v>
      </c>
      <c r="U1248" s="1">
        <v>6.3</v>
      </c>
      <c r="V1248" s="1">
        <v>360685</v>
      </c>
      <c r="W1248" s="1">
        <v>2</v>
      </c>
      <c r="X1248" s="1">
        <v>5665153</v>
      </c>
      <c r="Y1248" s="1" t="s">
        <v>45</v>
      </c>
    </row>
    <row r="1249" spans="1:25">
      <c r="A1249" s="1">
        <v>2009150</v>
      </c>
      <c r="B1249" s="1" t="s">
        <v>48</v>
      </c>
      <c r="C1249" s="2">
        <v>39888</v>
      </c>
      <c r="D1249" s="2">
        <v>39949</v>
      </c>
      <c r="E1249" s="1">
        <v>27</v>
      </c>
      <c r="F1249" s="1">
        <v>45</v>
      </c>
      <c r="G1249" s="1">
        <v>35</v>
      </c>
      <c r="H1249" s="1">
        <v>36</v>
      </c>
      <c r="I1249" s="1">
        <v>44</v>
      </c>
      <c r="J1249" s="1">
        <v>2</v>
      </c>
      <c r="K1249" s="1" t="s">
        <v>1294</v>
      </c>
      <c r="L1249" s="1">
        <v>0</v>
      </c>
      <c r="M1249" s="1">
        <v>0</v>
      </c>
      <c r="N1249" s="1">
        <v>0</v>
      </c>
      <c r="O1249" s="1">
        <v>0</v>
      </c>
      <c r="P1249" s="1">
        <v>187</v>
      </c>
      <c r="Q1249" s="1">
        <v>2946.5</v>
      </c>
      <c r="R1249" s="1">
        <v>10509</v>
      </c>
      <c r="S1249" s="1">
        <v>14.6</v>
      </c>
      <c r="T1249" s="1">
        <v>165409</v>
      </c>
      <c r="U1249" s="1">
        <v>6.6</v>
      </c>
      <c r="V1249" s="1">
        <v>249026</v>
      </c>
      <c r="W1249" s="1">
        <v>2</v>
      </c>
      <c r="X1249" s="1">
        <v>1772225</v>
      </c>
      <c r="Y1249" s="1" t="s">
        <v>45</v>
      </c>
    </row>
    <row r="1250" spans="1:25">
      <c r="A1250" s="1">
        <v>2009149</v>
      </c>
      <c r="B1250" s="1" t="s">
        <v>43</v>
      </c>
      <c r="C1250" s="2">
        <v>39886</v>
      </c>
      <c r="D1250" s="2">
        <v>39947</v>
      </c>
      <c r="E1250" s="1">
        <v>27</v>
      </c>
      <c r="F1250" s="1">
        <v>18</v>
      </c>
      <c r="G1250" s="1">
        <v>20</v>
      </c>
      <c r="H1250" s="1">
        <v>11</v>
      </c>
      <c r="I1250" s="1">
        <v>38</v>
      </c>
      <c r="J1250" s="1">
        <v>6</v>
      </c>
      <c r="K1250" s="1" t="s">
        <v>1295</v>
      </c>
      <c r="L1250" s="1">
        <v>0</v>
      </c>
      <c r="M1250" s="1">
        <v>0</v>
      </c>
      <c r="N1250" s="1">
        <v>0</v>
      </c>
      <c r="O1250" s="1">
        <v>0</v>
      </c>
      <c r="P1250" s="1">
        <v>755</v>
      </c>
      <c r="Q1250" s="1">
        <v>1488.5</v>
      </c>
      <c r="R1250" s="1">
        <v>34001</v>
      </c>
      <c r="S1250" s="1">
        <v>9</v>
      </c>
      <c r="T1250" s="1">
        <v>472514</v>
      </c>
      <c r="U1250" s="1">
        <v>4.5999999999999996</v>
      </c>
      <c r="V1250" s="1">
        <v>594861</v>
      </c>
      <c r="W1250" s="1">
        <v>2</v>
      </c>
      <c r="X1250" s="1">
        <v>1609089</v>
      </c>
      <c r="Y1250" s="1" t="s">
        <v>45</v>
      </c>
    </row>
    <row r="1251" spans="1:25">
      <c r="A1251" s="1">
        <v>2009148</v>
      </c>
      <c r="B1251" s="1" t="s">
        <v>46</v>
      </c>
      <c r="C1251" s="2">
        <v>39883</v>
      </c>
      <c r="D1251" s="2">
        <v>39944</v>
      </c>
      <c r="E1251" s="1">
        <v>4</v>
      </c>
      <c r="F1251" s="1">
        <v>7</v>
      </c>
      <c r="G1251" s="1">
        <v>11</v>
      </c>
      <c r="H1251" s="1">
        <v>22</v>
      </c>
      <c r="I1251" s="1">
        <v>8</v>
      </c>
      <c r="J1251" s="1">
        <v>5</v>
      </c>
      <c r="K1251" s="1" t="s">
        <v>1296</v>
      </c>
      <c r="L1251" s="1">
        <v>1</v>
      </c>
      <c r="M1251" s="1">
        <v>7000000</v>
      </c>
      <c r="N1251" s="1">
        <v>14</v>
      </c>
      <c r="O1251" s="1">
        <v>23792.1</v>
      </c>
      <c r="P1251" s="1">
        <v>2059</v>
      </c>
      <c r="Q1251" s="1">
        <v>283</v>
      </c>
      <c r="R1251" s="1">
        <v>55059</v>
      </c>
      <c r="S1251" s="1">
        <v>4.5</v>
      </c>
      <c r="T1251" s="1">
        <v>522288</v>
      </c>
      <c r="U1251" s="1">
        <v>3.4</v>
      </c>
      <c r="V1251" s="1">
        <v>634284</v>
      </c>
      <c r="W1251" s="1">
        <v>2</v>
      </c>
      <c r="X1251" s="1">
        <v>5997205</v>
      </c>
      <c r="Y1251" s="1" t="s">
        <v>45</v>
      </c>
    </row>
    <row r="1252" spans="1:25">
      <c r="A1252" s="1">
        <v>2009147</v>
      </c>
      <c r="B1252" s="1" t="s">
        <v>48</v>
      </c>
      <c r="C1252" s="2">
        <v>39881</v>
      </c>
      <c r="D1252" s="2">
        <v>39942</v>
      </c>
      <c r="E1252" s="1">
        <v>27</v>
      </c>
      <c r="F1252" s="1">
        <v>32</v>
      </c>
      <c r="G1252" s="1">
        <v>5</v>
      </c>
      <c r="H1252" s="1">
        <v>40</v>
      </c>
      <c r="I1252" s="1">
        <v>3</v>
      </c>
      <c r="J1252" s="1">
        <v>9</v>
      </c>
      <c r="K1252" s="1" t="s">
        <v>1297</v>
      </c>
      <c r="L1252" s="1">
        <v>0</v>
      </c>
      <c r="M1252" s="1">
        <v>0</v>
      </c>
      <c r="N1252" s="1">
        <v>0</v>
      </c>
      <c r="O1252" s="1">
        <v>0</v>
      </c>
      <c r="P1252" s="1">
        <v>316</v>
      </c>
      <c r="Q1252" s="1">
        <v>1876.6</v>
      </c>
      <c r="R1252" s="1">
        <v>14759</v>
      </c>
      <c r="S1252" s="1">
        <v>11.1</v>
      </c>
      <c r="T1252" s="1">
        <v>227667</v>
      </c>
      <c r="U1252" s="1">
        <v>5.0999999999999996</v>
      </c>
      <c r="V1252" s="1">
        <v>292065</v>
      </c>
      <c r="W1252" s="1">
        <v>2</v>
      </c>
      <c r="X1252" s="1">
        <v>5111818</v>
      </c>
      <c r="Y1252" s="1" t="s">
        <v>45</v>
      </c>
    </row>
    <row r="1253" spans="1:25">
      <c r="A1253" s="1">
        <v>2009146</v>
      </c>
      <c r="B1253" s="1" t="s">
        <v>43</v>
      </c>
      <c r="C1253" s="2">
        <v>39879</v>
      </c>
      <c r="D1253" s="2">
        <v>39940</v>
      </c>
      <c r="E1253" s="1">
        <v>36</v>
      </c>
      <c r="F1253" s="1">
        <v>15</v>
      </c>
      <c r="G1253" s="1">
        <v>24</v>
      </c>
      <c r="H1253" s="1">
        <v>2</v>
      </c>
      <c r="I1253" s="1">
        <v>22</v>
      </c>
      <c r="J1253" s="1">
        <v>8</v>
      </c>
      <c r="K1253" s="1" t="s">
        <v>1298</v>
      </c>
      <c r="L1253" s="1">
        <v>0</v>
      </c>
      <c r="M1253" s="1">
        <v>0</v>
      </c>
      <c r="N1253" s="1">
        <v>2</v>
      </c>
      <c r="O1253" s="1">
        <v>195543.1</v>
      </c>
      <c r="P1253" s="1">
        <v>696</v>
      </c>
      <c r="Q1253" s="1">
        <v>1057.2</v>
      </c>
      <c r="R1253" s="1">
        <v>32670</v>
      </c>
      <c r="S1253" s="1">
        <v>9.8000000000000007</v>
      </c>
      <c r="T1253" s="1">
        <v>457583</v>
      </c>
      <c r="U1253" s="1">
        <v>5</v>
      </c>
      <c r="V1253" s="1">
        <v>640933</v>
      </c>
      <c r="W1253" s="1">
        <v>2</v>
      </c>
      <c r="X1253" s="1">
        <v>6294934</v>
      </c>
      <c r="Y1253" s="1" t="s">
        <v>45</v>
      </c>
    </row>
    <row r="1254" spans="1:25">
      <c r="A1254" s="1">
        <v>2009145</v>
      </c>
      <c r="B1254" s="1" t="s">
        <v>46</v>
      </c>
      <c r="C1254" s="2">
        <v>39876</v>
      </c>
      <c r="D1254" s="2">
        <v>39937</v>
      </c>
      <c r="E1254" s="1">
        <v>7</v>
      </c>
      <c r="F1254" s="1">
        <v>9</v>
      </c>
      <c r="G1254" s="1">
        <v>29</v>
      </c>
      <c r="H1254" s="1">
        <v>25</v>
      </c>
      <c r="I1254" s="1">
        <v>10</v>
      </c>
      <c r="J1254" s="1">
        <v>6</v>
      </c>
      <c r="K1254" s="1" t="s">
        <v>1299</v>
      </c>
      <c r="L1254" s="1">
        <v>0</v>
      </c>
      <c r="M1254" s="1">
        <v>0</v>
      </c>
      <c r="N1254" s="1">
        <v>4</v>
      </c>
      <c r="O1254" s="1">
        <v>78637.3</v>
      </c>
      <c r="P1254" s="1">
        <v>1117</v>
      </c>
      <c r="Q1254" s="1">
        <v>508.1</v>
      </c>
      <c r="R1254" s="1">
        <v>39735</v>
      </c>
      <c r="S1254" s="1">
        <v>6.1</v>
      </c>
      <c r="T1254" s="1">
        <v>464524</v>
      </c>
      <c r="U1254" s="1">
        <v>3.7</v>
      </c>
      <c r="V1254" s="1">
        <v>509807</v>
      </c>
      <c r="W1254" s="1">
        <v>2</v>
      </c>
      <c r="X1254" s="1">
        <v>4542487</v>
      </c>
      <c r="Y1254" s="1" t="s">
        <v>45</v>
      </c>
    </row>
    <row r="1255" spans="1:25">
      <c r="A1255" s="1">
        <v>2009144</v>
      </c>
      <c r="B1255" s="1" t="s">
        <v>48</v>
      </c>
      <c r="C1255" s="2">
        <v>39874</v>
      </c>
      <c r="D1255" s="2">
        <v>39935</v>
      </c>
      <c r="E1255" s="1">
        <v>41</v>
      </c>
      <c r="F1255" s="1">
        <v>29</v>
      </c>
      <c r="G1255" s="1">
        <v>14</v>
      </c>
      <c r="H1255" s="1">
        <v>48</v>
      </c>
      <c r="I1255" s="1">
        <v>8</v>
      </c>
      <c r="J1255" s="1">
        <v>10</v>
      </c>
      <c r="K1255" s="1" t="s">
        <v>1300</v>
      </c>
      <c r="L1255" s="1">
        <v>0</v>
      </c>
      <c r="M1255" s="1">
        <v>0</v>
      </c>
      <c r="N1255" s="1">
        <v>1</v>
      </c>
      <c r="O1255" s="1">
        <v>190312.5</v>
      </c>
      <c r="P1255" s="1">
        <v>267</v>
      </c>
      <c r="Q1255" s="1">
        <v>1328.5</v>
      </c>
      <c r="R1255" s="1">
        <v>13367</v>
      </c>
      <c r="S1255" s="1">
        <v>11.7</v>
      </c>
      <c r="T1255" s="1">
        <v>203038</v>
      </c>
      <c r="U1255" s="1">
        <v>5.5</v>
      </c>
      <c r="V1255" s="1">
        <v>180883</v>
      </c>
      <c r="W1255" s="1">
        <v>2</v>
      </c>
      <c r="X1255" s="1">
        <v>3566580</v>
      </c>
      <c r="Y1255" s="1" t="s">
        <v>45</v>
      </c>
    </row>
    <row r="1256" spans="1:25">
      <c r="A1256" s="1">
        <v>2009143</v>
      </c>
      <c r="B1256" s="1" t="s">
        <v>43</v>
      </c>
      <c r="C1256" s="2">
        <v>39872</v>
      </c>
      <c r="D1256" s="2">
        <v>39933</v>
      </c>
      <c r="E1256" s="1">
        <v>45</v>
      </c>
      <c r="F1256" s="1">
        <v>14</v>
      </c>
      <c r="G1256" s="1">
        <v>41</v>
      </c>
      <c r="H1256" s="1">
        <v>25</v>
      </c>
      <c r="I1256" s="1">
        <v>16</v>
      </c>
      <c r="J1256" s="1">
        <v>10</v>
      </c>
      <c r="K1256" s="1" t="s">
        <v>1301</v>
      </c>
      <c r="L1256" s="1">
        <v>0</v>
      </c>
      <c r="M1256" s="1">
        <v>0</v>
      </c>
      <c r="N1256" s="1">
        <v>2</v>
      </c>
      <c r="O1256" s="1">
        <v>191782.6</v>
      </c>
      <c r="P1256" s="1">
        <v>511</v>
      </c>
      <c r="Q1256" s="1">
        <v>1397.7</v>
      </c>
      <c r="R1256" s="1">
        <v>26371</v>
      </c>
      <c r="S1256" s="1">
        <v>12</v>
      </c>
      <c r="T1256" s="1">
        <v>405498</v>
      </c>
      <c r="U1256" s="1">
        <v>5.5</v>
      </c>
      <c r="V1256" s="1">
        <v>398767</v>
      </c>
      <c r="W1256" s="1">
        <v>2</v>
      </c>
      <c r="X1256" s="1">
        <v>4958160</v>
      </c>
      <c r="Y1256" s="1" t="s">
        <v>45</v>
      </c>
    </row>
    <row r="1257" spans="1:25">
      <c r="A1257" s="1">
        <v>2009142</v>
      </c>
      <c r="B1257" s="1" t="s">
        <v>46</v>
      </c>
      <c r="C1257" s="2">
        <v>39869</v>
      </c>
      <c r="D1257" s="2">
        <v>39930</v>
      </c>
      <c r="E1257" s="1">
        <v>15</v>
      </c>
      <c r="F1257" s="1">
        <v>4</v>
      </c>
      <c r="G1257" s="1">
        <v>21</v>
      </c>
      <c r="H1257" s="1">
        <v>30</v>
      </c>
      <c r="I1257" s="1">
        <v>36</v>
      </c>
      <c r="J1257" s="1">
        <v>4</v>
      </c>
      <c r="K1257" s="1" t="s">
        <v>1302</v>
      </c>
      <c r="L1257" s="1">
        <v>1</v>
      </c>
      <c r="M1257" s="1">
        <v>3000000</v>
      </c>
      <c r="N1257" s="1">
        <v>0</v>
      </c>
      <c r="O1257" s="1">
        <v>0</v>
      </c>
      <c r="P1257" s="1">
        <v>476</v>
      </c>
      <c r="Q1257" s="1">
        <v>1863.2</v>
      </c>
      <c r="R1257" s="1">
        <v>21906</v>
      </c>
      <c r="S1257" s="1">
        <v>11.2</v>
      </c>
      <c r="T1257" s="1">
        <v>321227</v>
      </c>
      <c r="U1257" s="1">
        <v>5.4</v>
      </c>
      <c r="V1257" s="1">
        <v>501479</v>
      </c>
      <c r="W1257" s="1">
        <v>2</v>
      </c>
      <c r="X1257" s="1">
        <v>3518889</v>
      </c>
      <c r="Y1257" s="1" t="s">
        <v>45</v>
      </c>
    </row>
    <row r="1258" spans="1:25">
      <c r="A1258" s="1">
        <v>2009141</v>
      </c>
      <c r="B1258" s="1" t="s">
        <v>48</v>
      </c>
      <c r="C1258" s="2">
        <v>39867</v>
      </c>
      <c r="D1258" s="2">
        <v>39928</v>
      </c>
      <c r="E1258" s="1">
        <v>3</v>
      </c>
      <c r="F1258" s="1">
        <v>14</v>
      </c>
      <c r="G1258" s="1">
        <v>34</v>
      </c>
      <c r="H1258" s="1">
        <v>31</v>
      </c>
      <c r="I1258" s="1">
        <v>22</v>
      </c>
      <c r="J1258" s="1">
        <v>7</v>
      </c>
      <c r="K1258" s="1" t="s">
        <v>1303</v>
      </c>
      <c r="L1258" s="1">
        <v>0</v>
      </c>
      <c r="M1258" s="1">
        <v>0</v>
      </c>
      <c r="N1258" s="1">
        <v>0</v>
      </c>
      <c r="O1258" s="1">
        <v>0</v>
      </c>
      <c r="P1258" s="1">
        <v>291</v>
      </c>
      <c r="Q1258" s="1">
        <v>1934.5</v>
      </c>
      <c r="R1258" s="1">
        <v>14325</v>
      </c>
      <c r="S1258" s="1">
        <v>10.8</v>
      </c>
      <c r="T1258" s="1">
        <v>211394</v>
      </c>
      <c r="U1258" s="1">
        <v>5.2</v>
      </c>
      <c r="V1258" s="1">
        <v>481449</v>
      </c>
      <c r="W1258" s="1">
        <v>2</v>
      </c>
      <c r="X1258" s="1">
        <v>8042727</v>
      </c>
      <c r="Y1258" s="1" t="s">
        <v>45</v>
      </c>
    </row>
    <row r="1259" spans="1:25">
      <c r="A1259" s="1">
        <v>2009140</v>
      </c>
      <c r="B1259" s="1" t="s">
        <v>43</v>
      </c>
      <c r="C1259" s="2">
        <v>39865</v>
      </c>
      <c r="D1259" s="2">
        <v>39926</v>
      </c>
      <c r="E1259" s="1">
        <v>47</v>
      </c>
      <c r="F1259" s="1">
        <v>21</v>
      </c>
      <c r="G1259" s="1">
        <v>48</v>
      </c>
      <c r="H1259" s="1">
        <v>39</v>
      </c>
      <c r="I1259" s="1">
        <v>40</v>
      </c>
      <c r="J1259" s="1">
        <v>5</v>
      </c>
      <c r="K1259" s="1" t="s">
        <v>1304</v>
      </c>
      <c r="L1259" s="1">
        <v>1</v>
      </c>
      <c r="M1259" s="1">
        <v>4000000</v>
      </c>
      <c r="N1259" s="1">
        <v>2</v>
      </c>
      <c r="O1259" s="1">
        <v>197491.7</v>
      </c>
      <c r="P1259" s="1">
        <v>398</v>
      </c>
      <c r="Q1259" s="1">
        <v>1839.2</v>
      </c>
      <c r="R1259" s="1">
        <v>21074</v>
      </c>
      <c r="S1259" s="1">
        <v>15.5</v>
      </c>
      <c r="T1259" s="1">
        <v>350728</v>
      </c>
      <c r="U1259" s="1">
        <v>6.6</v>
      </c>
      <c r="V1259" s="1">
        <v>793381</v>
      </c>
      <c r="W1259" s="1">
        <v>2</v>
      </c>
      <c r="X1259" s="1">
        <v>3670096</v>
      </c>
      <c r="Y1259" s="1" t="s">
        <v>45</v>
      </c>
    </row>
    <row r="1260" spans="1:25">
      <c r="A1260" s="1">
        <v>2009139</v>
      </c>
      <c r="B1260" s="1" t="s">
        <v>46</v>
      </c>
      <c r="C1260" s="2">
        <v>39862</v>
      </c>
      <c r="D1260" s="2">
        <v>39923</v>
      </c>
      <c r="E1260" s="1">
        <v>28</v>
      </c>
      <c r="F1260" s="1">
        <v>40</v>
      </c>
      <c r="G1260" s="1">
        <v>10</v>
      </c>
      <c r="H1260" s="1">
        <v>23</v>
      </c>
      <c r="I1260" s="1">
        <v>43</v>
      </c>
      <c r="J1260" s="1">
        <v>9</v>
      </c>
      <c r="K1260" s="1" t="s">
        <v>1305</v>
      </c>
      <c r="L1260" s="1">
        <v>0</v>
      </c>
      <c r="M1260" s="1">
        <v>0</v>
      </c>
      <c r="N1260" s="1">
        <v>0</v>
      </c>
      <c r="O1260" s="1">
        <v>0</v>
      </c>
      <c r="P1260" s="1">
        <v>460</v>
      </c>
      <c r="Q1260" s="1">
        <v>2006.1</v>
      </c>
      <c r="R1260" s="1">
        <v>22478</v>
      </c>
      <c r="S1260" s="1">
        <v>11.3</v>
      </c>
      <c r="T1260" s="1">
        <v>337348</v>
      </c>
      <c r="U1260" s="1">
        <v>5.4</v>
      </c>
      <c r="V1260" s="1">
        <v>450669</v>
      </c>
      <c r="W1260" s="1">
        <v>2</v>
      </c>
      <c r="X1260" s="1">
        <v>2097154</v>
      </c>
      <c r="Y1260" s="1" t="s">
        <v>45</v>
      </c>
    </row>
    <row r="1261" spans="1:25">
      <c r="A1261" s="1">
        <v>2009138</v>
      </c>
      <c r="B1261" s="1" t="s">
        <v>48</v>
      </c>
      <c r="C1261" s="2">
        <v>39860</v>
      </c>
      <c r="D1261" s="2">
        <v>39921</v>
      </c>
      <c r="E1261" s="1">
        <v>46</v>
      </c>
      <c r="F1261" s="1">
        <v>23</v>
      </c>
      <c r="G1261" s="1">
        <v>29</v>
      </c>
      <c r="H1261" s="1">
        <v>21</v>
      </c>
      <c r="I1261" s="1">
        <v>16</v>
      </c>
      <c r="J1261" s="1">
        <v>4</v>
      </c>
      <c r="K1261" s="1" t="s">
        <v>1306</v>
      </c>
      <c r="L1261" s="1">
        <v>0</v>
      </c>
      <c r="M1261" s="1">
        <v>0</v>
      </c>
      <c r="N1261" s="1">
        <v>0</v>
      </c>
      <c r="O1261" s="1">
        <v>0</v>
      </c>
      <c r="P1261" s="1">
        <v>308</v>
      </c>
      <c r="Q1261" s="1">
        <v>1921.2</v>
      </c>
      <c r="R1261" s="1">
        <v>14420</v>
      </c>
      <c r="S1261" s="1">
        <v>11.3</v>
      </c>
      <c r="T1261" s="1">
        <v>212839</v>
      </c>
      <c r="U1261" s="1">
        <v>5.4</v>
      </c>
      <c r="V1261" s="1">
        <v>332846</v>
      </c>
      <c r="W1261" s="1">
        <v>2</v>
      </c>
      <c r="X1261" s="1">
        <v>643422</v>
      </c>
      <c r="Y1261" s="1" t="s">
        <v>45</v>
      </c>
    </row>
    <row r="1262" spans="1:25">
      <c r="A1262" s="1">
        <v>2009137</v>
      </c>
      <c r="B1262" s="1" t="s">
        <v>43</v>
      </c>
      <c r="C1262" s="2">
        <v>39858</v>
      </c>
      <c r="D1262" s="2">
        <v>39919</v>
      </c>
      <c r="E1262" s="1">
        <v>12</v>
      </c>
      <c r="F1262" s="1">
        <v>24</v>
      </c>
      <c r="G1262" s="1">
        <v>18</v>
      </c>
      <c r="H1262" s="1">
        <v>44</v>
      </c>
      <c r="I1262" s="1">
        <v>16</v>
      </c>
      <c r="J1262" s="1">
        <v>4</v>
      </c>
      <c r="K1262" s="1" t="s">
        <v>1307</v>
      </c>
      <c r="L1262" s="1">
        <v>1</v>
      </c>
      <c r="M1262" s="1">
        <v>17000000</v>
      </c>
      <c r="N1262" s="1">
        <v>4</v>
      </c>
      <c r="O1262" s="1">
        <v>118577.60000000001</v>
      </c>
      <c r="P1262" s="1">
        <v>1140</v>
      </c>
      <c r="Q1262" s="1">
        <v>766.2</v>
      </c>
      <c r="R1262" s="1">
        <v>44963</v>
      </c>
      <c r="S1262" s="1">
        <v>8.4</v>
      </c>
      <c r="T1262" s="1">
        <v>566081</v>
      </c>
      <c r="U1262" s="1">
        <v>4.7</v>
      </c>
      <c r="V1262" s="1">
        <v>788313</v>
      </c>
      <c r="W1262" s="1">
        <v>2</v>
      </c>
      <c r="X1262" s="1">
        <v>9287916</v>
      </c>
      <c r="Y1262" s="1" t="s">
        <v>45</v>
      </c>
    </row>
    <row r="1263" spans="1:25">
      <c r="A1263" s="1">
        <v>2009136</v>
      </c>
      <c r="B1263" s="1" t="s">
        <v>46</v>
      </c>
      <c r="C1263" s="2">
        <v>39855</v>
      </c>
      <c r="D1263" s="2">
        <v>39916</v>
      </c>
      <c r="E1263" s="1">
        <v>35</v>
      </c>
      <c r="F1263" s="1">
        <v>46</v>
      </c>
      <c r="G1263" s="1">
        <v>10</v>
      </c>
      <c r="H1263" s="1">
        <v>1</v>
      </c>
      <c r="I1263" s="1">
        <v>14</v>
      </c>
      <c r="J1263" s="1">
        <v>8</v>
      </c>
      <c r="K1263" s="1" t="s">
        <v>1308</v>
      </c>
      <c r="L1263" s="1">
        <v>0</v>
      </c>
      <c r="M1263" s="1">
        <v>0</v>
      </c>
      <c r="N1263" s="1">
        <v>2</v>
      </c>
      <c r="O1263" s="1">
        <v>155233.79999999999</v>
      </c>
      <c r="P1263" s="1">
        <v>438</v>
      </c>
      <c r="Q1263" s="1">
        <v>1301.4000000000001</v>
      </c>
      <c r="R1263" s="1">
        <v>21426</v>
      </c>
      <c r="S1263" s="1">
        <v>11.7</v>
      </c>
      <c r="T1263" s="1">
        <v>334666</v>
      </c>
      <c r="U1263" s="1">
        <v>5.3</v>
      </c>
      <c r="V1263" s="1">
        <v>496648</v>
      </c>
      <c r="W1263" s="1">
        <v>2</v>
      </c>
      <c r="X1263" s="1">
        <v>3811977</v>
      </c>
      <c r="Y1263" s="1" t="s">
        <v>45</v>
      </c>
    </row>
    <row r="1264" spans="1:25">
      <c r="A1264" s="1">
        <v>2009135</v>
      </c>
      <c r="B1264" s="1" t="s">
        <v>48</v>
      </c>
      <c r="C1264" s="2">
        <v>39853</v>
      </c>
      <c r="D1264" s="2">
        <v>39914</v>
      </c>
      <c r="E1264" s="1">
        <v>17</v>
      </c>
      <c r="F1264" s="1">
        <v>13</v>
      </c>
      <c r="G1264" s="1">
        <v>31</v>
      </c>
      <c r="H1264" s="1">
        <v>3</v>
      </c>
      <c r="I1264" s="1">
        <v>46</v>
      </c>
      <c r="J1264" s="1">
        <v>5</v>
      </c>
      <c r="K1264" s="1" t="s">
        <v>1309</v>
      </c>
      <c r="L1264" s="1">
        <v>1</v>
      </c>
      <c r="M1264" s="1">
        <v>8000000</v>
      </c>
      <c r="N1264" s="1">
        <v>2</v>
      </c>
      <c r="O1264" s="1">
        <v>112577.8</v>
      </c>
      <c r="P1264" s="1">
        <v>441</v>
      </c>
      <c r="Q1264" s="1">
        <v>929.7</v>
      </c>
      <c r="R1264" s="1">
        <v>19042</v>
      </c>
      <c r="S1264" s="1">
        <v>9.4</v>
      </c>
      <c r="T1264" s="1">
        <v>260907</v>
      </c>
      <c r="U1264" s="1">
        <v>4.9000000000000004</v>
      </c>
      <c r="V1264" s="1">
        <v>434029</v>
      </c>
      <c r="W1264" s="1">
        <v>2</v>
      </c>
      <c r="X1264" s="1">
        <v>9465628</v>
      </c>
      <c r="Y1264" s="1" t="s">
        <v>45</v>
      </c>
    </row>
    <row r="1265" spans="1:25">
      <c r="A1265" s="1">
        <v>2009134</v>
      </c>
      <c r="B1265" s="1" t="s">
        <v>43</v>
      </c>
      <c r="C1265" s="2">
        <v>39851</v>
      </c>
      <c r="D1265" s="2">
        <v>39912</v>
      </c>
      <c r="E1265" s="1">
        <v>4</v>
      </c>
      <c r="F1265" s="1">
        <v>16</v>
      </c>
      <c r="G1265" s="1">
        <v>34</v>
      </c>
      <c r="H1265" s="1">
        <v>22</v>
      </c>
      <c r="I1265" s="1">
        <v>49</v>
      </c>
      <c r="J1265" s="1">
        <v>10</v>
      </c>
      <c r="K1265" s="1" t="s">
        <v>1310</v>
      </c>
      <c r="L1265" s="1">
        <v>0</v>
      </c>
      <c r="M1265" s="1">
        <v>0</v>
      </c>
      <c r="N1265" s="1">
        <v>4</v>
      </c>
      <c r="O1265" s="1">
        <v>110068.7</v>
      </c>
      <c r="P1265" s="1">
        <v>715</v>
      </c>
      <c r="Q1265" s="1">
        <v>1112.4000000000001</v>
      </c>
      <c r="R1265" s="1">
        <v>33260</v>
      </c>
      <c r="S1265" s="1">
        <v>10.5</v>
      </c>
      <c r="T1265" s="1">
        <v>479056</v>
      </c>
      <c r="U1265" s="1">
        <v>5.2</v>
      </c>
      <c r="V1265" s="1">
        <v>433483</v>
      </c>
      <c r="W1265" s="1">
        <v>2</v>
      </c>
      <c r="X1265" s="1">
        <v>1204204</v>
      </c>
      <c r="Y1265" s="1" t="s">
        <v>45</v>
      </c>
    </row>
    <row r="1266" spans="1:25">
      <c r="A1266" s="1">
        <v>2009133</v>
      </c>
      <c r="B1266" s="1" t="s">
        <v>46</v>
      </c>
      <c r="C1266" s="2">
        <v>39848</v>
      </c>
      <c r="D1266" s="2">
        <v>39909</v>
      </c>
      <c r="E1266" s="1">
        <v>20</v>
      </c>
      <c r="F1266" s="1">
        <v>43</v>
      </c>
      <c r="G1266" s="1">
        <v>47</v>
      </c>
      <c r="H1266" s="1">
        <v>27</v>
      </c>
      <c r="I1266" s="1">
        <v>10</v>
      </c>
      <c r="J1266" s="1">
        <v>3</v>
      </c>
      <c r="K1266" s="1" t="s">
        <v>1311</v>
      </c>
      <c r="L1266" s="1">
        <v>0</v>
      </c>
      <c r="M1266" s="1">
        <v>0</v>
      </c>
      <c r="N1266" s="1">
        <v>0</v>
      </c>
      <c r="O1266" s="1">
        <v>0</v>
      </c>
      <c r="P1266" s="1">
        <v>565</v>
      </c>
      <c r="Q1266" s="1">
        <v>1764.7</v>
      </c>
      <c r="R1266" s="1">
        <v>25567</v>
      </c>
      <c r="S1266" s="1">
        <v>10.7</v>
      </c>
      <c r="T1266" s="1">
        <v>377785</v>
      </c>
      <c r="U1266" s="1">
        <v>5.2</v>
      </c>
      <c r="V1266" s="1">
        <v>611119</v>
      </c>
      <c r="W1266" s="1">
        <v>2</v>
      </c>
      <c r="X1266" s="1">
        <v>6825028</v>
      </c>
      <c r="Y1266" s="1" t="s">
        <v>45</v>
      </c>
    </row>
    <row r="1267" spans="1:25">
      <c r="A1267" s="1">
        <v>2009132</v>
      </c>
      <c r="B1267" s="1" t="s">
        <v>48</v>
      </c>
      <c r="C1267" s="2">
        <v>39846</v>
      </c>
      <c r="D1267" s="2">
        <v>39907</v>
      </c>
      <c r="E1267" s="1">
        <v>4</v>
      </c>
      <c r="F1267" s="1">
        <v>38</v>
      </c>
      <c r="G1267" s="1">
        <v>12</v>
      </c>
      <c r="H1267" s="1">
        <v>31</v>
      </c>
      <c r="I1267" s="1">
        <v>41</v>
      </c>
      <c r="J1267" s="1">
        <v>8</v>
      </c>
      <c r="K1267" s="1" t="s">
        <v>1312</v>
      </c>
      <c r="L1267" s="1">
        <v>0</v>
      </c>
      <c r="M1267" s="1">
        <v>0</v>
      </c>
      <c r="N1267" s="1">
        <v>2</v>
      </c>
      <c r="O1267" s="1">
        <v>107149.1</v>
      </c>
      <c r="P1267" s="1">
        <v>352</v>
      </c>
      <c r="Q1267" s="1">
        <v>1099</v>
      </c>
      <c r="R1267" s="1">
        <v>15291</v>
      </c>
      <c r="S1267" s="1">
        <v>11.1</v>
      </c>
      <c r="T1267" s="1">
        <v>230085</v>
      </c>
      <c r="U1267" s="1">
        <v>5.2</v>
      </c>
      <c r="V1267" s="1">
        <v>340921</v>
      </c>
      <c r="W1267" s="1">
        <v>2</v>
      </c>
      <c r="X1267" s="1">
        <v>7158716</v>
      </c>
      <c r="Y1267" s="1" t="s">
        <v>45</v>
      </c>
    </row>
    <row r="1268" spans="1:25">
      <c r="A1268" s="1">
        <v>2009131</v>
      </c>
      <c r="B1268" s="1" t="s">
        <v>43</v>
      </c>
      <c r="C1268" s="2">
        <v>39844</v>
      </c>
      <c r="D1268" s="2">
        <v>39905</v>
      </c>
      <c r="E1268" s="1">
        <v>6</v>
      </c>
      <c r="F1268" s="1">
        <v>31</v>
      </c>
      <c r="G1268" s="1">
        <v>40</v>
      </c>
      <c r="H1268" s="1">
        <v>18</v>
      </c>
      <c r="I1268" s="1">
        <v>36</v>
      </c>
      <c r="J1268" s="1">
        <v>7</v>
      </c>
      <c r="K1268" s="1" t="s">
        <v>1313</v>
      </c>
      <c r="L1268" s="1">
        <v>0</v>
      </c>
      <c r="M1268" s="1">
        <v>0</v>
      </c>
      <c r="N1268" s="1">
        <v>1</v>
      </c>
      <c r="O1268" s="1">
        <v>377326.8</v>
      </c>
      <c r="P1268" s="1">
        <v>620</v>
      </c>
      <c r="Q1268" s="1">
        <v>1202.5999999999999</v>
      </c>
      <c r="R1268" s="1">
        <v>27076</v>
      </c>
      <c r="S1268" s="1">
        <v>12.1</v>
      </c>
      <c r="T1268" s="1">
        <v>407317</v>
      </c>
      <c r="U1268" s="1">
        <v>5.7</v>
      </c>
      <c r="V1268" s="1">
        <v>1058232</v>
      </c>
      <c r="W1268" s="1">
        <v>2</v>
      </c>
      <c r="X1268" s="1">
        <v>4415044</v>
      </c>
      <c r="Y1268" s="1" t="s">
        <v>45</v>
      </c>
    </row>
    <row r="1269" spans="1:25">
      <c r="A1269" s="1">
        <v>2009130</v>
      </c>
      <c r="B1269" s="1" t="s">
        <v>46</v>
      </c>
      <c r="C1269" s="2">
        <v>39841</v>
      </c>
      <c r="D1269" s="2">
        <v>39902</v>
      </c>
      <c r="E1269" s="1">
        <v>40</v>
      </c>
      <c r="F1269" s="1">
        <v>7</v>
      </c>
      <c r="G1269" s="1">
        <v>41</v>
      </c>
      <c r="H1269" s="1">
        <v>38</v>
      </c>
      <c r="I1269" s="1">
        <v>46</v>
      </c>
      <c r="J1269" s="1">
        <v>5</v>
      </c>
      <c r="K1269" s="1" t="s">
        <v>1314</v>
      </c>
      <c r="L1269" s="1">
        <v>0</v>
      </c>
      <c r="M1269" s="1">
        <v>0</v>
      </c>
      <c r="N1269" s="1">
        <v>1</v>
      </c>
      <c r="O1269" s="1">
        <v>304179.8</v>
      </c>
      <c r="P1269" s="1">
        <v>274</v>
      </c>
      <c r="Q1269" s="1">
        <v>2122.1999999999998</v>
      </c>
      <c r="R1269" s="1">
        <v>17777</v>
      </c>
      <c r="S1269" s="1">
        <v>14.6</v>
      </c>
      <c r="T1269" s="1">
        <v>290146</v>
      </c>
      <c r="U1269" s="1">
        <v>6.4</v>
      </c>
      <c r="V1269" s="1">
        <v>651836</v>
      </c>
      <c r="W1269" s="1">
        <v>2</v>
      </c>
      <c r="X1269" s="1">
        <v>9639641</v>
      </c>
      <c r="Y1269" s="1" t="s">
        <v>45</v>
      </c>
    </row>
    <row r="1270" spans="1:25">
      <c r="A1270" s="1">
        <v>2009129</v>
      </c>
      <c r="B1270" s="1" t="s">
        <v>48</v>
      </c>
      <c r="C1270" s="2">
        <v>39839</v>
      </c>
      <c r="D1270" s="2">
        <v>39900</v>
      </c>
      <c r="E1270" s="1">
        <v>39</v>
      </c>
      <c r="F1270" s="1">
        <v>8</v>
      </c>
      <c r="G1270" s="1">
        <v>13</v>
      </c>
      <c r="H1270" s="1">
        <v>49</v>
      </c>
      <c r="I1270" s="1">
        <v>10</v>
      </c>
      <c r="J1270" s="1">
        <v>10</v>
      </c>
      <c r="K1270" s="1" t="s">
        <v>1315</v>
      </c>
      <c r="L1270" s="1">
        <v>0</v>
      </c>
      <c r="M1270" s="1">
        <v>0</v>
      </c>
      <c r="N1270" s="1">
        <v>2</v>
      </c>
      <c r="O1270" s="1">
        <v>108875.5</v>
      </c>
      <c r="P1270" s="1">
        <v>387</v>
      </c>
      <c r="Q1270" s="1">
        <v>1019.3</v>
      </c>
      <c r="R1270" s="1">
        <v>18599</v>
      </c>
      <c r="S1270" s="1">
        <v>9.3000000000000007</v>
      </c>
      <c r="T1270" s="1">
        <v>265670</v>
      </c>
      <c r="U1270" s="1">
        <v>4.5999999999999996</v>
      </c>
      <c r="V1270" s="1">
        <v>199507</v>
      </c>
      <c r="W1270" s="1">
        <v>2</v>
      </c>
      <c r="X1270" s="1">
        <v>6465174</v>
      </c>
      <c r="Y1270" s="1" t="s">
        <v>45</v>
      </c>
    </row>
    <row r="1271" spans="1:25">
      <c r="A1271" s="1">
        <v>2009128</v>
      </c>
      <c r="B1271" s="1" t="s">
        <v>43</v>
      </c>
      <c r="C1271" s="2">
        <v>39837</v>
      </c>
      <c r="D1271" s="2">
        <v>39898</v>
      </c>
      <c r="E1271" s="1">
        <v>5</v>
      </c>
      <c r="F1271" s="1">
        <v>40</v>
      </c>
      <c r="G1271" s="1">
        <v>15</v>
      </c>
      <c r="H1271" s="1">
        <v>20</v>
      </c>
      <c r="I1271" s="1">
        <v>28</v>
      </c>
      <c r="J1271" s="1">
        <v>10</v>
      </c>
      <c r="K1271" s="1" t="s">
        <v>1316</v>
      </c>
      <c r="L1271" s="1">
        <v>1</v>
      </c>
      <c r="M1271" s="1">
        <v>2000000</v>
      </c>
      <c r="N1271" s="1">
        <v>9</v>
      </c>
      <c r="O1271" s="1">
        <v>47035.6</v>
      </c>
      <c r="P1271" s="1">
        <v>1025</v>
      </c>
      <c r="Q1271" s="1">
        <v>734.9</v>
      </c>
      <c r="R1271" s="1">
        <v>36653</v>
      </c>
      <c r="S1271" s="1">
        <v>8.8000000000000007</v>
      </c>
      <c r="T1271" s="1">
        <v>470927</v>
      </c>
      <c r="U1271" s="1">
        <v>4.9000000000000004</v>
      </c>
      <c r="V1271" s="1">
        <v>407962</v>
      </c>
      <c r="W1271" s="1">
        <v>2</v>
      </c>
      <c r="X1271" s="1">
        <v>3945497</v>
      </c>
      <c r="Y1271" s="1" t="s">
        <v>45</v>
      </c>
    </row>
    <row r="1272" spans="1:25">
      <c r="A1272" s="1">
        <v>2009127</v>
      </c>
      <c r="B1272" s="1" t="s">
        <v>46</v>
      </c>
      <c r="C1272" s="2">
        <v>39834</v>
      </c>
      <c r="D1272" s="2">
        <v>39895</v>
      </c>
      <c r="E1272" s="1">
        <v>32</v>
      </c>
      <c r="F1272" s="1">
        <v>47</v>
      </c>
      <c r="G1272" s="1">
        <v>10</v>
      </c>
      <c r="H1272" s="1">
        <v>35</v>
      </c>
      <c r="I1272" s="1">
        <v>3</v>
      </c>
      <c r="J1272" s="1">
        <v>3</v>
      </c>
      <c r="K1272" s="1" t="s">
        <v>1317</v>
      </c>
      <c r="L1272" s="1">
        <v>1</v>
      </c>
      <c r="M1272" s="1">
        <v>10000000</v>
      </c>
      <c r="N1272" s="1">
        <v>2</v>
      </c>
      <c r="O1272" s="1">
        <v>190754.1</v>
      </c>
      <c r="P1272" s="1">
        <v>493</v>
      </c>
      <c r="Q1272" s="1">
        <v>1439.3</v>
      </c>
      <c r="R1272" s="1">
        <v>23506</v>
      </c>
      <c r="S1272" s="1">
        <v>13.3</v>
      </c>
      <c r="T1272" s="1">
        <v>380558</v>
      </c>
      <c r="U1272" s="1">
        <v>5.9</v>
      </c>
      <c r="V1272" s="1">
        <v>680596</v>
      </c>
      <c r="W1272" s="1">
        <v>2</v>
      </c>
      <c r="X1272" s="1">
        <v>7971217</v>
      </c>
      <c r="Y1272" s="1" t="s">
        <v>45</v>
      </c>
    </row>
    <row r="1273" spans="1:25">
      <c r="A1273" s="1">
        <v>2009126</v>
      </c>
      <c r="B1273" s="1" t="s">
        <v>48</v>
      </c>
      <c r="C1273" s="2">
        <v>39832</v>
      </c>
      <c r="D1273" s="2">
        <v>39893</v>
      </c>
      <c r="E1273" s="1">
        <v>39</v>
      </c>
      <c r="F1273" s="1">
        <v>38</v>
      </c>
      <c r="G1273" s="1">
        <v>7</v>
      </c>
      <c r="H1273" s="1">
        <v>32</v>
      </c>
      <c r="I1273" s="1">
        <v>26</v>
      </c>
      <c r="J1273" s="1">
        <v>9</v>
      </c>
      <c r="K1273" s="1" t="s">
        <v>1318</v>
      </c>
      <c r="L1273" s="1">
        <v>0</v>
      </c>
      <c r="M1273" s="1">
        <v>0</v>
      </c>
      <c r="N1273" s="1">
        <v>0</v>
      </c>
      <c r="O1273" s="1">
        <v>0</v>
      </c>
      <c r="P1273" s="1">
        <v>364</v>
      </c>
      <c r="Q1273" s="1">
        <v>2103.6999999999998</v>
      </c>
      <c r="R1273" s="1">
        <v>17848</v>
      </c>
      <c r="S1273" s="1">
        <v>11.8</v>
      </c>
      <c r="T1273" s="1">
        <v>265909</v>
      </c>
      <c r="U1273" s="1">
        <v>5.7</v>
      </c>
      <c r="V1273" s="1">
        <v>388410</v>
      </c>
      <c r="W1273" s="1">
        <v>2</v>
      </c>
      <c r="X1273" s="1">
        <v>4114444</v>
      </c>
      <c r="Y1273" s="1" t="s">
        <v>45</v>
      </c>
    </row>
    <row r="1274" spans="1:25">
      <c r="A1274" s="1">
        <v>2009125</v>
      </c>
      <c r="B1274" s="1" t="s">
        <v>43</v>
      </c>
      <c r="C1274" s="2">
        <v>39830</v>
      </c>
      <c r="D1274" s="2">
        <v>39891</v>
      </c>
      <c r="E1274" s="1">
        <v>2</v>
      </c>
      <c r="F1274" s="1">
        <v>46</v>
      </c>
      <c r="G1274" s="1">
        <v>27</v>
      </c>
      <c r="H1274" s="1">
        <v>37</v>
      </c>
      <c r="I1274" s="1">
        <v>5</v>
      </c>
      <c r="J1274" s="1">
        <v>4</v>
      </c>
      <c r="K1274" s="1" t="s">
        <v>1319</v>
      </c>
      <c r="L1274" s="1">
        <v>0</v>
      </c>
      <c r="M1274" s="1">
        <v>0</v>
      </c>
      <c r="N1274" s="1">
        <v>4</v>
      </c>
      <c r="O1274" s="1">
        <v>115917.6</v>
      </c>
      <c r="P1274" s="1">
        <v>795</v>
      </c>
      <c r="Q1274" s="1">
        <v>1057.9000000000001</v>
      </c>
      <c r="R1274" s="1">
        <v>35119</v>
      </c>
      <c r="S1274" s="1">
        <v>10.5</v>
      </c>
      <c r="T1274" s="1">
        <v>508375</v>
      </c>
      <c r="U1274" s="1">
        <v>5.0999999999999996</v>
      </c>
      <c r="V1274" s="1">
        <v>765464</v>
      </c>
      <c r="W1274" s="1">
        <v>2</v>
      </c>
      <c r="X1274" s="1">
        <v>8499312</v>
      </c>
      <c r="Y1274" s="1" t="s">
        <v>45</v>
      </c>
    </row>
    <row r="1275" spans="1:25">
      <c r="A1275" s="1">
        <v>2009124</v>
      </c>
      <c r="B1275" s="1" t="s">
        <v>46</v>
      </c>
      <c r="C1275" s="2">
        <v>39827</v>
      </c>
      <c r="D1275" s="2">
        <v>39888</v>
      </c>
      <c r="E1275" s="1">
        <v>5</v>
      </c>
      <c r="F1275" s="1">
        <v>42</v>
      </c>
      <c r="G1275" s="1">
        <v>1</v>
      </c>
      <c r="H1275" s="1">
        <v>19</v>
      </c>
      <c r="I1275" s="1">
        <v>13</v>
      </c>
      <c r="J1275" s="1">
        <v>3</v>
      </c>
      <c r="K1275" s="1" t="s">
        <v>1320</v>
      </c>
      <c r="L1275" s="1">
        <v>0</v>
      </c>
      <c r="M1275" s="1">
        <v>0</v>
      </c>
      <c r="N1275" s="1">
        <v>4</v>
      </c>
      <c r="O1275" s="1">
        <v>94917.6</v>
      </c>
      <c r="P1275" s="1">
        <v>1184</v>
      </c>
      <c r="Q1275" s="1">
        <v>584.70000000000005</v>
      </c>
      <c r="R1275" s="1">
        <v>44882</v>
      </c>
      <c r="S1275" s="1">
        <v>6.6</v>
      </c>
      <c r="T1275" s="1">
        <v>516222</v>
      </c>
      <c r="U1275" s="1">
        <v>4.0999999999999996</v>
      </c>
      <c r="V1275" s="1">
        <v>653172</v>
      </c>
      <c r="W1275" s="1">
        <v>2</v>
      </c>
      <c r="X1275" s="1">
        <v>145761</v>
      </c>
      <c r="Y1275" s="1" t="s">
        <v>45</v>
      </c>
    </row>
    <row r="1276" spans="1:25">
      <c r="A1276" s="1">
        <v>2009123</v>
      </c>
      <c r="B1276" s="1" t="s">
        <v>48</v>
      </c>
      <c r="C1276" s="2">
        <v>39825</v>
      </c>
      <c r="D1276" s="2">
        <v>39886</v>
      </c>
      <c r="E1276" s="1">
        <v>47</v>
      </c>
      <c r="F1276" s="1">
        <v>11</v>
      </c>
      <c r="G1276" s="1">
        <v>29</v>
      </c>
      <c r="H1276" s="1">
        <v>4</v>
      </c>
      <c r="I1276" s="1">
        <v>9</v>
      </c>
      <c r="J1276" s="1">
        <v>8</v>
      </c>
      <c r="K1276" s="1" t="s">
        <v>1321</v>
      </c>
      <c r="L1276" s="1">
        <v>0</v>
      </c>
      <c r="M1276" s="1">
        <v>0</v>
      </c>
      <c r="N1276" s="1">
        <v>3</v>
      </c>
      <c r="O1276" s="1">
        <v>84411.9</v>
      </c>
      <c r="P1276" s="1">
        <v>699</v>
      </c>
      <c r="Q1276" s="1">
        <v>656.4</v>
      </c>
      <c r="R1276" s="1">
        <v>27352</v>
      </c>
      <c r="S1276" s="1">
        <v>7.2</v>
      </c>
      <c r="T1276" s="1">
        <v>325137</v>
      </c>
      <c r="U1276" s="1">
        <v>4.3</v>
      </c>
      <c r="V1276" s="1">
        <v>379854</v>
      </c>
      <c r="W1276" s="1">
        <v>2</v>
      </c>
      <c r="X1276" s="1">
        <v>957392</v>
      </c>
      <c r="Y1276" s="1" t="s">
        <v>45</v>
      </c>
    </row>
    <row r="1277" spans="1:25">
      <c r="A1277" s="1">
        <v>2009122</v>
      </c>
      <c r="B1277" s="1" t="s">
        <v>43</v>
      </c>
      <c r="C1277" s="2">
        <v>39823</v>
      </c>
      <c r="D1277" s="2">
        <v>39884</v>
      </c>
      <c r="E1277" s="1">
        <v>49</v>
      </c>
      <c r="F1277" s="1">
        <v>40</v>
      </c>
      <c r="G1277" s="1">
        <v>21</v>
      </c>
      <c r="H1277" s="1">
        <v>10</v>
      </c>
      <c r="I1277" s="1">
        <v>44</v>
      </c>
      <c r="J1277" s="1">
        <v>2</v>
      </c>
      <c r="K1277" s="1" t="s">
        <v>1322</v>
      </c>
      <c r="L1277" s="1">
        <v>0</v>
      </c>
      <c r="M1277" s="1">
        <v>0</v>
      </c>
      <c r="N1277" s="1">
        <v>1</v>
      </c>
      <c r="O1277" s="1">
        <v>398365.9</v>
      </c>
      <c r="P1277" s="1">
        <v>720</v>
      </c>
      <c r="Q1277" s="1">
        <v>1101.2</v>
      </c>
      <c r="R1277" s="1">
        <v>33295</v>
      </c>
      <c r="S1277" s="1">
        <v>10.4</v>
      </c>
      <c r="T1277" s="1">
        <v>455763</v>
      </c>
      <c r="U1277" s="1">
        <v>5.4</v>
      </c>
      <c r="V1277" s="1">
        <v>547638</v>
      </c>
      <c r="W1277" s="1">
        <v>2</v>
      </c>
      <c r="X1277" s="1">
        <v>2031675</v>
      </c>
      <c r="Y1277" s="1" t="s">
        <v>45</v>
      </c>
    </row>
    <row r="1278" spans="1:25">
      <c r="A1278" s="1">
        <v>2009121</v>
      </c>
      <c r="B1278" s="1" t="s">
        <v>46</v>
      </c>
      <c r="C1278" s="2">
        <v>39820</v>
      </c>
      <c r="D1278" s="2">
        <v>39881</v>
      </c>
      <c r="E1278" s="1">
        <v>37</v>
      </c>
      <c r="F1278" s="1">
        <v>39</v>
      </c>
      <c r="G1278" s="1">
        <v>9</v>
      </c>
      <c r="H1278" s="1">
        <v>33</v>
      </c>
      <c r="I1278" s="1">
        <v>11</v>
      </c>
      <c r="J1278" s="1">
        <v>8</v>
      </c>
      <c r="K1278" s="1" t="s">
        <v>1323</v>
      </c>
      <c r="L1278" s="1">
        <v>0</v>
      </c>
      <c r="M1278" s="1">
        <v>0</v>
      </c>
      <c r="N1278" s="1">
        <v>2</v>
      </c>
      <c r="O1278" s="1">
        <v>168721.8</v>
      </c>
      <c r="P1278" s="1">
        <v>493</v>
      </c>
      <c r="Q1278" s="1">
        <v>1266.3</v>
      </c>
      <c r="R1278" s="1">
        <v>24219</v>
      </c>
      <c r="S1278" s="1">
        <v>11.3</v>
      </c>
      <c r="T1278" s="1">
        <v>376306</v>
      </c>
      <c r="U1278" s="1">
        <v>5.2</v>
      </c>
      <c r="V1278" s="1">
        <v>540458</v>
      </c>
      <c r="W1278" s="1">
        <v>2</v>
      </c>
      <c r="X1278" s="1">
        <v>3620390</v>
      </c>
      <c r="Y1278" s="1" t="s">
        <v>45</v>
      </c>
    </row>
    <row r="1279" spans="1:25">
      <c r="A1279" s="1">
        <v>2009120</v>
      </c>
      <c r="B1279" s="1" t="s">
        <v>48</v>
      </c>
      <c r="C1279" s="2">
        <v>39818</v>
      </c>
      <c r="D1279" s="2">
        <v>39879</v>
      </c>
      <c r="E1279" s="1">
        <v>8</v>
      </c>
      <c r="F1279" s="1">
        <v>29</v>
      </c>
      <c r="G1279" s="1">
        <v>36</v>
      </c>
      <c r="H1279" s="1">
        <v>25</v>
      </c>
      <c r="I1279" s="1">
        <v>11</v>
      </c>
      <c r="J1279" s="1">
        <v>2</v>
      </c>
      <c r="K1279" s="1" t="s">
        <v>1324</v>
      </c>
      <c r="L1279" s="1">
        <v>0</v>
      </c>
      <c r="M1279" s="1">
        <v>0</v>
      </c>
      <c r="N1279" s="1">
        <v>1</v>
      </c>
      <c r="O1279" s="1">
        <v>210628.2</v>
      </c>
      <c r="P1279" s="1">
        <v>443</v>
      </c>
      <c r="Q1279" s="1">
        <v>904.5</v>
      </c>
      <c r="R1279" s="1">
        <v>19976</v>
      </c>
      <c r="S1279" s="1">
        <v>8.6999999999999993</v>
      </c>
      <c r="T1279" s="1">
        <v>266132</v>
      </c>
      <c r="U1279" s="1">
        <v>4.5999999999999996</v>
      </c>
      <c r="V1279" s="1">
        <v>316743</v>
      </c>
      <c r="W1279" s="1">
        <v>2</v>
      </c>
      <c r="X1279" s="1">
        <v>6998254</v>
      </c>
      <c r="Y1279" s="1" t="s">
        <v>45</v>
      </c>
    </row>
    <row r="1280" spans="1:25">
      <c r="A1280" s="1">
        <v>2009119</v>
      </c>
      <c r="B1280" s="1" t="s">
        <v>43</v>
      </c>
      <c r="C1280" s="2">
        <v>39816</v>
      </c>
      <c r="D1280" s="2">
        <v>39877</v>
      </c>
      <c r="E1280" s="1">
        <v>47</v>
      </c>
      <c r="F1280" s="1">
        <v>22</v>
      </c>
      <c r="G1280" s="1">
        <v>24</v>
      </c>
      <c r="H1280" s="1">
        <v>12</v>
      </c>
      <c r="I1280" s="1">
        <v>38</v>
      </c>
      <c r="J1280" s="1">
        <v>1</v>
      </c>
      <c r="K1280" s="1" t="s">
        <v>1325</v>
      </c>
      <c r="L1280" s="1">
        <v>0</v>
      </c>
      <c r="M1280" s="1">
        <v>0</v>
      </c>
      <c r="N1280" s="1">
        <v>6</v>
      </c>
      <c r="O1280" s="1">
        <v>73244.7</v>
      </c>
      <c r="P1280" s="1">
        <v>790</v>
      </c>
      <c r="Q1280" s="1">
        <v>987.3</v>
      </c>
      <c r="R1280" s="1">
        <v>34753</v>
      </c>
      <c r="S1280" s="1">
        <v>9.8000000000000007</v>
      </c>
      <c r="T1280" s="1">
        <v>494614</v>
      </c>
      <c r="U1280" s="1">
        <v>4.9000000000000004</v>
      </c>
      <c r="V1280" s="1">
        <v>518899</v>
      </c>
      <c r="W1280" s="1">
        <v>2</v>
      </c>
      <c r="X1280" s="1">
        <v>4311756</v>
      </c>
      <c r="Y1280" s="1" t="s">
        <v>45</v>
      </c>
    </row>
    <row r="1281" spans="1:25">
      <c r="A1281" s="1">
        <v>2008118</v>
      </c>
      <c r="B1281" s="1" t="s">
        <v>46</v>
      </c>
      <c r="C1281" s="2">
        <v>39813</v>
      </c>
      <c r="D1281" s="2">
        <v>39874</v>
      </c>
      <c r="E1281" s="1">
        <v>11</v>
      </c>
      <c r="F1281" s="1">
        <v>5</v>
      </c>
      <c r="G1281" s="1">
        <v>20</v>
      </c>
      <c r="H1281" s="1">
        <v>30</v>
      </c>
      <c r="I1281" s="1">
        <v>24</v>
      </c>
      <c r="J1281" s="1">
        <v>8</v>
      </c>
      <c r="K1281" s="1" t="s">
        <v>1326</v>
      </c>
      <c r="L1281" s="1">
        <v>2</v>
      </c>
      <c r="M1281" s="1">
        <v>6000000</v>
      </c>
      <c r="N1281" s="1">
        <v>10</v>
      </c>
      <c r="O1281" s="1">
        <v>83599.5</v>
      </c>
      <c r="P1281" s="1">
        <v>2751</v>
      </c>
      <c r="Q1281" s="1">
        <v>550.29999999999995</v>
      </c>
      <c r="R1281" s="1">
        <v>93724</v>
      </c>
      <c r="S1281" s="1">
        <v>6.9</v>
      </c>
      <c r="T1281" s="1">
        <v>1084762</v>
      </c>
      <c r="U1281" s="1">
        <v>4.3</v>
      </c>
      <c r="V1281" s="1">
        <v>1302044</v>
      </c>
      <c r="W1281" s="1">
        <v>2</v>
      </c>
      <c r="X1281" s="1">
        <v>6285459</v>
      </c>
      <c r="Y1281" s="1" t="s">
        <v>45</v>
      </c>
    </row>
    <row r="1282" spans="1:25">
      <c r="A1282" s="1">
        <v>2008117</v>
      </c>
      <c r="B1282" s="1" t="s">
        <v>48</v>
      </c>
      <c r="C1282" s="2">
        <v>39811</v>
      </c>
      <c r="D1282" s="2">
        <v>39872</v>
      </c>
      <c r="E1282" s="1">
        <v>26</v>
      </c>
      <c r="F1282" s="1">
        <v>38</v>
      </c>
      <c r="G1282" s="1">
        <v>14</v>
      </c>
      <c r="H1282" s="1">
        <v>21</v>
      </c>
      <c r="I1282" s="1">
        <v>27</v>
      </c>
      <c r="J1282" s="1">
        <v>4</v>
      </c>
      <c r="K1282" s="1" t="s">
        <v>1327</v>
      </c>
      <c r="L1282" s="1">
        <v>0</v>
      </c>
      <c r="M1282" s="1">
        <v>0</v>
      </c>
      <c r="N1282" s="1">
        <v>0</v>
      </c>
      <c r="O1282" s="1">
        <v>0</v>
      </c>
      <c r="P1282" s="1">
        <v>403</v>
      </c>
      <c r="Q1282" s="1">
        <v>1865.7</v>
      </c>
      <c r="R1282" s="1">
        <v>19774</v>
      </c>
      <c r="S1282" s="1">
        <v>10.5</v>
      </c>
      <c r="T1282" s="1">
        <v>288239</v>
      </c>
      <c r="U1282" s="1">
        <v>5.0999999999999996</v>
      </c>
      <c r="V1282" s="1">
        <v>436993</v>
      </c>
      <c r="W1282" s="1">
        <v>2</v>
      </c>
      <c r="X1282" s="1">
        <v>5017654</v>
      </c>
      <c r="Y1282" s="1" t="s">
        <v>45</v>
      </c>
    </row>
    <row r="1283" spans="1:25">
      <c r="A1283" s="1">
        <v>2008116</v>
      </c>
      <c r="B1283" s="1" t="s">
        <v>43</v>
      </c>
      <c r="C1283" s="2">
        <v>39809</v>
      </c>
      <c r="D1283" s="2">
        <v>39870</v>
      </c>
      <c r="E1283" s="1">
        <v>36</v>
      </c>
      <c r="F1283" s="1">
        <v>47</v>
      </c>
      <c r="G1283" s="1">
        <v>17</v>
      </c>
      <c r="H1283" s="1">
        <v>49</v>
      </c>
      <c r="I1283" s="1">
        <v>37</v>
      </c>
      <c r="J1283" s="1">
        <v>10</v>
      </c>
      <c r="K1283" s="1" t="s">
        <v>1328</v>
      </c>
      <c r="L1283" s="1">
        <v>0</v>
      </c>
      <c r="M1283" s="1">
        <v>0</v>
      </c>
      <c r="N1283" s="1">
        <v>3</v>
      </c>
      <c r="O1283" s="1">
        <v>145573.4</v>
      </c>
      <c r="P1283" s="1">
        <v>503</v>
      </c>
      <c r="Q1283" s="1">
        <v>1576.7</v>
      </c>
      <c r="R1283" s="1">
        <v>28825</v>
      </c>
      <c r="S1283" s="1">
        <v>12.2</v>
      </c>
      <c r="T1283" s="1">
        <v>401116</v>
      </c>
      <c r="U1283" s="1">
        <v>6.2</v>
      </c>
      <c r="V1283" s="1">
        <v>445153</v>
      </c>
      <c r="W1283" s="1">
        <v>2</v>
      </c>
      <c r="X1283" s="1">
        <v>3561533</v>
      </c>
      <c r="Y1283" s="1" t="s">
        <v>45</v>
      </c>
    </row>
    <row r="1284" spans="1:25">
      <c r="A1284" s="1">
        <v>2008115</v>
      </c>
      <c r="B1284" s="1" t="s">
        <v>46</v>
      </c>
      <c r="C1284" s="2">
        <v>39806</v>
      </c>
      <c r="D1284" s="2">
        <v>39867</v>
      </c>
      <c r="E1284" s="1">
        <v>33</v>
      </c>
      <c r="F1284" s="1">
        <v>27</v>
      </c>
      <c r="G1284" s="1">
        <v>2</v>
      </c>
      <c r="H1284" s="1">
        <v>41</v>
      </c>
      <c r="I1284" s="1">
        <v>4</v>
      </c>
      <c r="J1284" s="1">
        <v>5</v>
      </c>
      <c r="K1284" s="1" t="s">
        <v>1329</v>
      </c>
      <c r="L1284" s="1">
        <v>0</v>
      </c>
      <c r="M1284" s="1">
        <v>0</v>
      </c>
      <c r="N1284" s="1">
        <v>3</v>
      </c>
      <c r="O1284" s="1">
        <v>200585.4</v>
      </c>
      <c r="P1284" s="1">
        <v>909</v>
      </c>
      <c r="Q1284" s="1">
        <v>1240.8</v>
      </c>
      <c r="R1284" s="1">
        <v>44611</v>
      </c>
      <c r="S1284" s="1">
        <v>11.1</v>
      </c>
      <c r="T1284" s="1">
        <v>665808</v>
      </c>
      <c r="U1284" s="1">
        <v>5.3</v>
      </c>
      <c r="V1284" s="1">
        <v>1167560</v>
      </c>
      <c r="W1284" s="1">
        <v>2</v>
      </c>
      <c r="X1284" s="1">
        <v>6774782</v>
      </c>
      <c r="Y1284" s="1" t="s">
        <v>45</v>
      </c>
    </row>
    <row r="1285" spans="1:25">
      <c r="A1285" s="1">
        <v>2008114</v>
      </c>
      <c r="B1285" s="1" t="s">
        <v>48</v>
      </c>
      <c r="C1285" s="2">
        <v>39804</v>
      </c>
      <c r="D1285" s="2">
        <v>39865</v>
      </c>
      <c r="E1285" s="1">
        <v>5</v>
      </c>
      <c r="F1285" s="1">
        <v>27</v>
      </c>
      <c r="G1285" s="1">
        <v>2</v>
      </c>
      <c r="H1285" s="1">
        <v>35</v>
      </c>
      <c r="I1285" s="1">
        <v>48</v>
      </c>
      <c r="J1285" s="1">
        <v>3</v>
      </c>
      <c r="K1285" s="1" t="s">
        <v>1330</v>
      </c>
      <c r="L1285" s="1">
        <v>0</v>
      </c>
      <c r="M1285" s="1">
        <v>0</v>
      </c>
      <c r="N1285" s="1">
        <v>1</v>
      </c>
      <c r="O1285" s="1">
        <v>207590.1</v>
      </c>
      <c r="P1285" s="1">
        <v>604</v>
      </c>
      <c r="Q1285" s="1">
        <v>658.7</v>
      </c>
      <c r="R1285" s="1">
        <v>16106</v>
      </c>
      <c r="S1285" s="1">
        <v>10.6</v>
      </c>
      <c r="T1285" s="1">
        <v>234250</v>
      </c>
      <c r="U1285" s="1">
        <v>5.2</v>
      </c>
      <c r="V1285" s="1">
        <v>381579</v>
      </c>
      <c r="W1285" s="1">
        <v>2</v>
      </c>
      <c r="X1285" s="1">
        <v>8689094</v>
      </c>
      <c r="Y1285" s="1" t="s">
        <v>45</v>
      </c>
    </row>
    <row r="1286" spans="1:25">
      <c r="A1286" s="1">
        <v>2008113</v>
      </c>
      <c r="B1286" s="1" t="s">
        <v>43</v>
      </c>
      <c r="C1286" s="2">
        <v>39802</v>
      </c>
      <c r="D1286" s="2">
        <v>39863</v>
      </c>
      <c r="E1286" s="1">
        <v>41</v>
      </c>
      <c r="F1286" s="1">
        <v>46</v>
      </c>
      <c r="G1286" s="1">
        <v>2</v>
      </c>
      <c r="H1286" s="1">
        <v>22</v>
      </c>
      <c r="I1286" s="1">
        <v>26</v>
      </c>
      <c r="J1286" s="1">
        <v>5</v>
      </c>
      <c r="K1286" s="1" t="s">
        <v>1331</v>
      </c>
      <c r="L1286" s="1">
        <v>1</v>
      </c>
      <c r="M1286" s="1">
        <v>5000000</v>
      </c>
      <c r="N1286" s="1">
        <v>4</v>
      </c>
      <c r="O1286" s="1">
        <v>108116.8</v>
      </c>
      <c r="P1286" s="1">
        <v>819</v>
      </c>
      <c r="Q1286" s="1">
        <v>958.6</v>
      </c>
      <c r="R1286" s="1">
        <v>31308</v>
      </c>
      <c r="S1286" s="1">
        <v>10.9</v>
      </c>
      <c r="T1286" s="1">
        <v>448386</v>
      </c>
      <c r="U1286" s="1">
        <v>5.4</v>
      </c>
      <c r="V1286" s="1">
        <v>839014</v>
      </c>
      <c r="W1286" s="1">
        <v>2</v>
      </c>
      <c r="X1286" s="1">
        <v>4361908</v>
      </c>
      <c r="Y1286" s="1" t="s">
        <v>45</v>
      </c>
    </row>
    <row r="1287" spans="1:25">
      <c r="A1287" s="1">
        <v>2008112</v>
      </c>
      <c r="B1287" s="1" t="s">
        <v>46</v>
      </c>
      <c r="C1287" s="2">
        <v>39799</v>
      </c>
      <c r="D1287" s="2">
        <v>39860</v>
      </c>
      <c r="E1287" s="1">
        <v>49</v>
      </c>
      <c r="F1287" s="1">
        <v>44</v>
      </c>
      <c r="G1287" s="1">
        <v>31</v>
      </c>
      <c r="H1287" s="1">
        <v>13</v>
      </c>
      <c r="I1287" s="1">
        <v>33</v>
      </c>
      <c r="J1287" s="1">
        <v>9</v>
      </c>
      <c r="K1287" s="1" t="s">
        <v>1332</v>
      </c>
      <c r="L1287" s="1">
        <v>0</v>
      </c>
      <c r="M1287" s="1">
        <v>0</v>
      </c>
      <c r="N1287" s="1">
        <v>0</v>
      </c>
      <c r="O1287" s="1">
        <v>0</v>
      </c>
      <c r="P1287" s="1">
        <v>592</v>
      </c>
      <c r="Q1287" s="1">
        <v>1624</v>
      </c>
      <c r="R1287" s="1">
        <v>25937</v>
      </c>
      <c r="S1287" s="1">
        <v>10.199999999999999</v>
      </c>
      <c r="T1287" s="1">
        <v>342138</v>
      </c>
      <c r="U1287" s="1">
        <v>5.5</v>
      </c>
      <c r="V1287" s="1">
        <v>490799</v>
      </c>
      <c r="W1287" s="1">
        <v>2</v>
      </c>
      <c r="X1287" s="1">
        <v>2397944</v>
      </c>
      <c r="Y1287" s="1" t="s">
        <v>45</v>
      </c>
    </row>
    <row r="1288" spans="1:25">
      <c r="A1288" s="1">
        <v>2008111</v>
      </c>
      <c r="B1288" s="1" t="s">
        <v>48</v>
      </c>
      <c r="C1288" s="2">
        <v>39797</v>
      </c>
      <c r="D1288" s="2">
        <v>39858</v>
      </c>
      <c r="E1288" s="1">
        <v>48</v>
      </c>
      <c r="F1288" s="1">
        <v>5</v>
      </c>
      <c r="G1288" s="1">
        <v>15</v>
      </c>
      <c r="H1288" s="1">
        <v>2</v>
      </c>
      <c r="I1288" s="1">
        <v>27</v>
      </c>
      <c r="J1288" s="1">
        <v>8</v>
      </c>
      <c r="K1288" s="1" t="s">
        <v>1333</v>
      </c>
      <c r="L1288" s="1">
        <v>0</v>
      </c>
      <c r="M1288" s="1">
        <v>0</v>
      </c>
      <c r="N1288" s="1">
        <v>4</v>
      </c>
      <c r="O1288" s="1">
        <v>56610.2</v>
      </c>
      <c r="P1288" s="1">
        <v>540</v>
      </c>
      <c r="Q1288" s="1">
        <v>748.4</v>
      </c>
      <c r="R1288" s="1">
        <v>19672</v>
      </c>
      <c r="S1288" s="1">
        <v>8.8000000000000007</v>
      </c>
      <c r="T1288" s="1">
        <v>261748</v>
      </c>
      <c r="U1288" s="1">
        <v>4.7</v>
      </c>
      <c r="V1288" s="1">
        <v>334556</v>
      </c>
      <c r="W1288" s="1">
        <v>2</v>
      </c>
      <c r="X1288" s="1">
        <v>2414364</v>
      </c>
      <c r="Y1288" s="1" t="s">
        <v>45</v>
      </c>
    </row>
    <row r="1289" spans="1:25">
      <c r="A1289" s="1">
        <v>2008110</v>
      </c>
      <c r="B1289" s="1" t="s">
        <v>43</v>
      </c>
      <c r="C1289" s="2">
        <v>39795</v>
      </c>
      <c r="D1289" s="2">
        <v>39856</v>
      </c>
      <c r="E1289" s="1">
        <v>24</v>
      </c>
      <c r="F1289" s="1">
        <v>38</v>
      </c>
      <c r="G1289" s="1">
        <v>8</v>
      </c>
      <c r="H1289" s="1">
        <v>42</v>
      </c>
      <c r="I1289" s="1">
        <v>31</v>
      </c>
      <c r="J1289" s="1">
        <v>7</v>
      </c>
      <c r="K1289" s="1" t="s">
        <v>1334</v>
      </c>
      <c r="L1289" s="1">
        <v>0</v>
      </c>
      <c r="M1289" s="1">
        <v>0</v>
      </c>
      <c r="N1289" s="1">
        <v>2</v>
      </c>
      <c r="O1289" s="1">
        <v>198614.39999999999</v>
      </c>
      <c r="P1289" s="1">
        <v>715</v>
      </c>
      <c r="Q1289" s="1">
        <v>1046.8</v>
      </c>
      <c r="R1289" s="1">
        <v>29335</v>
      </c>
      <c r="S1289" s="1">
        <v>11.2</v>
      </c>
      <c r="T1289" s="1">
        <v>424491</v>
      </c>
      <c r="U1289" s="1">
        <v>5.5</v>
      </c>
      <c r="V1289" s="1">
        <v>1052157</v>
      </c>
      <c r="W1289" s="1">
        <v>2</v>
      </c>
      <c r="X1289" s="1">
        <v>4129493</v>
      </c>
      <c r="Y1289" s="1" t="s">
        <v>45</v>
      </c>
    </row>
    <row r="1290" spans="1:25">
      <c r="A1290" s="1">
        <v>2008109</v>
      </c>
      <c r="B1290" s="1" t="s">
        <v>46</v>
      </c>
      <c r="C1290" s="2">
        <v>39792</v>
      </c>
      <c r="D1290" s="2">
        <v>39853</v>
      </c>
      <c r="E1290" s="1">
        <v>41</v>
      </c>
      <c r="F1290" s="1">
        <v>38</v>
      </c>
      <c r="G1290" s="1">
        <v>10</v>
      </c>
      <c r="H1290" s="1">
        <v>35</v>
      </c>
      <c r="I1290" s="1">
        <v>11</v>
      </c>
      <c r="J1290" s="1">
        <v>3</v>
      </c>
      <c r="K1290" s="1" t="s">
        <v>1335</v>
      </c>
      <c r="L1290" s="1">
        <v>1</v>
      </c>
      <c r="M1290" s="1">
        <v>3000000</v>
      </c>
      <c r="N1290" s="1">
        <v>0</v>
      </c>
      <c r="O1290" s="1">
        <v>0</v>
      </c>
      <c r="P1290" s="1">
        <v>373</v>
      </c>
      <c r="Q1290" s="1">
        <v>2454</v>
      </c>
      <c r="R1290" s="1">
        <v>19291</v>
      </c>
      <c r="S1290" s="1">
        <v>13.1</v>
      </c>
      <c r="T1290" s="1">
        <v>320851</v>
      </c>
      <c r="U1290" s="1">
        <v>5.6</v>
      </c>
      <c r="V1290" s="1">
        <v>560891</v>
      </c>
      <c r="W1290" s="1">
        <v>2</v>
      </c>
      <c r="X1290" s="1">
        <v>9195734</v>
      </c>
      <c r="Y1290" s="1" t="s">
        <v>45</v>
      </c>
    </row>
    <row r="1291" spans="1:25">
      <c r="A1291" s="1">
        <v>2008108</v>
      </c>
      <c r="B1291" s="1" t="s">
        <v>48</v>
      </c>
      <c r="C1291" s="2">
        <v>39790</v>
      </c>
      <c r="D1291" s="2">
        <v>39851</v>
      </c>
      <c r="E1291" s="1">
        <v>29</v>
      </c>
      <c r="F1291" s="1">
        <v>15</v>
      </c>
      <c r="G1291" s="1">
        <v>1</v>
      </c>
      <c r="H1291" s="1">
        <v>31</v>
      </c>
      <c r="I1291" s="1">
        <v>11</v>
      </c>
      <c r="J1291" s="1">
        <v>8</v>
      </c>
      <c r="K1291" s="1" t="s">
        <v>1336</v>
      </c>
      <c r="L1291" s="1">
        <v>0</v>
      </c>
      <c r="M1291" s="1">
        <v>0</v>
      </c>
      <c r="N1291" s="1">
        <v>2</v>
      </c>
      <c r="O1291" s="1">
        <v>104119.1</v>
      </c>
      <c r="P1291" s="1">
        <v>518</v>
      </c>
      <c r="Q1291" s="1">
        <v>736.4</v>
      </c>
      <c r="R1291" s="1">
        <v>20105</v>
      </c>
      <c r="S1291" s="1">
        <v>8.1999999999999993</v>
      </c>
      <c r="T1291" s="1">
        <v>252954</v>
      </c>
      <c r="U1291" s="1">
        <v>4.5999999999999996</v>
      </c>
      <c r="V1291" s="1">
        <v>326193</v>
      </c>
      <c r="W1291" s="1">
        <v>2</v>
      </c>
      <c r="X1291" s="1">
        <v>5677689</v>
      </c>
      <c r="Y1291" s="1" t="s">
        <v>45</v>
      </c>
    </row>
    <row r="1292" spans="1:25">
      <c r="A1292" s="1">
        <v>2008107</v>
      </c>
      <c r="B1292" s="1" t="s">
        <v>43</v>
      </c>
      <c r="C1292" s="2">
        <v>39788</v>
      </c>
      <c r="D1292" s="2">
        <v>39849</v>
      </c>
      <c r="E1292" s="1">
        <v>48</v>
      </c>
      <c r="F1292" s="1">
        <v>2</v>
      </c>
      <c r="G1292" s="1">
        <v>5</v>
      </c>
      <c r="H1292" s="1">
        <v>13</v>
      </c>
      <c r="I1292" s="1">
        <v>24</v>
      </c>
      <c r="J1292" s="1">
        <v>4</v>
      </c>
      <c r="K1292" s="1" t="s">
        <v>1337</v>
      </c>
      <c r="L1292" s="1">
        <v>1</v>
      </c>
      <c r="M1292" s="1">
        <v>4000000</v>
      </c>
      <c r="N1292" s="1">
        <v>2</v>
      </c>
      <c r="O1292" s="1">
        <v>207841.9</v>
      </c>
      <c r="P1292" s="1">
        <v>1117</v>
      </c>
      <c r="Q1292" s="1">
        <v>713.3</v>
      </c>
      <c r="R1292" s="1">
        <v>44077</v>
      </c>
      <c r="S1292" s="1">
        <v>7.8</v>
      </c>
      <c r="T1292" s="1">
        <v>550413</v>
      </c>
      <c r="U1292" s="1">
        <v>4.4000000000000004</v>
      </c>
      <c r="V1292" s="1">
        <v>709686</v>
      </c>
      <c r="W1292" s="1">
        <v>2</v>
      </c>
      <c r="X1292" s="1">
        <v>5257361</v>
      </c>
      <c r="Y1292" s="1" t="s">
        <v>45</v>
      </c>
    </row>
    <row r="1293" spans="1:25">
      <c r="A1293" s="1">
        <v>2008106</v>
      </c>
      <c r="B1293" s="1" t="s">
        <v>46</v>
      </c>
      <c r="C1293" s="2">
        <v>39785</v>
      </c>
      <c r="D1293" s="2">
        <v>39846</v>
      </c>
      <c r="E1293" s="1">
        <v>26</v>
      </c>
      <c r="F1293" s="1">
        <v>29</v>
      </c>
      <c r="G1293" s="1">
        <v>34</v>
      </c>
      <c r="H1293" s="1">
        <v>42</v>
      </c>
      <c r="I1293" s="1">
        <v>31</v>
      </c>
      <c r="J1293" s="1">
        <v>10</v>
      </c>
      <c r="K1293" s="1" t="s">
        <v>1338</v>
      </c>
      <c r="L1293" s="1">
        <v>0</v>
      </c>
      <c r="M1293" s="1">
        <v>0</v>
      </c>
      <c r="N1293" s="1">
        <v>1</v>
      </c>
      <c r="O1293" s="1">
        <v>308357.3</v>
      </c>
      <c r="P1293" s="1">
        <v>447</v>
      </c>
      <c r="Q1293" s="1">
        <v>1334.9</v>
      </c>
      <c r="R1293" s="1">
        <v>20848</v>
      </c>
      <c r="S1293" s="1">
        <v>12.6</v>
      </c>
      <c r="T1293" s="1">
        <v>318038</v>
      </c>
      <c r="U1293" s="1">
        <v>5.9</v>
      </c>
      <c r="V1293" s="1">
        <v>342597</v>
      </c>
      <c r="W1293" s="1">
        <v>2</v>
      </c>
      <c r="X1293" s="1">
        <v>9925867</v>
      </c>
      <c r="Y1293" s="1" t="s">
        <v>45</v>
      </c>
    </row>
    <row r="1294" spans="1:25">
      <c r="A1294" s="1">
        <v>2008105</v>
      </c>
      <c r="B1294" s="1" t="s">
        <v>48</v>
      </c>
      <c r="C1294" s="2">
        <v>39783</v>
      </c>
      <c r="D1294" s="2">
        <v>39844</v>
      </c>
      <c r="E1294" s="1">
        <v>32</v>
      </c>
      <c r="F1294" s="1">
        <v>15</v>
      </c>
      <c r="G1294" s="1">
        <v>19</v>
      </c>
      <c r="H1294" s="1">
        <v>37</v>
      </c>
      <c r="I1294" s="1">
        <v>38</v>
      </c>
      <c r="J1294" s="1">
        <v>1</v>
      </c>
      <c r="K1294" s="1" t="s">
        <v>1339</v>
      </c>
      <c r="L1294" s="1">
        <v>0</v>
      </c>
      <c r="M1294" s="1">
        <v>0</v>
      </c>
      <c r="N1294" s="1">
        <v>0</v>
      </c>
      <c r="O1294" s="1">
        <v>0</v>
      </c>
      <c r="P1294" s="1">
        <v>262</v>
      </c>
      <c r="Q1294" s="1">
        <v>2441</v>
      </c>
      <c r="R1294" s="1">
        <v>12714</v>
      </c>
      <c r="S1294" s="1">
        <v>13.9</v>
      </c>
      <c r="T1294" s="1">
        <v>206405</v>
      </c>
      <c r="U1294" s="1">
        <v>6.1</v>
      </c>
      <c r="V1294" s="1">
        <v>295724</v>
      </c>
      <c r="W1294" s="1">
        <v>2</v>
      </c>
      <c r="X1294" s="1">
        <v>3954631</v>
      </c>
      <c r="Y1294" s="1" t="s">
        <v>45</v>
      </c>
    </row>
    <row r="1295" spans="1:25">
      <c r="A1295" s="1">
        <v>2008104</v>
      </c>
      <c r="B1295" s="1" t="s">
        <v>43</v>
      </c>
      <c r="C1295" s="2">
        <v>39781</v>
      </c>
      <c r="D1295" s="2">
        <v>39842</v>
      </c>
      <c r="E1295" s="1">
        <v>18</v>
      </c>
      <c r="F1295" s="1">
        <v>36</v>
      </c>
      <c r="G1295" s="1">
        <v>20</v>
      </c>
      <c r="H1295" s="1">
        <v>32</v>
      </c>
      <c r="I1295" s="1">
        <v>22</v>
      </c>
      <c r="J1295" s="1">
        <v>7</v>
      </c>
      <c r="K1295" s="1" t="s">
        <v>1340</v>
      </c>
      <c r="L1295" s="1">
        <v>1</v>
      </c>
      <c r="M1295" s="1">
        <v>3000000</v>
      </c>
      <c r="N1295" s="1">
        <v>1</v>
      </c>
      <c r="O1295" s="1">
        <v>390432.5</v>
      </c>
      <c r="P1295" s="1">
        <v>599</v>
      </c>
      <c r="Q1295" s="1">
        <v>1288.5999999999999</v>
      </c>
      <c r="R1295" s="1">
        <v>28180</v>
      </c>
      <c r="S1295" s="1">
        <v>12.1</v>
      </c>
      <c r="T1295" s="1">
        <v>431569</v>
      </c>
      <c r="U1295" s="1">
        <v>5.6</v>
      </c>
      <c r="V1295" s="1">
        <v>1098874</v>
      </c>
      <c r="W1295" s="1">
        <v>2</v>
      </c>
      <c r="X1295" s="1">
        <v>8323773</v>
      </c>
      <c r="Y1295" s="1" t="s">
        <v>45</v>
      </c>
    </row>
    <row r="1296" spans="1:25">
      <c r="A1296" s="1">
        <v>2008103</v>
      </c>
      <c r="B1296" s="1" t="s">
        <v>46</v>
      </c>
      <c r="C1296" s="2">
        <v>39778</v>
      </c>
      <c r="D1296" s="2">
        <v>39839</v>
      </c>
      <c r="E1296" s="1">
        <v>49</v>
      </c>
      <c r="F1296" s="1">
        <v>11</v>
      </c>
      <c r="G1296" s="1">
        <v>13</v>
      </c>
      <c r="H1296" s="1">
        <v>25</v>
      </c>
      <c r="I1296" s="1">
        <v>28</v>
      </c>
      <c r="J1296" s="1">
        <v>5</v>
      </c>
      <c r="K1296" s="1" t="s">
        <v>1341</v>
      </c>
      <c r="L1296" s="1">
        <v>0</v>
      </c>
      <c r="M1296" s="1">
        <v>0</v>
      </c>
      <c r="N1296" s="1">
        <v>1</v>
      </c>
      <c r="O1296" s="1">
        <v>307027.8</v>
      </c>
      <c r="P1296" s="1">
        <v>1021</v>
      </c>
      <c r="Q1296" s="1">
        <v>594.79999999999995</v>
      </c>
      <c r="R1296" s="1">
        <v>38466</v>
      </c>
      <c r="S1296" s="1">
        <v>6.8</v>
      </c>
      <c r="T1296" s="1">
        <v>455943</v>
      </c>
      <c r="U1296" s="1">
        <v>4.0999999999999996</v>
      </c>
      <c r="V1296" s="1">
        <v>649693</v>
      </c>
      <c r="W1296" s="1">
        <v>2</v>
      </c>
      <c r="X1296" s="1">
        <v>9712006</v>
      </c>
      <c r="Y1296" s="1" t="s">
        <v>45</v>
      </c>
    </row>
    <row r="1297" spans="1:25">
      <c r="A1297" s="1">
        <v>2008102</v>
      </c>
      <c r="B1297" s="1" t="s">
        <v>48</v>
      </c>
      <c r="C1297" s="2">
        <v>39776</v>
      </c>
      <c r="D1297" s="2">
        <v>39837</v>
      </c>
      <c r="E1297" s="1">
        <v>43</v>
      </c>
      <c r="F1297" s="1">
        <v>36</v>
      </c>
      <c r="G1297" s="1">
        <v>31</v>
      </c>
      <c r="H1297" s="1">
        <v>30</v>
      </c>
      <c r="I1297" s="1">
        <v>17</v>
      </c>
      <c r="J1297" s="1">
        <v>8</v>
      </c>
      <c r="K1297" s="1" t="s">
        <v>1342</v>
      </c>
      <c r="L1297" s="1">
        <v>1</v>
      </c>
      <c r="M1297" s="1">
        <v>6000000</v>
      </c>
      <c r="N1297" s="1">
        <v>1</v>
      </c>
      <c r="O1297" s="1">
        <v>234820.8</v>
      </c>
      <c r="P1297" s="1">
        <v>249</v>
      </c>
      <c r="Q1297" s="1">
        <v>1767.6</v>
      </c>
      <c r="R1297" s="1">
        <v>13703</v>
      </c>
      <c r="S1297" s="1">
        <v>14.3</v>
      </c>
      <c r="T1297" s="1">
        <v>224414</v>
      </c>
      <c r="U1297" s="1">
        <v>6.2</v>
      </c>
      <c r="V1297" s="1">
        <v>383825</v>
      </c>
      <c r="W1297" s="1">
        <v>2</v>
      </c>
      <c r="X1297" s="1">
        <v>7560785</v>
      </c>
      <c r="Y1297" s="1" t="s">
        <v>45</v>
      </c>
    </row>
    <row r="1298" spans="1:25">
      <c r="A1298" s="1">
        <v>2008101</v>
      </c>
      <c r="B1298" s="1" t="s">
        <v>43</v>
      </c>
      <c r="C1298" s="2">
        <v>39774</v>
      </c>
      <c r="D1298" s="2">
        <v>39835</v>
      </c>
      <c r="E1298" s="1">
        <v>45</v>
      </c>
      <c r="F1298" s="1">
        <v>12</v>
      </c>
      <c r="G1298" s="1">
        <v>30</v>
      </c>
      <c r="H1298" s="1">
        <v>36</v>
      </c>
      <c r="I1298" s="1">
        <v>20</v>
      </c>
      <c r="J1298" s="1">
        <v>6</v>
      </c>
      <c r="K1298" s="1" t="s">
        <v>1343</v>
      </c>
      <c r="L1298" s="1">
        <v>0</v>
      </c>
      <c r="M1298" s="1">
        <v>0</v>
      </c>
      <c r="N1298" s="1">
        <v>1</v>
      </c>
      <c r="O1298" s="1">
        <v>405518.3</v>
      </c>
      <c r="P1298" s="1">
        <v>633</v>
      </c>
      <c r="Q1298" s="1">
        <v>1270.5999999999999</v>
      </c>
      <c r="R1298" s="1">
        <v>30810</v>
      </c>
      <c r="S1298" s="1">
        <v>11.5</v>
      </c>
      <c r="T1298" s="1">
        <v>473429</v>
      </c>
      <c r="U1298" s="1">
        <v>5.3</v>
      </c>
      <c r="V1298" s="1">
        <v>681111</v>
      </c>
      <c r="W1298" s="1">
        <v>2</v>
      </c>
      <c r="X1298" s="1">
        <v>5533941</v>
      </c>
      <c r="Y1298" s="1" t="s">
        <v>45</v>
      </c>
    </row>
    <row r="1299" spans="1:25">
      <c r="A1299" s="1">
        <v>2008100</v>
      </c>
      <c r="B1299" s="1" t="s">
        <v>46</v>
      </c>
      <c r="C1299" s="2">
        <v>39771</v>
      </c>
      <c r="D1299" s="2">
        <v>39832</v>
      </c>
      <c r="E1299" s="1">
        <v>34</v>
      </c>
      <c r="F1299" s="1">
        <v>26</v>
      </c>
      <c r="G1299" s="1">
        <v>37</v>
      </c>
      <c r="H1299" s="1">
        <v>41</v>
      </c>
      <c r="I1299" s="1">
        <v>2</v>
      </c>
      <c r="J1299" s="1">
        <v>4</v>
      </c>
      <c r="K1299" s="1" t="s">
        <v>1344</v>
      </c>
      <c r="L1299" s="1">
        <v>0</v>
      </c>
      <c r="M1299" s="1">
        <v>0</v>
      </c>
      <c r="N1299" s="1">
        <v>1</v>
      </c>
      <c r="O1299" s="1">
        <v>320110</v>
      </c>
      <c r="P1299" s="1">
        <v>419</v>
      </c>
      <c r="Q1299" s="1">
        <v>1479.4</v>
      </c>
      <c r="R1299" s="1">
        <v>18603</v>
      </c>
      <c r="S1299" s="1">
        <v>14.7</v>
      </c>
      <c r="T1299" s="1">
        <v>297534</v>
      </c>
      <c r="U1299" s="1">
        <v>6.6</v>
      </c>
      <c r="V1299" s="1">
        <v>569933</v>
      </c>
      <c r="W1299" s="1">
        <v>2</v>
      </c>
      <c r="X1299" s="1">
        <v>8020200</v>
      </c>
      <c r="Y1299" s="1" t="s">
        <v>45</v>
      </c>
    </row>
    <row r="1300" spans="1:25">
      <c r="A1300" s="1">
        <v>2008099</v>
      </c>
      <c r="B1300" s="1" t="s">
        <v>48</v>
      </c>
      <c r="C1300" s="2">
        <v>39769</v>
      </c>
      <c r="D1300" s="2">
        <v>39830</v>
      </c>
      <c r="E1300" s="1">
        <v>1</v>
      </c>
      <c r="F1300" s="1">
        <v>6</v>
      </c>
      <c r="G1300" s="1">
        <v>19</v>
      </c>
      <c r="H1300" s="1">
        <v>23</v>
      </c>
      <c r="I1300" s="1">
        <v>41</v>
      </c>
      <c r="J1300" s="1">
        <v>6</v>
      </c>
      <c r="K1300" s="1" t="s">
        <v>1345</v>
      </c>
      <c r="L1300" s="1">
        <v>0</v>
      </c>
      <c r="M1300" s="1">
        <v>0</v>
      </c>
      <c r="N1300" s="1">
        <v>3</v>
      </c>
      <c r="O1300" s="1">
        <v>78605.3</v>
      </c>
      <c r="P1300" s="1">
        <v>487</v>
      </c>
      <c r="Q1300" s="1">
        <v>868.1</v>
      </c>
      <c r="R1300" s="1">
        <v>21474</v>
      </c>
      <c r="S1300" s="1">
        <v>8.5</v>
      </c>
      <c r="T1300" s="1">
        <v>281263</v>
      </c>
      <c r="U1300" s="1">
        <v>4.5999999999999996</v>
      </c>
      <c r="V1300" s="1">
        <v>357142</v>
      </c>
      <c r="W1300" s="1">
        <v>2</v>
      </c>
      <c r="X1300" s="1">
        <v>7486753</v>
      </c>
      <c r="Y1300" s="1" t="s">
        <v>45</v>
      </c>
    </row>
    <row r="1301" spans="1:25">
      <c r="A1301" s="1">
        <v>2008098</v>
      </c>
      <c r="B1301" s="1" t="s">
        <v>43</v>
      </c>
      <c r="C1301" s="2">
        <v>39767</v>
      </c>
      <c r="D1301" s="2">
        <v>39828</v>
      </c>
      <c r="E1301" s="1">
        <v>41</v>
      </c>
      <c r="F1301" s="1">
        <v>10</v>
      </c>
      <c r="G1301" s="1">
        <v>48</v>
      </c>
      <c r="H1301" s="1">
        <v>43</v>
      </c>
      <c r="I1301" s="1">
        <v>22</v>
      </c>
      <c r="J1301" s="1">
        <v>3</v>
      </c>
      <c r="K1301" s="1" t="s">
        <v>1346</v>
      </c>
      <c r="L1301" s="1">
        <v>0</v>
      </c>
      <c r="M1301" s="1">
        <v>0</v>
      </c>
      <c r="N1301" s="1">
        <v>1</v>
      </c>
      <c r="O1301" s="1">
        <v>410047.9</v>
      </c>
      <c r="P1301" s="1">
        <v>1125</v>
      </c>
      <c r="Q1301" s="1">
        <v>738.7</v>
      </c>
      <c r="R1301" s="1">
        <v>36402</v>
      </c>
      <c r="S1301" s="1">
        <v>9.8000000000000007</v>
      </c>
      <c r="T1301" s="1">
        <v>452219</v>
      </c>
      <c r="U1301" s="1">
        <v>5.6</v>
      </c>
      <c r="V1301" s="1">
        <v>781453</v>
      </c>
      <c r="W1301" s="1">
        <v>2</v>
      </c>
      <c r="X1301" s="1">
        <v>3888531</v>
      </c>
      <c r="Y1301" s="1" t="s">
        <v>45</v>
      </c>
    </row>
    <row r="1302" spans="1:25">
      <c r="A1302" s="1">
        <v>2008097</v>
      </c>
      <c r="B1302" s="1" t="s">
        <v>46</v>
      </c>
      <c r="C1302" s="2">
        <v>39764</v>
      </c>
      <c r="D1302" s="2">
        <v>39825</v>
      </c>
      <c r="E1302" s="1">
        <v>45</v>
      </c>
      <c r="F1302" s="1">
        <v>35</v>
      </c>
      <c r="G1302" s="1">
        <v>34</v>
      </c>
      <c r="H1302" s="1">
        <v>40</v>
      </c>
      <c r="I1302" s="1">
        <v>23</v>
      </c>
      <c r="J1302" s="1">
        <v>5</v>
      </c>
      <c r="K1302" s="1" t="s">
        <v>1347</v>
      </c>
      <c r="L1302" s="1">
        <v>1</v>
      </c>
      <c r="M1302" s="1">
        <v>3000000</v>
      </c>
      <c r="N1302" s="1">
        <v>0</v>
      </c>
      <c r="O1302" s="1">
        <v>0</v>
      </c>
      <c r="P1302" s="1">
        <v>369</v>
      </c>
      <c r="Q1302" s="1">
        <v>2611.3000000000002</v>
      </c>
      <c r="R1302" s="1">
        <v>17861</v>
      </c>
      <c r="S1302" s="1">
        <v>15</v>
      </c>
      <c r="T1302" s="1">
        <v>278521</v>
      </c>
      <c r="U1302" s="1">
        <v>6.8</v>
      </c>
      <c r="V1302" s="1">
        <v>709296</v>
      </c>
      <c r="W1302" s="1">
        <v>2</v>
      </c>
      <c r="X1302" s="1">
        <v>6163242</v>
      </c>
      <c r="Y1302" s="1" t="s">
        <v>45</v>
      </c>
    </row>
    <row r="1303" spans="1:25">
      <c r="A1303" s="1">
        <v>2008096</v>
      </c>
      <c r="B1303" s="1" t="s">
        <v>48</v>
      </c>
      <c r="C1303" s="2">
        <v>39762</v>
      </c>
      <c r="D1303" s="2">
        <v>39823</v>
      </c>
      <c r="E1303" s="1">
        <v>12</v>
      </c>
      <c r="F1303" s="1">
        <v>9</v>
      </c>
      <c r="G1303" s="1">
        <v>21</v>
      </c>
      <c r="H1303" s="1">
        <v>45</v>
      </c>
      <c r="I1303" s="1">
        <v>38</v>
      </c>
      <c r="J1303" s="1">
        <v>6</v>
      </c>
      <c r="K1303" s="1" t="s">
        <v>1348</v>
      </c>
      <c r="L1303" s="1">
        <v>0</v>
      </c>
      <c r="M1303" s="1">
        <v>0</v>
      </c>
      <c r="N1303" s="1">
        <v>2</v>
      </c>
      <c r="O1303" s="1">
        <v>117543.4</v>
      </c>
      <c r="P1303" s="1">
        <v>532</v>
      </c>
      <c r="Q1303" s="1">
        <v>811.2</v>
      </c>
      <c r="R1303" s="1">
        <v>20218</v>
      </c>
      <c r="S1303" s="1">
        <v>9.1999999999999993</v>
      </c>
      <c r="T1303" s="1">
        <v>279445</v>
      </c>
      <c r="U1303" s="1">
        <v>4.7</v>
      </c>
      <c r="V1303" s="1">
        <v>384092</v>
      </c>
      <c r="W1303" s="1">
        <v>2</v>
      </c>
      <c r="X1303" s="1">
        <v>6047419</v>
      </c>
      <c r="Y1303" s="1" t="s">
        <v>45</v>
      </c>
    </row>
    <row r="1304" spans="1:25">
      <c r="A1304" s="1">
        <v>2008095</v>
      </c>
      <c r="B1304" s="1" t="s">
        <v>43</v>
      </c>
      <c r="C1304" s="2">
        <v>39760</v>
      </c>
      <c r="D1304" s="2">
        <v>39821</v>
      </c>
      <c r="E1304" s="1">
        <v>25</v>
      </c>
      <c r="F1304" s="1">
        <v>35</v>
      </c>
      <c r="G1304" s="1">
        <v>33</v>
      </c>
      <c r="H1304" s="1">
        <v>5</v>
      </c>
      <c r="I1304" s="1">
        <v>22</v>
      </c>
      <c r="J1304" s="1">
        <v>9</v>
      </c>
      <c r="K1304" s="1" t="s">
        <v>1349</v>
      </c>
      <c r="L1304" s="1">
        <v>1</v>
      </c>
      <c r="M1304" s="1">
        <v>14000000</v>
      </c>
      <c r="N1304" s="1">
        <v>4</v>
      </c>
      <c r="O1304" s="1">
        <v>155085.4</v>
      </c>
      <c r="P1304" s="1">
        <v>925</v>
      </c>
      <c r="Q1304" s="1">
        <v>1233.3</v>
      </c>
      <c r="R1304" s="1">
        <v>50060</v>
      </c>
      <c r="S1304" s="1">
        <v>10</v>
      </c>
      <c r="T1304" s="1">
        <v>694625</v>
      </c>
      <c r="U1304" s="1">
        <v>5.0999999999999996</v>
      </c>
      <c r="V1304" s="1">
        <v>919776</v>
      </c>
      <c r="W1304" s="1">
        <v>2</v>
      </c>
      <c r="X1304" s="1">
        <v>5537888</v>
      </c>
      <c r="Y1304" s="1" t="s">
        <v>45</v>
      </c>
    </row>
    <row r="1305" spans="1:25">
      <c r="A1305" s="1">
        <v>2008094</v>
      </c>
      <c r="B1305" s="1" t="s">
        <v>46</v>
      </c>
      <c r="C1305" s="2">
        <v>39757</v>
      </c>
      <c r="D1305" s="2">
        <v>39818</v>
      </c>
      <c r="E1305" s="1">
        <v>47</v>
      </c>
      <c r="F1305" s="1">
        <v>4</v>
      </c>
      <c r="G1305" s="1">
        <v>38</v>
      </c>
      <c r="H1305" s="1">
        <v>15</v>
      </c>
      <c r="I1305" s="1">
        <v>8</v>
      </c>
      <c r="J1305" s="1">
        <v>7</v>
      </c>
      <c r="K1305" s="1" t="s">
        <v>1350</v>
      </c>
      <c r="L1305" s="1">
        <v>0</v>
      </c>
      <c r="M1305" s="1">
        <v>0</v>
      </c>
      <c r="N1305" s="1">
        <v>0</v>
      </c>
      <c r="O1305" s="1">
        <v>0</v>
      </c>
      <c r="P1305" s="1">
        <v>595</v>
      </c>
      <c r="Q1305" s="1">
        <v>1841.5</v>
      </c>
      <c r="R1305" s="1">
        <v>28386</v>
      </c>
      <c r="S1305" s="1">
        <v>10.6</v>
      </c>
      <c r="T1305" s="1">
        <v>415874</v>
      </c>
      <c r="U1305" s="1">
        <v>5.2</v>
      </c>
      <c r="V1305" s="1">
        <v>998107</v>
      </c>
      <c r="W1305" s="1">
        <v>2</v>
      </c>
      <c r="X1305" s="1">
        <v>9962947</v>
      </c>
      <c r="Y1305" s="1" t="s">
        <v>45</v>
      </c>
    </row>
    <row r="1306" spans="1:25">
      <c r="A1306" s="1">
        <v>2008093</v>
      </c>
      <c r="B1306" s="1" t="s">
        <v>48</v>
      </c>
      <c r="C1306" s="2">
        <v>39755</v>
      </c>
      <c r="D1306" s="2">
        <v>39816</v>
      </c>
      <c r="E1306" s="1">
        <v>26</v>
      </c>
      <c r="F1306" s="1">
        <v>2</v>
      </c>
      <c r="G1306" s="1">
        <v>23</v>
      </c>
      <c r="H1306" s="1">
        <v>20</v>
      </c>
      <c r="I1306" s="1">
        <v>24</v>
      </c>
      <c r="J1306" s="1">
        <v>8</v>
      </c>
      <c r="K1306" s="1" t="s">
        <v>1351</v>
      </c>
      <c r="L1306" s="1">
        <v>0</v>
      </c>
      <c r="M1306" s="1">
        <v>0</v>
      </c>
      <c r="N1306" s="1">
        <v>2</v>
      </c>
      <c r="O1306" s="1">
        <v>117362.2</v>
      </c>
      <c r="P1306" s="1">
        <v>432</v>
      </c>
      <c r="Q1306" s="1">
        <v>988.6</v>
      </c>
      <c r="R1306" s="1">
        <v>19464</v>
      </c>
      <c r="S1306" s="1">
        <v>9.6</v>
      </c>
      <c r="T1306" s="1">
        <v>270653</v>
      </c>
      <c r="U1306" s="1">
        <v>4.9000000000000004</v>
      </c>
      <c r="V1306" s="1">
        <v>361661</v>
      </c>
      <c r="W1306" s="1">
        <v>2</v>
      </c>
      <c r="X1306" s="1">
        <v>3430042</v>
      </c>
      <c r="Y1306" s="1" t="s">
        <v>45</v>
      </c>
    </row>
    <row r="1307" spans="1:25">
      <c r="A1307" s="1">
        <v>2008092</v>
      </c>
      <c r="B1307" s="1" t="s">
        <v>43</v>
      </c>
      <c r="C1307" s="2">
        <v>39753</v>
      </c>
      <c r="D1307" s="2">
        <v>39814</v>
      </c>
      <c r="E1307" s="1">
        <v>22</v>
      </c>
      <c r="F1307" s="1">
        <v>4</v>
      </c>
      <c r="G1307" s="1">
        <v>27</v>
      </c>
      <c r="H1307" s="1">
        <v>36</v>
      </c>
      <c r="I1307" s="1">
        <v>45</v>
      </c>
      <c r="J1307" s="1">
        <v>3</v>
      </c>
      <c r="K1307" s="1" t="s">
        <v>1352</v>
      </c>
      <c r="L1307" s="1">
        <v>0</v>
      </c>
      <c r="M1307" s="1">
        <v>0</v>
      </c>
      <c r="N1307" s="1">
        <v>3</v>
      </c>
      <c r="O1307" s="1">
        <v>140455.20000000001</v>
      </c>
      <c r="P1307" s="1">
        <v>732</v>
      </c>
      <c r="Q1307" s="1">
        <v>1054.8</v>
      </c>
      <c r="R1307" s="1">
        <v>31721</v>
      </c>
      <c r="S1307" s="1">
        <v>10.6</v>
      </c>
      <c r="T1307" s="1">
        <v>448841</v>
      </c>
      <c r="U1307" s="1">
        <v>5.3</v>
      </c>
      <c r="V1307" s="1">
        <v>718520</v>
      </c>
      <c r="W1307" s="1">
        <v>2</v>
      </c>
      <c r="X1307" s="1">
        <v>33110</v>
      </c>
      <c r="Y1307" s="1" t="s">
        <v>45</v>
      </c>
    </row>
    <row r="1308" spans="1:25">
      <c r="A1308" s="1">
        <v>2008091</v>
      </c>
      <c r="B1308" s="1" t="s">
        <v>46</v>
      </c>
      <c r="C1308" s="2">
        <v>39750</v>
      </c>
      <c r="D1308" s="2">
        <v>39811</v>
      </c>
      <c r="E1308" s="1">
        <v>43</v>
      </c>
      <c r="F1308" s="1">
        <v>28</v>
      </c>
      <c r="G1308" s="1">
        <v>22</v>
      </c>
      <c r="H1308" s="1">
        <v>41</v>
      </c>
      <c r="I1308" s="1">
        <v>49</v>
      </c>
      <c r="J1308" s="1">
        <v>4</v>
      </c>
      <c r="K1308" s="1" t="s">
        <v>1353</v>
      </c>
      <c r="L1308" s="1">
        <v>0</v>
      </c>
      <c r="M1308" s="1">
        <v>0</v>
      </c>
      <c r="N1308" s="1">
        <v>2</v>
      </c>
      <c r="O1308" s="1">
        <v>176739.3</v>
      </c>
      <c r="P1308" s="1">
        <v>553</v>
      </c>
      <c r="Q1308" s="1">
        <v>1189.2</v>
      </c>
      <c r="R1308" s="1">
        <v>23882</v>
      </c>
      <c r="S1308" s="1">
        <v>12.1</v>
      </c>
      <c r="T1308" s="1">
        <v>351544</v>
      </c>
      <c r="U1308" s="1">
        <v>5.8</v>
      </c>
      <c r="V1308" s="1">
        <v>573078</v>
      </c>
      <c r="W1308" s="1">
        <v>2</v>
      </c>
      <c r="X1308" s="1">
        <v>7121362</v>
      </c>
      <c r="Y1308" s="1" t="s">
        <v>45</v>
      </c>
    </row>
    <row r="1309" spans="1:25">
      <c r="A1309" s="1">
        <v>2008090</v>
      </c>
      <c r="B1309" s="1" t="s">
        <v>48</v>
      </c>
      <c r="C1309" s="2">
        <v>39748</v>
      </c>
      <c r="D1309" s="2">
        <v>39809</v>
      </c>
      <c r="E1309" s="1">
        <v>46</v>
      </c>
      <c r="F1309" s="1">
        <v>37</v>
      </c>
      <c r="G1309" s="1">
        <v>44</v>
      </c>
      <c r="H1309" s="1">
        <v>4</v>
      </c>
      <c r="I1309" s="1">
        <v>6</v>
      </c>
      <c r="J1309" s="1">
        <v>2</v>
      </c>
      <c r="K1309" s="1" t="s">
        <v>1354</v>
      </c>
      <c r="L1309" s="1">
        <v>0</v>
      </c>
      <c r="M1309" s="1">
        <v>0</v>
      </c>
      <c r="N1309" s="1">
        <v>1</v>
      </c>
      <c r="O1309" s="1">
        <v>220687.8</v>
      </c>
      <c r="P1309" s="1">
        <v>215</v>
      </c>
      <c r="Q1309" s="1">
        <v>1913.9</v>
      </c>
      <c r="R1309" s="1">
        <v>13291</v>
      </c>
      <c r="S1309" s="1">
        <v>13.8</v>
      </c>
      <c r="T1309" s="1">
        <v>219880</v>
      </c>
      <c r="U1309" s="1">
        <v>5.9</v>
      </c>
      <c r="V1309" s="1">
        <v>291500</v>
      </c>
      <c r="W1309" s="1">
        <v>2</v>
      </c>
      <c r="X1309" s="1">
        <v>5089982</v>
      </c>
      <c r="Y1309" s="1" t="s">
        <v>45</v>
      </c>
    </row>
    <row r="1310" spans="1:25">
      <c r="A1310" s="1">
        <v>2008089</v>
      </c>
      <c r="B1310" s="1" t="s">
        <v>43</v>
      </c>
      <c r="C1310" s="2">
        <v>39746</v>
      </c>
      <c r="D1310" s="2">
        <v>39807</v>
      </c>
      <c r="E1310" s="1">
        <v>13</v>
      </c>
      <c r="F1310" s="1">
        <v>11</v>
      </c>
      <c r="G1310" s="1">
        <v>22</v>
      </c>
      <c r="H1310" s="1">
        <v>46</v>
      </c>
      <c r="I1310" s="1">
        <v>19</v>
      </c>
      <c r="J1310" s="1">
        <v>3</v>
      </c>
      <c r="K1310" s="1" t="s">
        <v>1355</v>
      </c>
      <c r="L1310" s="1">
        <v>0</v>
      </c>
      <c r="M1310" s="1">
        <v>0</v>
      </c>
      <c r="N1310" s="1">
        <v>5</v>
      </c>
      <c r="O1310" s="1">
        <v>94058.7</v>
      </c>
      <c r="P1310" s="1">
        <v>1326</v>
      </c>
      <c r="Q1310" s="1">
        <v>646.5</v>
      </c>
      <c r="R1310" s="1">
        <v>49652</v>
      </c>
      <c r="S1310" s="1">
        <v>7.4</v>
      </c>
      <c r="T1310" s="1">
        <v>622273</v>
      </c>
      <c r="U1310" s="1">
        <v>4.2</v>
      </c>
      <c r="V1310" s="1">
        <v>769020</v>
      </c>
      <c r="W1310" s="1">
        <v>2</v>
      </c>
      <c r="X1310" s="1">
        <v>9314736</v>
      </c>
      <c r="Y1310" s="1" t="s">
        <v>45</v>
      </c>
    </row>
    <row r="1311" spans="1:25">
      <c r="A1311" s="1">
        <v>2008088</v>
      </c>
      <c r="B1311" s="1" t="s">
        <v>46</v>
      </c>
      <c r="C1311" s="2">
        <v>39743</v>
      </c>
      <c r="D1311" s="2">
        <v>39804</v>
      </c>
      <c r="E1311" s="1">
        <v>11</v>
      </c>
      <c r="F1311" s="1">
        <v>28</v>
      </c>
      <c r="G1311" s="1">
        <v>12</v>
      </c>
      <c r="H1311" s="1">
        <v>48</v>
      </c>
      <c r="I1311" s="1">
        <v>14</v>
      </c>
      <c r="J1311" s="1">
        <v>2</v>
      </c>
      <c r="K1311" s="1" t="s">
        <v>1356</v>
      </c>
      <c r="L1311" s="1">
        <v>0</v>
      </c>
      <c r="M1311" s="1">
        <v>0</v>
      </c>
      <c r="N1311" s="1">
        <v>3</v>
      </c>
      <c r="O1311" s="1">
        <v>124698.6</v>
      </c>
      <c r="P1311" s="1">
        <v>830</v>
      </c>
      <c r="Q1311" s="1">
        <v>828.5</v>
      </c>
      <c r="R1311" s="1">
        <v>35067</v>
      </c>
      <c r="S1311" s="1">
        <v>8.5</v>
      </c>
      <c r="T1311" s="1">
        <v>478108</v>
      </c>
      <c r="U1311" s="1">
        <v>4.4000000000000004</v>
      </c>
      <c r="V1311" s="1">
        <v>474495</v>
      </c>
      <c r="W1311" s="1">
        <v>2</v>
      </c>
      <c r="X1311" s="1">
        <v>3535114</v>
      </c>
      <c r="Y1311" s="1" t="s">
        <v>45</v>
      </c>
    </row>
    <row r="1312" spans="1:25">
      <c r="A1312" s="1">
        <v>2008087</v>
      </c>
      <c r="B1312" s="1" t="s">
        <v>48</v>
      </c>
      <c r="C1312" s="2">
        <v>39741</v>
      </c>
      <c r="D1312" s="2">
        <v>39802</v>
      </c>
      <c r="E1312" s="1">
        <v>43</v>
      </c>
      <c r="F1312" s="1">
        <v>7</v>
      </c>
      <c r="G1312" s="1">
        <v>48</v>
      </c>
      <c r="H1312" s="1">
        <v>31</v>
      </c>
      <c r="I1312" s="1">
        <v>15</v>
      </c>
      <c r="J1312" s="1">
        <v>3</v>
      </c>
      <c r="K1312" s="1" t="s">
        <v>1357</v>
      </c>
      <c r="L1312" s="1">
        <v>0</v>
      </c>
      <c r="M1312" s="1">
        <v>0</v>
      </c>
      <c r="N1312" s="1">
        <v>2</v>
      </c>
      <c r="O1312" s="1">
        <v>121230.9</v>
      </c>
      <c r="P1312" s="1">
        <v>395</v>
      </c>
      <c r="Q1312" s="1">
        <v>1113.3</v>
      </c>
      <c r="R1312" s="1">
        <v>16549</v>
      </c>
      <c r="S1312" s="1">
        <v>11.6</v>
      </c>
      <c r="T1312" s="1">
        <v>250445</v>
      </c>
      <c r="U1312" s="1">
        <v>5.5</v>
      </c>
      <c r="V1312" s="1">
        <v>417834</v>
      </c>
      <c r="W1312" s="1">
        <v>2</v>
      </c>
      <c r="X1312" s="1">
        <v>3684075</v>
      </c>
      <c r="Y1312" s="1" t="s">
        <v>45</v>
      </c>
    </row>
    <row r="1313" spans="1:25">
      <c r="A1313" s="1">
        <v>2008086</v>
      </c>
      <c r="B1313" s="1" t="s">
        <v>43</v>
      </c>
      <c r="C1313" s="2">
        <v>39739</v>
      </c>
      <c r="D1313" s="2">
        <v>39800</v>
      </c>
      <c r="E1313" s="1">
        <v>44</v>
      </c>
      <c r="F1313" s="1">
        <v>35</v>
      </c>
      <c r="G1313" s="1">
        <v>4</v>
      </c>
      <c r="H1313" s="1">
        <v>32</v>
      </c>
      <c r="I1313" s="1">
        <v>39</v>
      </c>
      <c r="J1313" s="1">
        <v>10</v>
      </c>
      <c r="K1313" s="1" t="s">
        <v>1358</v>
      </c>
      <c r="L1313" s="1">
        <v>0</v>
      </c>
      <c r="M1313" s="1">
        <v>0</v>
      </c>
      <c r="N1313" s="1">
        <v>4</v>
      </c>
      <c r="O1313" s="1">
        <v>124798.2</v>
      </c>
      <c r="P1313" s="1">
        <v>572</v>
      </c>
      <c r="Q1313" s="1">
        <v>1568.5</v>
      </c>
      <c r="R1313" s="1">
        <v>27458</v>
      </c>
      <c r="S1313" s="1">
        <v>14.5</v>
      </c>
      <c r="T1313" s="1">
        <v>428079</v>
      </c>
      <c r="U1313" s="1">
        <v>6.6</v>
      </c>
      <c r="V1313" s="1">
        <v>517431</v>
      </c>
      <c r="W1313" s="1">
        <v>2</v>
      </c>
      <c r="X1313" s="1">
        <v>6297506</v>
      </c>
      <c r="Y1313" s="1" t="s">
        <v>45</v>
      </c>
    </row>
    <row r="1314" spans="1:25">
      <c r="A1314" s="1">
        <v>2008085</v>
      </c>
      <c r="B1314" s="1" t="s">
        <v>46</v>
      </c>
      <c r="C1314" s="2">
        <v>39736</v>
      </c>
      <c r="D1314" s="2">
        <v>39797</v>
      </c>
      <c r="E1314" s="1">
        <v>49</v>
      </c>
      <c r="F1314" s="1">
        <v>28</v>
      </c>
      <c r="G1314" s="1">
        <v>18</v>
      </c>
      <c r="H1314" s="1">
        <v>20</v>
      </c>
      <c r="I1314" s="1">
        <v>40</v>
      </c>
      <c r="J1314" s="1">
        <v>1</v>
      </c>
      <c r="K1314" s="1" t="s">
        <v>1359</v>
      </c>
      <c r="L1314" s="1">
        <v>1</v>
      </c>
      <c r="M1314" s="1">
        <v>3000000</v>
      </c>
      <c r="N1314" s="1">
        <v>1</v>
      </c>
      <c r="O1314" s="1">
        <v>367165</v>
      </c>
      <c r="P1314" s="1">
        <v>712</v>
      </c>
      <c r="Q1314" s="1">
        <v>1022.7</v>
      </c>
      <c r="R1314" s="1">
        <v>29068</v>
      </c>
      <c r="S1314" s="1">
        <v>10.9</v>
      </c>
      <c r="T1314" s="1">
        <v>416063</v>
      </c>
      <c r="U1314" s="1">
        <v>5.4</v>
      </c>
      <c r="V1314" s="1">
        <v>532554</v>
      </c>
      <c r="W1314" s="1">
        <v>2</v>
      </c>
      <c r="X1314" s="1">
        <v>4425002</v>
      </c>
      <c r="Y1314" s="1" t="s">
        <v>45</v>
      </c>
    </row>
    <row r="1315" spans="1:25">
      <c r="A1315" s="1">
        <v>2008084</v>
      </c>
      <c r="B1315" s="1" t="s">
        <v>48</v>
      </c>
      <c r="C1315" s="2">
        <v>39734</v>
      </c>
      <c r="D1315" s="2">
        <v>39795</v>
      </c>
      <c r="E1315" s="1">
        <v>11</v>
      </c>
      <c r="F1315" s="1">
        <v>10</v>
      </c>
      <c r="G1315" s="1">
        <v>41</v>
      </c>
      <c r="H1315" s="1">
        <v>37</v>
      </c>
      <c r="I1315" s="1">
        <v>48</v>
      </c>
      <c r="J1315" s="1">
        <v>4</v>
      </c>
      <c r="K1315" s="1" t="s">
        <v>1360</v>
      </c>
      <c r="L1315" s="1">
        <v>0</v>
      </c>
      <c r="M1315" s="1">
        <v>0</v>
      </c>
      <c r="N1315" s="1">
        <v>1</v>
      </c>
      <c r="O1315" s="1">
        <v>245864.4</v>
      </c>
      <c r="P1315" s="1">
        <v>258</v>
      </c>
      <c r="Q1315" s="1">
        <v>1790.1</v>
      </c>
      <c r="R1315" s="1">
        <v>15296</v>
      </c>
      <c r="S1315" s="1">
        <v>13.4</v>
      </c>
      <c r="T1315" s="1">
        <v>260429</v>
      </c>
      <c r="U1315" s="1">
        <v>5.6</v>
      </c>
      <c r="V1315" s="1">
        <v>385898</v>
      </c>
      <c r="W1315" s="1">
        <v>2</v>
      </c>
      <c r="X1315" s="1">
        <v>3725522</v>
      </c>
      <c r="Y1315" s="1" t="s">
        <v>45</v>
      </c>
    </row>
    <row r="1316" spans="1:25">
      <c r="A1316" s="1">
        <v>2008083</v>
      </c>
      <c r="B1316" s="1" t="s">
        <v>43</v>
      </c>
      <c r="C1316" s="2">
        <v>39732</v>
      </c>
      <c r="D1316" s="2">
        <v>39793</v>
      </c>
      <c r="E1316" s="1">
        <v>46</v>
      </c>
      <c r="F1316" s="1">
        <v>22</v>
      </c>
      <c r="G1316" s="1">
        <v>10</v>
      </c>
      <c r="H1316" s="1">
        <v>39</v>
      </c>
      <c r="I1316" s="1">
        <v>20</v>
      </c>
      <c r="J1316" s="1">
        <v>4</v>
      </c>
      <c r="K1316" s="1" t="s">
        <v>1361</v>
      </c>
      <c r="L1316" s="1">
        <v>1</v>
      </c>
      <c r="M1316" s="1">
        <v>7000000</v>
      </c>
      <c r="N1316" s="1">
        <v>1</v>
      </c>
      <c r="O1316" s="1">
        <v>485170.5</v>
      </c>
      <c r="P1316" s="1">
        <v>752</v>
      </c>
      <c r="Q1316" s="1">
        <v>1294.2</v>
      </c>
      <c r="R1316" s="1">
        <v>37419</v>
      </c>
      <c r="S1316" s="1">
        <v>11.5</v>
      </c>
      <c r="T1316" s="1">
        <v>563108</v>
      </c>
      <c r="U1316" s="1">
        <v>5.4</v>
      </c>
      <c r="V1316" s="1">
        <v>836367</v>
      </c>
      <c r="W1316" s="1">
        <v>2</v>
      </c>
      <c r="X1316" s="1">
        <v>4461098</v>
      </c>
      <c r="Y1316" s="1" t="s">
        <v>45</v>
      </c>
    </row>
    <row r="1317" spans="1:25">
      <c r="A1317" s="1">
        <v>2008082</v>
      </c>
      <c r="B1317" s="1" t="s">
        <v>46</v>
      </c>
      <c r="C1317" s="2">
        <v>39729</v>
      </c>
      <c r="D1317" s="2">
        <v>39790</v>
      </c>
      <c r="E1317" s="1">
        <v>24</v>
      </c>
      <c r="F1317" s="1">
        <v>48</v>
      </c>
      <c r="G1317" s="1">
        <v>32</v>
      </c>
      <c r="H1317" s="1">
        <v>41</v>
      </c>
      <c r="I1317" s="1">
        <v>22</v>
      </c>
      <c r="J1317" s="1">
        <v>1</v>
      </c>
      <c r="K1317" s="1" t="s">
        <v>1362</v>
      </c>
      <c r="L1317" s="1">
        <v>0</v>
      </c>
      <c r="M1317" s="1">
        <v>0</v>
      </c>
      <c r="N1317" s="1">
        <v>1</v>
      </c>
      <c r="O1317" s="1">
        <v>388050</v>
      </c>
      <c r="P1317" s="1">
        <v>417</v>
      </c>
      <c r="Q1317" s="1">
        <v>1822.6</v>
      </c>
      <c r="R1317" s="1">
        <v>22589</v>
      </c>
      <c r="S1317" s="1">
        <v>15</v>
      </c>
      <c r="T1317" s="1">
        <v>376622</v>
      </c>
      <c r="U1317" s="1">
        <v>6.4</v>
      </c>
      <c r="V1317" s="1">
        <v>606599</v>
      </c>
      <c r="W1317" s="1">
        <v>2</v>
      </c>
      <c r="X1317" s="1">
        <v>8234403</v>
      </c>
      <c r="Y1317" s="1" t="s">
        <v>45</v>
      </c>
    </row>
    <row r="1318" spans="1:25">
      <c r="A1318" s="1">
        <v>2008081</v>
      </c>
      <c r="B1318" s="1" t="s">
        <v>48</v>
      </c>
      <c r="C1318" s="2">
        <v>39727</v>
      </c>
      <c r="D1318" s="2">
        <v>39788</v>
      </c>
      <c r="E1318" s="1">
        <v>19</v>
      </c>
      <c r="F1318" s="1">
        <v>33</v>
      </c>
      <c r="G1318" s="1">
        <v>41</v>
      </c>
      <c r="H1318" s="1">
        <v>24</v>
      </c>
      <c r="I1318" s="1">
        <v>27</v>
      </c>
      <c r="J1318" s="1">
        <v>9</v>
      </c>
      <c r="K1318" s="1" t="s">
        <v>1363</v>
      </c>
      <c r="L1318" s="1">
        <v>0</v>
      </c>
      <c r="M1318" s="1">
        <v>0</v>
      </c>
      <c r="N1318" s="1">
        <v>0</v>
      </c>
      <c r="O1318" s="1">
        <v>0</v>
      </c>
      <c r="P1318" s="1">
        <v>592</v>
      </c>
      <c r="Q1318" s="1">
        <v>1617.6</v>
      </c>
      <c r="R1318" s="1">
        <v>24510</v>
      </c>
      <c r="S1318" s="1">
        <v>10.7</v>
      </c>
      <c r="T1318" s="1">
        <v>353526</v>
      </c>
      <c r="U1318" s="1">
        <v>5.3</v>
      </c>
      <c r="V1318" s="1">
        <v>471642</v>
      </c>
      <c r="W1318" s="1">
        <v>2</v>
      </c>
      <c r="X1318" s="1">
        <v>4674648</v>
      </c>
      <c r="Y1318" s="1" t="s">
        <v>45</v>
      </c>
    </row>
    <row r="1331" spans="6:6">
      <c r="F1331" s="5">
        <f>COUNTIF(E2:I1318,45)</f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1"/>
  <sheetViews>
    <sheetView workbookViewId="0"/>
  </sheetViews>
  <sheetFormatPr defaultRowHeight="15"/>
  <sheetData>
    <row r="1" spans="1:34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1364</v>
      </c>
      <c r="Y1" s="1" t="s">
        <v>1365</v>
      </c>
      <c r="Z1" s="1" t="s">
        <v>1366</v>
      </c>
      <c r="AA1" s="1" t="s">
        <v>1367</v>
      </c>
      <c r="AB1" s="1" t="s">
        <v>1368</v>
      </c>
      <c r="AC1" s="1" t="s">
        <v>1369</v>
      </c>
      <c r="AD1" s="1" t="s">
        <v>1370</v>
      </c>
      <c r="AE1" s="1" t="s">
        <v>1371</v>
      </c>
      <c r="AF1" s="1" t="s">
        <v>1372</v>
      </c>
      <c r="AG1" s="1" t="s">
        <v>41</v>
      </c>
      <c r="AH1" s="1" t="s">
        <v>42</v>
      </c>
    </row>
    <row r="2" spans="1:34">
      <c r="A2" s="1">
        <v>2019024</v>
      </c>
      <c r="B2" s="1" t="s">
        <v>48</v>
      </c>
      <c r="C2" s="2">
        <v>43521</v>
      </c>
      <c r="D2" s="2">
        <v>43582</v>
      </c>
      <c r="E2" s="1">
        <v>7</v>
      </c>
      <c r="F2" s="1">
        <v>44</v>
      </c>
      <c r="G2" s="1">
        <v>37</v>
      </c>
      <c r="H2" s="1">
        <v>48</v>
      </c>
      <c r="I2" s="1">
        <v>38</v>
      </c>
      <c r="J2" s="1">
        <v>7</v>
      </c>
      <c r="K2" s="1" t="s">
        <v>1373</v>
      </c>
      <c r="L2" s="1">
        <v>0</v>
      </c>
      <c r="M2" s="1">
        <v>4000000</v>
      </c>
      <c r="N2" s="1">
        <v>0</v>
      </c>
      <c r="O2" s="1">
        <v>100000</v>
      </c>
      <c r="P2" s="1">
        <v>48</v>
      </c>
      <c r="Q2" s="1">
        <v>1000</v>
      </c>
      <c r="R2" s="1">
        <v>181</v>
      </c>
      <c r="S2" s="1">
        <v>500</v>
      </c>
      <c r="T2" s="1">
        <v>1732</v>
      </c>
      <c r="U2" s="1">
        <v>50</v>
      </c>
      <c r="V2" s="1">
        <v>9799</v>
      </c>
      <c r="W2" s="1">
        <v>20</v>
      </c>
      <c r="X2" s="1">
        <v>27734</v>
      </c>
      <c r="Y2" s="1">
        <v>10</v>
      </c>
      <c r="Z2" s="1">
        <v>151855</v>
      </c>
      <c r="AA2" s="1">
        <v>5</v>
      </c>
      <c r="AB2" s="1">
        <v>433301</v>
      </c>
      <c r="AC2" s="1">
        <v>2.2000000000000002</v>
      </c>
      <c r="AD2" s="1">
        <v>10</v>
      </c>
      <c r="AE2" s="1">
        <v>20000</v>
      </c>
      <c r="AF2" s="1" t="s">
        <v>1374</v>
      </c>
      <c r="AG2" s="1">
        <v>5031606</v>
      </c>
      <c r="AH2" s="1" t="s">
        <v>45</v>
      </c>
    </row>
    <row r="3" spans="1:34">
      <c r="A3" s="1">
        <v>2019023</v>
      </c>
      <c r="B3" s="1" t="s">
        <v>43</v>
      </c>
      <c r="C3" s="2">
        <v>43519</v>
      </c>
      <c r="D3" s="2">
        <v>43580</v>
      </c>
      <c r="E3" s="1">
        <v>3</v>
      </c>
      <c r="F3" s="1">
        <v>45</v>
      </c>
      <c r="G3" s="1">
        <v>13</v>
      </c>
      <c r="H3" s="1">
        <v>4</v>
      </c>
      <c r="I3" s="1">
        <v>44</v>
      </c>
      <c r="J3" s="1">
        <v>5</v>
      </c>
      <c r="K3" s="1" t="s">
        <v>1375</v>
      </c>
      <c r="L3" s="1">
        <v>0</v>
      </c>
      <c r="M3" s="1">
        <v>3000000</v>
      </c>
      <c r="N3" s="1">
        <v>1</v>
      </c>
      <c r="O3" s="1">
        <v>100000</v>
      </c>
      <c r="P3" s="1">
        <v>43</v>
      </c>
      <c r="Q3" s="1">
        <v>1000</v>
      </c>
      <c r="R3" s="1">
        <v>424</v>
      </c>
      <c r="S3" s="1">
        <v>500</v>
      </c>
      <c r="T3" s="1">
        <v>2668</v>
      </c>
      <c r="U3" s="1">
        <v>50</v>
      </c>
      <c r="V3" s="1">
        <v>22864</v>
      </c>
      <c r="W3" s="1">
        <v>20</v>
      </c>
      <c r="X3" s="1">
        <v>43244</v>
      </c>
      <c r="Y3" s="1">
        <v>10</v>
      </c>
      <c r="Z3" s="1">
        <v>347123</v>
      </c>
      <c r="AA3" s="1">
        <v>5</v>
      </c>
      <c r="AB3" s="1">
        <v>561341</v>
      </c>
      <c r="AC3" s="1">
        <v>2.2000000000000002</v>
      </c>
      <c r="AD3" s="1">
        <v>10</v>
      </c>
      <c r="AE3" s="1">
        <v>20000</v>
      </c>
      <c r="AF3" s="1" t="s">
        <v>1376</v>
      </c>
      <c r="AG3" s="1">
        <v>6273343</v>
      </c>
      <c r="AH3" s="1" t="s">
        <v>45</v>
      </c>
    </row>
    <row r="4" spans="1:34">
      <c r="A4" s="1">
        <v>2019022</v>
      </c>
      <c r="B4" s="1" t="s">
        <v>46</v>
      </c>
      <c r="C4" s="2">
        <v>43516</v>
      </c>
      <c r="D4" s="2">
        <v>43577</v>
      </c>
      <c r="E4" s="1">
        <v>25</v>
      </c>
      <c r="F4" s="1">
        <v>29</v>
      </c>
      <c r="G4" s="1">
        <v>8</v>
      </c>
      <c r="H4" s="1">
        <v>34</v>
      </c>
      <c r="I4" s="1">
        <v>15</v>
      </c>
      <c r="J4" s="1">
        <v>1</v>
      </c>
      <c r="K4" s="1" t="s">
        <v>1377</v>
      </c>
      <c r="L4" s="1">
        <v>0</v>
      </c>
      <c r="M4" s="1">
        <v>2000000</v>
      </c>
      <c r="N4" s="1">
        <v>2</v>
      </c>
      <c r="O4" s="1">
        <v>100000</v>
      </c>
      <c r="P4" s="1">
        <v>50</v>
      </c>
      <c r="Q4" s="1">
        <v>1000</v>
      </c>
      <c r="R4" s="1">
        <v>345</v>
      </c>
      <c r="S4" s="1">
        <v>500</v>
      </c>
      <c r="T4" s="1">
        <v>1413</v>
      </c>
      <c r="U4" s="1">
        <v>50</v>
      </c>
      <c r="V4" s="1">
        <v>17630</v>
      </c>
      <c r="W4" s="1">
        <v>20</v>
      </c>
      <c r="X4" s="1">
        <v>19886</v>
      </c>
      <c r="Y4" s="1">
        <v>10</v>
      </c>
      <c r="Z4" s="1">
        <v>253327</v>
      </c>
      <c r="AA4" s="1">
        <v>5</v>
      </c>
      <c r="AB4" s="1">
        <v>267697</v>
      </c>
      <c r="AC4" s="1">
        <v>2.2000000000000002</v>
      </c>
      <c r="AD4" s="1">
        <v>10</v>
      </c>
      <c r="AE4" s="1">
        <v>20000</v>
      </c>
      <c r="AF4" s="1" t="s">
        <v>1378</v>
      </c>
      <c r="AG4" s="1">
        <v>6468700</v>
      </c>
      <c r="AH4" s="1" t="s">
        <v>45</v>
      </c>
    </row>
    <row r="5" spans="1:34">
      <c r="A5" s="1">
        <v>2019021</v>
      </c>
      <c r="B5" s="1" t="s">
        <v>48</v>
      </c>
      <c r="C5" s="2">
        <v>43514</v>
      </c>
      <c r="D5" s="2">
        <v>43575</v>
      </c>
      <c r="E5" s="1">
        <v>18</v>
      </c>
      <c r="F5" s="1">
        <v>9</v>
      </c>
      <c r="G5" s="1">
        <v>11</v>
      </c>
      <c r="H5" s="1">
        <v>33</v>
      </c>
      <c r="I5" s="1">
        <v>7</v>
      </c>
      <c r="J5" s="1">
        <v>9</v>
      </c>
      <c r="K5" s="1" t="s">
        <v>1379</v>
      </c>
      <c r="L5" s="1">
        <v>1</v>
      </c>
      <c r="M5" s="1">
        <v>2000000</v>
      </c>
      <c r="N5" s="1">
        <v>1</v>
      </c>
      <c r="O5" s="1">
        <v>100000</v>
      </c>
      <c r="P5" s="1">
        <v>70</v>
      </c>
      <c r="Q5" s="1">
        <v>1000</v>
      </c>
      <c r="R5" s="1">
        <v>649</v>
      </c>
      <c r="S5" s="1">
        <v>500</v>
      </c>
      <c r="T5" s="1">
        <v>2739</v>
      </c>
      <c r="U5" s="1">
        <v>50</v>
      </c>
      <c r="V5" s="1">
        <v>23747</v>
      </c>
      <c r="W5" s="1">
        <v>20</v>
      </c>
      <c r="X5" s="1">
        <v>29193</v>
      </c>
      <c r="Y5" s="1">
        <v>10</v>
      </c>
      <c r="Z5" s="1">
        <v>264322</v>
      </c>
      <c r="AA5" s="1">
        <v>5</v>
      </c>
      <c r="AB5" s="1">
        <v>262263</v>
      </c>
      <c r="AC5" s="1">
        <v>2.2000000000000002</v>
      </c>
      <c r="AD5" s="1">
        <v>10</v>
      </c>
      <c r="AE5" s="1">
        <v>20000</v>
      </c>
      <c r="AF5" s="1" t="s">
        <v>1380</v>
      </c>
      <c r="AG5" s="1">
        <v>3153532</v>
      </c>
      <c r="AH5" s="1" t="s">
        <v>45</v>
      </c>
    </row>
    <row r="6" spans="1:34">
      <c r="A6" s="1">
        <v>2019020</v>
      </c>
      <c r="B6" s="1" t="s">
        <v>43</v>
      </c>
      <c r="C6" s="2">
        <v>43512</v>
      </c>
      <c r="D6" s="2">
        <v>43573</v>
      </c>
      <c r="E6" s="1">
        <v>8</v>
      </c>
      <c r="F6" s="1">
        <v>7</v>
      </c>
      <c r="G6" s="1">
        <v>25</v>
      </c>
      <c r="H6" s="1">
        <v>11</v>
      </c>
      <c r="I6" s="1">
        <v>46</v>
      </c>
      <c r="J6" s="1">
        <v>7</v>
      </c>
      <c r="K6" s="1" t="s">
        <v>1381</v>
      </c>
      <c r="L6" s="1">
        <v>1</v>
      </c>
      <c r="M6" s="1">
        <v>14000000</v>
      </c>
      <c r="N6" s="1">
        <v>5</v>
      </c>
      <c r="O6" s="1">
        <v>100000</v>
      </c>
      <c r="P6" s="1">
        <v>156</v>
      </c>
      <c r="Q6" s="1">
        <v>1000</v>
      </c>
      <c r="R6" s="1">
        <v>817</v>
      </c>
      <c r="S6" s="1">
        <v>500</v>
      </c>
      <c r="T6" s="1">
        <v>6515</v>
      </c>
      <c r="U6" s="1">
        <v>50</v>
      </c>
      <c r="V6" s="1">
        <v>34375</v>
      </c>
      <c r="W6" s="1">
        <v>20</v>
      </c>
      <c r="X6" s="1">
        <v>81313</v>
      </c>
      <c r="Y6" s="1">
        <v>10</v>
      </c>
      <c r="Z6" s="1">
        <v>455336</v>
      </c>
      <c r="AA6" s="1">
        <v>5</v>
      </c>
      <c r="AB6" s="1">
        <v>850950</v>
      </c>
      <c r="AC6" s="1">
        <v>2.2000000000000002</v>
      </c>
      <c r="AD6" s="1">
        <v>10</v>
      </c>
      <c r="AE6" s="1">
        <v>20000</v>
      </c>
      <c r="AF6" s="1" t="s">
        <v>1382</v>
      </c>
      <c r="AG6" s="1">
        <v>2595166</v>
      </c>
      <c r="AH6" s="1" t="s">
        <v>45</v>
      </c>
    </row>
    <row r="7" spans="1:34">
      <c r="A7" s="1">
        <v>2019019</v>
      </c>
      <c r="B7" s="1" t="s">
        <v>46</v>
      </c>
      <c r="C7" s="2">
        <v>43509</v>
      </c>
      <c r="D7" s="2">
        <v>43570</v>
      </c>
      <c r="E7" s="1">
        <v>43</v>
      </c>
      <c r="F7" s="1">
        <v>41</v>
      </c>
      <c r="G7" s="1">
        <v>29</v>
      </c>
      <c r="H7" s="1">
        <v>14</v>
      </c>
      <c r="I7" s="1">
        <v>7</v>
      </c>
      <c r="J7" s="1">
        <v>3</v>
      </c>
      <c r="K7" s="1" t="s">
        <v>1383</v>
      </c>
      <c r="L7" s="1">
        <v>0</v>
      </c>
      <c r="M7" s="1">
        <v>13000000</v>
      </c>
      <c r="N7" s="1">
        <v>0</v>
      </c>
      <c r="O7" s="1">
        <v>100000</v>
      </c>
      <c r="P7" s="1">
        <v>64</v>
      </c>
      <c r="Q7" s="1">
        <v>1000</v>
      </c>
      <c r="R7" s="1">
        <v>601</v>
      </c>
      <c r="S7" s="1">
        <v>500</v>
      </c>
      <c r="T7" s="1">
        <v>3019</v>
      </c>
      <c r="U7" s="1">
        <v>50</v>
      </c>
      <c r="V7" s="1">
        <v>24984</v>
      </c>
      <c r="W7" s="1">
        <v>20</v>
      </c>
      <c r="X7" s="1">
        <v>41664</v>
      </c>
      <c r="Y7" s="1">
        <v>10</v>
      </c>
      <c r="Z7" s="1">
        <v>352370</v>
      </c>
      <c r="AA7" s="1">
        <v>5</v>
      </c>
      <c r="AB7" s="1">
        <v>551455</v>
      </c>
      <c r="AC7" s="1">
        <v>2.2000000000000002</v>
      </c>
      <c r="AD7" s="1">
        <v>10</v>
      </c>
      <c r="AE7" s="1">
        <v>20000</v>
      </c>
      <c r="AF7" s="1" t="s">
        <v>1384</v>
      </c>
      <c r="AG7" s="1">
        <v>7250317</v>
      </c>
      <c r="AH7" s="1" t="s">
        <v>45</v>
      </c>
    </row>
    <row r="8" spans="1:34">
      <c r="A8" s="1">
        <v>2019018</v>
      </c>
      <c r="B8" s="1" t="s">
        <v>48</v>
      </c>
      <c r="C8" s="2">
        <v>43507</v>
      </c>
      <c r="D8" s="2">
        <v>43568</v>
      </c>
      <c r="E8" s="1">
        <v>43</v>
      </c>
      <c r="F8" s="1">
        <v>15</v>
      </c>
      <c r="G8" s="1">
        <v>13</v>
      </c>
      <c r="H8" s="1">
        <v>48</v>
      </c>
      <c r="I8" s="1">
        <v>25</v>
      </c>
      <c r="J8" s="1">
        <v>5</v>
      </c>
      <c r="K8" s="1" t="s">
        <v>1385</v>
      </c>
      <c r="L8" s="1">
        <v>0</v>
      </c>
      <c r="M8" s="1">
        <v>12000000</v>
      </c>
      <c r="N8" s="1">
        <v>0</v>
      </c>
      <c r="O8" s="1">
        <v>100000</v>
      </c>
      <c r="P8" s="1">
        <v>43</v>
      </c>
      <c r="Q8" s="1">
        <v>1000</v>
      </c>
      <c r="R8" s="1">
        <v>325</v>
      </c>
      <c r="S8" s="1">
        <v>500</v>
      </c>
      <c r="T8" s="1">
        <v>2154</v>
      </c>
      <c r="U8" s="1">
        <v>50</v>
      </c>
      <c r="V8" s="1">
        <v>15249</v>
      </c>
      <c r="W8" s="1">
        <v>20</v>
      </c>
      <c r="X8" s="1">
        <v>31735</v>
      </c>
      <c r="Y8" s="1">
        <v>10</v>
      </c>
      <c r="Z8" s="1">
        <v>230939</v>
      </c>
      <c r="AA8" s="1">
        <v>5</v>
      </c>
      <c r="AB8" s="1">
        <v>405580</v>
      </c>
      <c r="AC8" s="1">
        <v>2.2000000000000002</v>
      </c>
      <c r="AD8" s="1">
        <v>10</v>
      </c>
      <c r="AE8" s="1">
        <v>20000</v>
      </c>
      <c r="AF8" s="1" t="s">
        <v>1386</v>
      </c>
      <c r="AG8" s="1">
        <v>1236337</v>
      </c>
      <c r="AH8" s="1" t="s">
        <v>45</v>
      </c>
    </row>
    <row r="9" spans="1:34">
      <c r="A9" s="1">
        <v>2019017</v>
      </c>
      <c r="B9" s="1" t="s">
        <v>43</v>
      </c>
      <c r="C9" s="2">
        <v>43505</v>
      </c>
      <c r="D9" s="2">
        <v>43566</v>
      </c>
      <c r="E9" s="1">
        <v>47</v>
      </c>
      <c r="F9" s="1">
        <v>40</v>
      </c>
      <c r="G9" s="1">
        <v>45</v>
      </c>
      <c r="H9" s="1">
        <v>42</v>
      </c>
      <c r="I9" s="1">
        <v>3</v>
      </c>
      <c r="J9" s="1">
        <v>9</v>
      </c>
      <c r="K9" s="1" t="s">
        <v>1387</v>
      </c>
      <c r="L9" s="1">
        <v>0</v>
      </c>
      <c r="M9" s="1">
        <v>11000000</v>
      </c>
      <c r="N9" s="1">
        <v>1</v>
      </c>
      <c r="O9" s="1">
        <v>100000</v>
      </c>
      <c r="P9" s="1">
        <v>46</v>
      </c>
      <c r="Q9" s="1">
        <v>1000</v>
      </c>
      <c r="R9" s="1">
        <v>441</v>
      </c>
      <c r="S9" s="1">
        <v>500</v>
      </c>
      <c r="T9" s="1">
        <v>2063</v>
      </c>
      <c r="U9" s="1">
        <v>50</v>
      </c>
      <c r="V9" s="1">
        <v>18452</v>
      </c>
      <c r="W9" s="1">
        <v>20</v>
      </c>
      <c r="X9" s="1">
        <v>33605</v>
      </c>
      <c r="Y9" s="1">
        <v>10</v>
      </c>
      <c r="Z9" s="1">
        <v>296916</v>
      </c>
      <c r="AA9" s="1">
        <v>5</v>
      </c>
      <c r="AB9" s="1">
        <v>562233</v>
      </c>
      <c r="AC9" s="1">
        <v>2.2000000000000002</v>
      </c>
      <c r="AD9" s="1">
        <v>10</v>
      </c>
      <c r="AE9" s="1">
        <v>20000</v>
      </c>
      <c r="AF9" s="1" t="s">
        <v>1388</v>
      </c>
      <c r="AG9" s="1">
        <v>5654040</v>
      </c>
      <c r="AH9" s="1" t="s">
        <v>45</v>
      </c>
    </row>
    <row r="10" spans="1:34">
      <c r="A10" s="1">
        <v>2019016</v>
      </c>
      <c r="B10" s="1" t="s">
        <v>46</v>
      </c>
      <c r="C10" s="2">
        <v>43502</v>
      </c>
      <c r="D10" s="2">
        <v>43563</v>
      </c>
      <c r="E10" s="1">
        <v>4</v>
      </c>
      <c r="F10" s="1">
        <v>15</v>
      </c>
      <c r="G10" s="1">
        <v>21</v>
      </c>
      <c r="H10" s="1">
        <v>26</v>
      </c>
      <c r="I10" s="1">
        <v>22</v>
      </c>
      <c r="J10" s="1">
        <v>10</v>
      </c>
      <c r="K10" s="1" t="s">
        <v>1389</v>
      </c>
      <c r="L10" s="1">
        <v>0</v>
      </c>
      <c r="M10" s="1">
        <v>10000000</v>
      </c>
      <c r="N10" s="1">
        <v>3</v>
      </c>
      <c r="O10" s="1">
        <v>100000</v>
      </c>
      <c r="P10" s="1">
        <v>57</v>
      </c>
      <c r="Q10" s="1">
        <v>1000</v>
      </c>
      <c r="R10" s="1">
        <v>623</v>
      </c>
      <c r="S10" s="1">
        <v>500</v>
      </c>
      <c r="T10" s="1">
        <v>1958</v>
      </c>
      <c r="U10" s="1">
        <v>50</v>
      </c>
      <c r="V10" s="1">
        <v>24202</v>
      </c>
      <c r="W10" s="1">
        <v>20</v>
      </c>
      <c r="X10" s="1">
        <v>25925</v>
      </c>
      <c r="Y10" s="1">
        <v>10</v>
      </c>
      <c r="Z10" s="1">
        <v>314580</v>
      </c>
      <c r="AA10" s="1">
        <v>5</v>
      </c>
      <c r="AB10" s="1">
        <v>323617</v>
      </c>
      <c r="AC10" s="1">
        <v>2.2000000000000002</v>
      </c>
      <c r="AD10" s="1">
        <v>10</v>
      </c>
      <c r="AE10" s="1">
        <v>20000</v>
      </c>
      <c r="AF10" s="1" t="s">
        <v>1390</v>
      </c>
      <c r="AG10" s="1">
        <v>1419901</v>
      </c>
      <c r="AH10" s="1" t="s">
        <v>45</v>
      </c>
    </row>
    <row r="11" spans="1:34">
      <c r="A11" s="1">
        <v>2019015</v>
      </c>
      <c r="B11" s="1" t="s">
        <v>48</v>
      </c>
      <c r="C11" s="2">
        <v>43500</v>
      </c>
      <c r="D11" s="2">
        <v>43561</v>
      </c>
      <c r="E11" s="1">
        <v>40</v>
      </c>
      <c r="F11" s="1">
        <v>12</v>
      </c>
      <c r="G11" s="1">
        <v>37</v>
      </c>
      <c r="H11" s="1">
        <v>24</v>
      </c>
      <c r="I11" s="1">
        <v>42</v>
      </c>
      <c r="J11" s="1">
        <v>1</v>
      </c>
      <c r="K11" s="1" t="s">
        <v>1391</v>
      </c>
      <c r="L11" s="1">
        <v>0</v>
      </c>
      <c r="M11" s="1">
        <v>9000000</v>
      </c>
      <c r="N11" s="1">
        <v>1</v>
      </c>
      <c r="O11" s="1">
        <v>100000</v>
      </c>
      <c r="P11" s="1">
        <v>36</v>
      </c>
      <c r="Q11" s="1">
        <v>1000</v>
      </c>
      <c r="R11" s="1">
        <v>368</v>
      </c>
      <c r="S11" s="1">
        <v>500</v>
      </c>
      <c r="T11" s="1">
        <v>1097</v>
      </c>
      <c r="U11" s="1">
        <v>50</v>
      </c>
      <c r="V11" s="1">
        <v>14148</v>
      </c>
      <c r="W11" s="1">
        <v>20</v>
      </c>
      <c r="X11" s="1">
        <v>16691</v>
      </c>
      <c r="Y11" s="1">
        <v>10</v>
      </c>
      <c r="Z11" s="1">
        <v>198606</v>
      </c>
      <c r="AA11" s="1">
        <v>5</v>
      </c>
      <c r="AB11" s="1">
        <v>260587</v>
      </c>
      <c r="AC11" s="1">
        <v>2.2000000000000002</v>
      </c>
      <c r="AD11" s="1">
        <v>10</v>
      </c>
      <c r="AE11" s="1">
        <v>20000</v>
      </c>
      <c r="AF11" s="1" t="s">
        <v>1392</v>
      </c>
      <c r="AG11" s="1">
        <v>482859</v>
      </c>
      <c r="AH11" s="1" t="s">
        <v>45</v>
      </c>
    </row>
    <row r="12" spans="1:34">
      <c r="A12" s="1">
        <v>2019014</v>
      </c>
      <c r="B12" s="1" t="s">
        <v>43</v>
      </c>
      <c r="C12" s="2">
        <v>43498</v>
      </c>
      <c r="D12" s="2">
        <v>43559</v>
      </c>
      <c r="E12" s="1">
        <v>32</v>
      </c>
      <c r="F12" s="1">
        <v>27</v>
      </c>
      <c r="G12" s="1">
        <v>5</v>
      </c>
      <c r="H12" s="1">
        <v>7</v>
      </c>
      <c r="I12" s="1">
        <v>35</v>
      </c>
      <c r="J12" s="1">
        <v>3</v>
      </c>
      <c r="K12" s="1" t="s">
        <v>1393</v>
      </c>
      <c r="L12" s="1">
        <v>0</v>
      </c>
      <c r="M12" s="1">
        <v>8000000</v>
      </c>
      <c r="N12" s="1">
        <v>0</v>
      </c>
      <c r="O12" s="1">
        <v>100000</v>
      </c>
      <c r="P12" s="1">
        <v>80</v>
      </c>
      <c r="Q12" s="1">
        <v>1000</v>
      </c>
      <c r="R12" s="1">
        <v>551</v>
      </c>
      <c r="S12" s="1">
        <v>500</v>
      </c>
      <c r="T12" s="1">
        <v>3012</v>
      </c>
      <c r="U12" s="1">
        <v>50</v>
      </c>
      <c r="V12" s="1">
        <v>25713</v>
      </c>
      <c r="W12" s="1">
        <v>20</v>
      </c>
      <c r="X12" s="1">
        <v>44607</v>
      </c>
      <c r="Y12" s="1">
        <v>10</v>
      </c>
      <c r="Z12" s="1">
        <v>382701</v>
      </c>
      <c r="AA12" s="1">
        <v>5</v>
      </c>
      <c r="AB12" s="1">
        <v>552412</v>
      </c>
      <c r="AC12" s="1">
        <v>2.2000000000000002</v>
      </c>
      <c r="AD12" s="1">
        <v>10</v>
      </c>
      <c r="AE12" s="1">
        <v>20000</v>
      </c>
      <c r="AF12" s="1" t="s">
        <v>1394</v>
      </c>
      <c r="AG12" s="1">
        <v>3681283</v>
      </c>
      <c r="AH12" s="1" t="s">
        <v>45</v>
      </c>
    </row>
    <row r="13" spans="1:34">
      <c r="A13" s="1">
        <v>2019013</v>
      </c>
      <c r="B13" s="1" t="s">
        <v>46</v>
      </c>
      <c r="C13" s="2">
        <v>43495</v>
      </c>
      <c r="D13" s="2">
        <v>43556</v>
      </c>
      <c r="E13" s="1">
        <v>20</v>
      </c>
      <c r="F13" s="1">
        <v>47</v>
      </c>
      <c r="G13" s="1">
        <v>15</v>
      </c>
      <c r="H13" s="1">
        <v>11</v>
      </c>
      <c r="I13" s="1">
        <v>30</v>
      </c>
      <c r="J13" s="1">
        <v>9</v>
      </c>
      <c r="K13" s="1" t="s">
        <v>1395</v>
      </c>
      <c r="L13" s="1">
        <v>0</v>
      </c>
      <c r="M13" s="1">
        <v>7000000</v>
      </c>
      <c r="N13" s="1">
        <v>1</v>
      </c>
      <c r="O13" s="1">
        <v>100000</v>
      </c>
      <c r="P13" s="1">
        <v>50</v>
      </c>
      <c r="Q13" s="1">
        <v>1000</v>
      </c>
      <c r="R13" s="1">
        <v>548</v>
      </c>
      <c r="S13" s="1">
        <v>500</v>
      </c>
      <c r="T13" s="1">
        <v>2108</v>
      </c>
      <c r="U13" s="1">
        <v>50</v>
      </c>
      <c r="V13" s="1">
        <v>21339</v>
      </c>
      <c r="W13" s="1">
        <v>20</v>
      </c>
      <c r="X13" s="1">
        <v>27638</v>
      </c>
      <c r="Y13" s="1">
        <v>10</v>
      </c>
      <c r="Z13" s="1">
        <v>266777</v>
      </c>
      <c r="AA13" s="1">
        <v>5</v>
      </c>
      <c r="AB13" s="1">
        <v>351021</v>
      </c>
      <c r="AC13" s="1">
        <v>2.2000000000000002</v>
      </c>
      <c r="AD13" s="1">
        <v>10</v>
      </c>
      <c r="AE13" s="1">
        <v>20000</v>
      </c>
      <c r="AF13" s="1" t="s">
        <v>1396</v>
      </c>
      <c r="AG13" s="1">
        <v>2197524</v>
      </c>
      <c r="AH13" s="1" t="s">
        <v>45</v>
      </c>
    </row>
    <row r="14" spans="1:34">
      <c r="A14" s="1">
        <v>2019012</v>
      </c>
      <c r="B14" s="1" t="s">
        <v>48</v>
      </c>
      <c r="C14" s="2">
        <v>43493</v>
      </c>
      <c r="D14" s="2">
        <v>43554</v>
      </c>
      <c r="E14" s="1">
        <v>37</v>
      </c>
      <c r="F14" s="1">
        <v>15</v>
      </c>
      <c r="G14" s="1">
        <v>30</v>
      </c>
      <c r="H14" s="1">
        <v>6</v>
      </c>
      <c r="I14" s="1">
        <v>47</v>
      </c>
      <c r="J14" s="1">
        <v>6</v>
      </c>
      <c r="K14" s="1" t="s">
        <v>1397</v>
      </c>
      <c r="L14" s="1">
        <v>0</v>
      </c>
      <c r="M14" s="1">
        <v>6000000</v>
      </c>
      <c r="N14" s="1">
        <v>1</v>
      </c>
      <c r="O14" s="1">
        <v>100000</v>
      </c>
      <c r="P14" s="1">
        <v>18</v>
      </c>
      <c r="Q14" s="1">
        <v>1000</v>
      </c>
      <c r="R14" s="1">
        <v>242</v>
      </c>
      <c r="S14" s="1">
        <v>500</v>
      </c>
      <c r="T14" s="1">
        <v>1362</v>
      </c>
      <c r="U14" s="1">
        <v>50</v>
      </c>
      <c r="V14" s="1">
        <v>11595</v>
      </c>
      <c r="W14" s="1">
        <v>20</v>
      </c>
      <c r="X14" s="1">
        <v>20170</v>
      </c>
      <c r="Y14" s="1">
        <v>10</v>
      </c>
      <c r="Z14" s="1">
        <v>178606</v>
      </c>
      <c r="AA14" s="1">
        <v>5</v>
      </c>
      <c r="AB14" s="1">
        <v>272143</v>
      </c>
      <c r="AC14" s="1">
        <v>2.2000000000000002</v>
      </c>
      <c r="AD14" s="1">
        <v>10</v>
      </c>
      <c r="AE14" s="1">
        <v>20000</v>
      </c>
      <c r="AF14" s="1" t="s">
        <v>1398</v>
      </c>
      <c r="AG14" s="1">
        <v>6031466</v>
      </c>
      <c r="AH14" s="1" t="s">
        <v>45</v>
      </c>
    </row>
    <row r="15" spans="1:34">
      <c r="A15" s="1">
        <v>2019011</v>
      </c>
      <c r="B15" s="1" t="s">
        <v>43</v>
      </c>
      <c r="C15" s="2">
        <v>43491</v>
      </c>
      <c r="D15" s="2">
        <v>43552</v>
      </c>
      <c r="E15" s="1">
        <v>30</v>
      </c>
      <c r="F15" s="1">
        <v>14</v>
      </c>
      <c r="G15" s="1">
        <v>12</v>
      </c>
      <c r="H15" s="1">
        <v>16</v>
      </c>
      <c r="I15" s="1">
        <v>42</v>
      </c>
      <c r="J15" s="1">
        <v>2</v>
      </c>
      <c r="K15" s="1" t="s">
        <v>1399</v>
      </c>
      <c r="L15" s="1">
        <v>0</v>
      </c>
      <c r="M15" s="1">
        <v>5000000</v>
      </c>
      <c r="N15" s="1">
        <v>5</v>
      </c>
      <c r="O15" s="1">
        <v>100000</v>
      </c>
      <c r="P15" s="1">
        <v>48</v>
      </c>
      <c r="Q15" s="1">
        <v>1000</v>
      </c>
      <c r="R15" s="1">
        <v>588</v>
      </c>
      <c r="S15" s="1">
        <v>500</v>
      </c>
      <c r="T15" s="1">
        <v>2309</v>
      </c>
      <c r="U15" s="1">
        <v>50</v>
      </c>
      <c r="V15" s="1">
        <v>25517</v>
      </c>
      <c r="W15" s="1">
        <v>20</v>
      </c>
      <c r="X15" s="1">
        <v>32455</v>
      </c>
      <c r="Y15" s="1">
        <v>10</v>
      </c>
      <c r="Z15" s="1">
        <v>358764</v>
      </c>
      <c r="AA15" s="1">
        <v>5</v>
      </c>
      <c r="AB15" s="1">
        <v>411124</v>
      </c>
      <c r="AC15" s="1">
        <v>2.2000000000000002</v>
      </c>
      <c r="AD15" s="1">
        <v>10</v>
      </c>
      <c r="AE15" s="1">
        <v>20000</v>
      </c>
      <c r="AF15" s="1" t="s">
        <v>1400</v>
      </c>
      <c r="AG15" s="1">
        <v>2328723</v>
      </c>
      <c r="AH15" s="1" t="s">
        <v>45</v>
      </c>
    </row>
    <row r="16" spans="1:34">
      <c r="A16" s="1">
        <v>2019010</v>
      </c>
      <c r="B16" s="1" t="s">
        <v>46</v>
      </c>
      <c r="C16" s="2">
        <v>43488</v>
      </c>
      <c r="D16" s="2">
        <v>43549</v>
      </c>
      <c r="E16" s="1">
        <v>25</v>
      </c>
      <c r="F16" s="1">
        <v>17</v>
      </c>
      <c r="G16" s="1">
        <v>41</v>
      </c>
      <c r="H16" s="1">
        <v>24</v>
      </c>
      <c r="I16" s="1">
        <v>38</v>
      </c>
      <c r="J16" s="1">
        <v>10</v>
      </c>
      <c r="K16" s="1" t="s">
        <v>1401</v>
      </c>
      <c r="L16" s="1">
        <v>0</v>
      </c>
      <c r="M16" s="1">
        <v>4000000</v>
      </c>
      <c r="N16" s="1">
        <v>0</v>
      </c>
      <c r="O16" s="1">
        <v>100000</v>
      </c>
      <c r="P16" s="1">
        <v>32</v>
      </c>
      <c r="Q16" s="1">
        <v>1000</v>
      </c>
      <c r="R16" s="1">
        <v>368</v>
      </c>
      <c r="S16" s="1">
        <v>500</v>
      </c>
      <c r="T16" s="1">
        <v>1206</v>
      </c>
      <c r="U16" s="1">
        <v>50</v>
      </c>
      <c r="V16" s="1">
        <v>13963</v>
      </c>
      <c r="W16" s="1">
        <v>20</v>
      </c>
      <c r="X16" s="1">
        <v>17925</v>
      </c>
      <c r="Y16" s="1">
        <v>10</v>
      </c>
      <c r="Z16" s="1">
        <v>216232</v>
      </c>
      <c r="AA16" s="1">
        <v>5</v>
      </c>
      <c r="AB16" s="1">
        <v>272422</v>
      </c>
      <c r="AC16" s="1">
        <v>2.2000000000000002</v>
      </c>
      <c r="AD16" s="1">
        <v>10</v>
      </c>
      <c r="AE16" s="1">
        <v>20000</v>
      </c>
      <c r="AF16" s="1" t="s">
        <v>1402</v>
      </c>
      <c r="AG16" s="1">
        <v>3620000</v>
      </c>
      <c r="AH16" s="1" t="s">
        <v>45</v>
      </c>
    </row>
    <row r="17" spans="1:34">
      <c r="A17" s="1">
        <v>2019009</v>
      </c>
      <c r="B17" s="1" t="s">
        <v>48</v>
      </c>
      <c r="C17" s="2">
        <v>43486</v>
      </c>
      <c r="D17" s="2">
        <v>43547</v>
      </c>
      <c r="E17" s="1">
        <v>17</v>
      </c>
      <c r="F17" s="1">
        <v>26</v>
      </c>
      <c r="G17" s="1">
        <v>30</v>
      </c>
      <c r="H17" s="1">
        <v>47</v>
      </c>
      <c r="I17" s="1">
        <v>20</v>
      </c>
      <c r="J17" s="1">
        <v>6</v>
      </c>
      <c r="K17" s="1" t="s">
        <v>1403</v>
      </c>
      <c r="L17" s="1">
        <v>0</v>
      </c>
      <c r="M17" s="1">
        <v>3000000</v>
      </c>
      <c r="N17" s="1">
        <v>0</v>
      </c>
      <c r="O17" s="1">
        <v>100000</v>
      </c>
      <c r="P17" s="1">
        <v>22</v>
      </c>
      <c r="Q17" s="1">
        <v>1000</v>
      </c>
      <c r="R17" s="1">
        <v>312</v>
      </c>
      <c r="S17" s="1">
        <v>500</v>
      </c>
      <c r="T17" s="1">
        <v>1421</v>
      </c>
      <c r="U17" s="1">
        <v>50</v>
      </c>
      <c r="V17" s="1">
        <v>13551</v>
      </c>
      <c r="W17" s="1">
        <v>20</v>
      </c>
      <c r="X17" s="1">
        <v>19450</v>
      </c>
      <c r="Y17" s="1">
        <v>10</v>
      </c>
      <c r="Z17" s="1">
        <v>192341</v>
      </c>
      <c r="AA17" s="1">
        <v>5</v>
      </c>
      <c r="AB17" s="1">
        <v>259423</v>
      </c>
      <c r="AC17" s="1">
        <v>2.2000000000000002</v>
      </c>
      <c r="AD17" s="1">
        <v>10</v>
      </c>
      <c r="AE17" s="1">
        <v>20000</v>
      </c>
      <c r="AF17" s="1" t="s">
        <v>1404</v>
      </c>
      <c r="AG17" s="1">
        <v>3634914</v>
      </c>
      <c r="AH17" s="1" t="s">
        <v>45</v>
      </c>
    </row>
    <row r="18" spans="1:34">
      <c r="A18" s="1">
        <v>2019008</v>
      </c>
      <c r="B18" s="1" t="s">
        <v>43</v>
      </c>
      <c r="C18" s="2">
        <v>43484</v>
      </c>
      <c r="D18" s="2">
        <v>43545</v>
      </c>
      <c r="E18" s="1">
        <v>37</v>
      </c>
      <c r="F18" s="1">
        <v>10</v>
      </c>
      <c r="G18" s="1">
        <v>39</v>
      </c>
      <c r="H18" s="1">
        <v>16</v>
      </c>
      <c r="I18" s="1">
        <v>34</v>
      </c>
      <c r="J18" s="1">
        <v>7</v>
      </c>
      <c r="K18" s="1" t="s">
        <v>1405</v>
      </c>
      <c r="L18" s="1">
        <v>0</v>
      </c>
      <c r="M18" s="1">
        <v>2000000</v>
      </c>
      <c r="N18" s="1">
        <v>0</v>
      </c>
      <c r="O18" s="1">
        <v>100000</v>
      </c>
      <c r="P18" s="1">
        <v>52</v>
      </c>
      <c r="Q18" s="1">
        <v>1000</v>
      </c>
      <c r="R18" s="1">
        <v>339</v>
      </c>
      <c r="S18" s="1">
        <v>500</v>
      </c>
      <c r="T18" s="1">
        <v>2603</v>
      </c>
      <c r="U18" s="1">
        <v>50</v>
      </c>
      <c r="V18" s="1">
        <v>15958</v>
      </c>
      <c r="W18" s="1">
        <v>20</v>
      </c>
      <c r="X18" s="1">
        <v>41548</v>
      </c>
      <c r="Y18" s="1">
        <v>10</v>
      </c>
      <c r="Z18" s="1">
        <v>256215</v>
      </c>
      <c r="AA18" s="1">
        <v>5</v>
      </c>
      <c r="AB18" s="1">
        <v>725406</v>
      </c>
      <c r="AC18" s="1">
        <v>2.2000000000000002</v>
      </c>
      <c r="AD18" s="1">
        <v>10</v>
      </c>
      <c r="AE18" s="1">
        <v>20000</v>
      </c>
      <c r="AF18" s="1" t="s">
        <v>1406</v>
      </c>
      <c r="AG18" s="1">
        <v>1324925</v>
      </c>
      <c r="AH18" s="1" t="s">
        <v>45</v>
      </c>
    </row>
    <row r="19" spans="1:34">
      <c r="A19" s="1">
        <v>2019007</v>
      </c>
      <c r="B19" s="1" t="s">
        <v>46</v>
      </c>
      <c r="C19" s="2">
        <v>43481</v>
      </c>
      <c r="D19" s="2">
        <v>43542</v>
      </c>
      <c r="E19" s="1">
        <v>15</v>
      </c>
      <c r="F19" s="1">
        <v>11</v>
      </c>
      <c r="G19" s="1">
        <v>10</v>
      </c>
      <c r="H19" s="1">
        <v>1</v>
      </c>
      <c r="I19" s="1">
        <v>31</v>
      </c>
      <c r="J19" s="1">
        <v>3</v>
      </c>
      <c r="K19" s="1" t="s">
        <v>1407</v>
      </c>
      <c r="L19" s="1">
        <v>1</v>
      </c>
      <c r="M19" s="1">
        <v>5000000</v>
      </c>
      <c r="N19" s="1">
        <v>7</v>
      </c>
      <c r="O19" s="1">
        <v>100000</v>
      </c>
      <c r="P19" s="1">
        <v>86</v>
      </c>
      <c r="Q19" s="1">
        <v>1000</v>
      </c>
      <c r="R19" s="1">
        <v>807</v>
      </c>
      <c r="S19" s="1">
        <v>500</v>
      </c>
      <c r="T19" s="1">
        <v>3022</v>
      </c>
      <c r="U19" s="1">
        <v>50</v>
      </c>
      <c r="V19" s="1">
        <v>27632</v>
      </c>
      <c r="W19" s="1">
        <v>20</v>
      </c>
      <c r="X19" s="1">
        <v>35604</v>
      </c>
      <c r="Y19" s="1">
        <v>10</v>
      </c>
      <c r="Z19" s="1">
        <v>311536</v>
      </c>
      <c r="AA19" s="1">
        <v>5</v>
      </c>
      <c r="AB19" s="1">
        <v>377504</v>
      </c>
      <c r="AC19" s="1">
        <v>2.2000000000000002</v>
      </c>
      <c r="AD19" s="1">
        <v>10</v>
      </c>
      <c r="AE19" s="1">
        <v>20000</v>
      </c>
      <c r="AF19" s="1" t="s">
        <v>1408</v>
      </c>
      <c r="AG19" s="1">
        <v>7792414</v>
      </c>
      <c r="AH19" s="1" t="s">
        <v>45</v>
      </c>
    </row>
    <row r="20" spans="1:34">
      <c r="A20" s="1">
        <v>2019006</v>
      </c>
      <c r="B20" s="1" t="s">
        <v>48</v>
      </c>
      <c r="C20" s="2">
        <v>43479</v>
      </c>
      <c r="D20" s="2">
        <v>43540</v>
      </c>
      <c r="E20" s="1">
        <v>35</v>
      </c>
      <c r="F20" s="1">
        <v>33</v>
      </c>
      <c r="G20" s="1">
        <v>44</v>
      </c>
      <c r="H20" s="1">
        <v>1</v>
      </c>
      <c r="I20" s="1">
        <v>11</v>
      </c>
      <c r="J20" s="1">
        <v>10</v>
      </c>
      <c r="K20" s="1" t="s">
        <v>1409</v>
      </c>
      <c r="L20" s="1">
        <v>0</v>
      </c>
      <c r="M20" s="1">
        <v>4000000</v>
      </c>
      <c r="N20" s="1">
        <v>0</v>
      </c>
      <c r="O20" s="1">
        <v>100000</v>
      </c>
      <c r="P20" s="1">
        <v>30</v>
      </c>
      <c r="Q20" s="1">
        <v>1000</v>
      </c>
      <c r="R20" s="1">
        <v>366</v>
      </c>
      <c r="S20" s="1">
        <v>500</v>
      </c>
      <c r="T20" s="1">
        <v>1171</v>
      </c>
      <c r="U20" s="1">
        <v>50</v>
      </c>
      <c r="V20" s="1">
        <v>13199</v>
      </c>
      <c r="W20" s="1">
        <v>20</v>
      </c>
      <c r="X20" s="1">
        <v>17010</v>
      </c>
      <c r="Y20" s="1">
        <v>10</v>
      </c>
      <c r="Z20" s="1">
        <v>192496</v>
      </c>
      <c r="AA20" s="1">
        <v>5</v>
      </c>
      <c r="AB20" s="1">
        <v>233868</v>
      </c>
      <c r="AC20" s="1">
        <v>2.2000000000000002</v>
      </c>
      <c r="AD20" s="1">
        <v>10</v>
      </c>
      <c r="AE20" s="1">
        <v>20000</v>
      </c>
      <c r="AF20" s="1" t="s">
        <v>1410</v>
      </c>
      <c r="AG20" s="1">
        <v>9007763</v>
      </c>
      <c r="AH20" s="1" t="s">
        <v>45</v>
      </c>
    </row>
    <row r="21" spans="1:34">
      <c r="A21" s="1">
        <v>2019005</v>
      </c>
      <c r="B21" s="1" t="s">
        <v>43</v>
      </c>
      <c r="C21" s="2">
        <v>43477</v>
      </c>
      <c r="D21" s="2">
        <v>43538</v>
      </c>
      <c r="E21" s="1">
        <v>19</v>
      </c>
      <c r="F21" s="1">
        <v>24</v>
      </c>
      <c r="G21" s="1">
        <v>11</v>
      </c>
      <c r="H21" s="1">
        <v>34</v>
      </c>
      <c r="I21" s="1">
        <v>25</v>
      </c>
      <c r="J21" s="1">
        <v>8</v>
      </c>
      <c r="K21" s="1" t="s">
        <v>1411</v>
      </c>
      <c r="L21" s="1">
        <v>0</v>
      </c>
      <c r="M21" s="1">
        <v>3000000</v>
      </c>
      <c r="N21" s="1">
        <v>2</v>
      </c>
      <c r="O21" s="1">
        <v>100000</v>
      </c>
      <c r="P21" s="1">
        <v>60</v>
      </c>
      <c r="Q21" s="1">
        <v>1000</v>
      </c>
      <c r="R21" s="1">
        <v>526</v>
      </c>
      <c r="S21" s="1">
        <v>500</v>
      </c>
      <c r="T21" s="1">
        <v>2939</v>
      </c>
      <c r="U21" s="1">
        <v>50</v>
      </c>
      <c r="V21" s="1">
        <v>25864</v>
      </c>
      <c r="W21" s="1">
        <v>20</v>
      </c>
      <c r="X21" s="1">
        <v>41625</v>
      </c>
      <c r="Y21" s="1">
        <v>10</v>
      </c>
      <c r="Z21" s="1">
        <v>367813</v>
      </c>
      <c r="AA21" s="1">
        <v>5</v>
      </c>
      <c r="AB21" s="1">
        <v>515221</v>
      </c>
      <c r="AC21" s="1">
        <v>2.2000000000000002</v>
      </c>
      <c r="AD21" s="1">
        <v>10</v>
      </c>
      <c r="AE21" s="1">
        <v>20000</v>
      </c>
      <c r="AF21" s="1" t="s">
        <v>1412</v>
      </c>
      <c r="AG21" s="1">
        <v>1833112</v>
      </c>
      <c r="AH21" s="1" t="s">
        <v>45</v>
      </c>
    </row>
    <row r="22" spans="1:34">
      <c r="A22" s="1">
        <v>2019004</v>
      </c>
      <c r="B22" s="1" t="s">
        <v>46</v>
      </c>
      <c r="C22" s="2">
        <v>43474</v>
      </c>
      <c r="D22" s="2">
        <v>43535</v>
      </c>
      <c r="E22" s="1">
        <v>6</v>
      </c>
      <c r="F22" s="1">
        <v>19</v>
      </c>
      <c r="G22" s="1">
        <v>46</v>
      </c>
      <c r="H22" s="1">
        <v>21</v>
      </c>
      <c r="I22" s="1">
        <v>15</v>
      </c>
      <c r="J22" s="1">
        <v>10</v>
      </c>
      <c r="K22" s="1" t="s">
        <v>1413</v>
      </c>
      <c r="L22" s="1">
        <v>0</v>
      </c>
      <c r="M22" s="1">
        <v>2000000</v>
      </c>
      <c r="N22" s="1">
        <v>2</v>
      </c>
      <c r="O22" s="1">
        <v>100000</v>
      </c>
      <c r="P22" s="1">
        <v>44</v>
      </c>
      <c r="Q22" s="1">
        <v>1000</v>
      </c>
      <c r="R22" s="1">
        <v>469</v>
      </c>
      <c r="S22" s="1">
        <v>500</v>
      </c>
      <c r="T22" s="1">
        <v>1660</v>
      </c>
      <c r="U22" s="1">
        <v>50</v>
      </c>
      <c r="V22" s="1">
        <v>20264</v>
      </c>
      <c r="W22" s="1">
        <v>20</v>
      </c>
      <c r="X22" s="1">
        <v>21606</v>
      </c>
      <c r="Y22" s="1">
        <v>10</v>
      </c>
      <c r="Z22" s="1">
        <v>265476</v>
      </c>
      <c r="AA22" s="1">
        <v>5</v>
      </c>
      <c r="AB22" s="1">
        <v>271392</v>
      </c>
      <c r="AC22" s="1">
        <v>2.2000000000000002</v>
      </c>
      <c r="AD22" s="1">
        <v>10</v>
      </c>
      <c r="AE22" s="1">
        <v>20000</v>
      </c>
      <c r="AF22" s="1" t="s">
        <v>1414</v>
      </c>
      <c r="AG22" s="1">
        <v>1847919</v>
      </c>
      <c r="AH22" s="1" t="s">
        <v>45</v>
      </c>
    </row>
    <row r="23" spans="1:34">
      <c r="A23" s="1">
        <v>2019003</v>
      </c>
      <c r="B23" s="1" t="s">
        <v>48</v>
      </c>
      <c r="C23" s="2">
        <v>43472</v>
      </c>
      <c r="D23" s="2">
        <v>43533</v>
      </c>
      <c r="E23" s="1">
        <v>1</v>
      </c>
      <c r="F23" s="1">
        <v>19</v>
      </c>
      <c r="G23" s="1">
        <v>12</v>
      </c>
      <c r="H23" s="1">
        <v>31</v>
      </c>
      <c r="I23" s="1">
        <v>7</v>
      </c>
      <c r="J23" s="1">
        <v>10</v>
      </c>
      <c r="K23" s="1" t="s">
        <v>1415</v>
      </c>
      <c r="L23" s="1">
        <v>1</v>
      </c>
      <c r="M23" s="1">
        <v>3000000</v>
      </c>
      <c r="N23" s="1">
        <v>9</v>
      </c>
      <c r="O23" s="1">
        <v>100000</v>
      </c>
      <c r="P23" s="1">
        <v>92</v>
      </c>
      <c r="Q23" s="1">
        <v>1000</v>
      </c>
      <c r="R23" s="1">
        <v>1033</v>
      </c>
      <c r="S23" s="1">
        <v>500</v>
      </c>
      <c r="T23" s="1">
        <v>2326</v>
      </c>
      <c r="U23" s="1">
        <v>50</v>
      </c>
      <c r="V23" s="1">
        <v>29259</v>
      </c>
      <c r="W23" s="1">
        <v>20</v>
      </c>
      <c r="X23" s="1">
        <v>23077</v>
      </c>
      <c r="Y23" s="1">
        <v>10</v>
      </c>
      <c r="Z23" s="1">
        <v>286785</v>
      </c>
      <c r="AA23" s="1">
        <v>5</v>
      </c>
      <c r="AB23" s="1">
        <v>228358</v>
      </c>
      <c r="AC23" s="1">
        <v>2.2000000000000002</v>
      </c>
      <c r="AD23" s="1">
        <v>10</v>
      </c>
      <c r="AE23" s="1">
        <v>20000</v>
      </c>
      <c r="AF23" s="1" t="s">
        <v>1416</v>
      </c>
      <c r="AG23" s="1">
        <v>2657641</v>
      </c>
      <c r="AH23" s="1" t="s">
        <v>45</v>
      </c>
    </row>
    <row r="24" spans="1:34">
      <c r="A24" s="1">
        <v>2019002</v>
      </c>
      <c r="B24" s="1" t="s">
        <v>43</v>
      </c>
      <c r="C24" s="2">
        <v>43470</v>
      </c>
      <c r="D24" s="2">
        <v>43531</v>
      </c>
      <c r="E24" s="1">
        <v>48</v>
      </c>
      <c r="F24" s="1">
        <v>18</v>
      </c>
      <c r="G24" s="1">
        <v>40</v>
      </c>
      <c r="H24" s="1">
        <v>7</v>
      </c>
      <c r="I24" s="1">
        <v>6</v>
      </c>
      <c r="J24" s="1">
        <v>7</v>
      </c>
      <c r="K24" s="1" t="s">
        <v>1417</v>
      </c>
      <c r="L24" s="1">
        <v>0</v>
      </c>
      <c r="M24" s="1">
        <v>2000000</v>
      </c>
      <c r="N24" s="1">
        <v>0</v>
      </c>
      <c r="O24" s="1">
        <v>100000</v>
      </c>
      <c r="P24" s="1">
        <v>60</v>
      </c>
      <c r="Q24" s="1">
        <v>1000</v>
      </c>
      <c r="R24" s="1">
        <v>446</v>
      </c>
      <c r="S24" s="1">
        <v>500</v>
      </c>
      <c r="T24" s="1">
        <v>3529</v>
      </c>
      <c r="U24" s="1">
        <v>50</v>
      </c>
      <c r="V24" s="1">
        <v>21944</v>
      </c>
      <c r="W24" s="1">
        <v>20</v>
      </c>
      <c r="X24" s="1">
        <v>56703</v>
      </c>
      <c r="Y24" s="1">
        <v>10</v>
      </c>
      <c r="Z24" s="1">
        <v>331670</v>
      </c>
      <c r="AA24" s="1">
        <v>5</v>
      </c>
      <c r="AB24" s="1">
        <v>726220</v>
      </c>
      <c r="AC24" s="1">
        <v>2.2000000000000002</v>
      </c>
      <c r="AD24" s="1">
        <v>10</v>
      </c>
      <c r="AE24" s="1">
        <v>20000</v>
      </c>
      <c r="AF24" s="1" t="s">
        <v>1418</v>
      </c>
      <c r="AG24" s="1">
        <v>1690340</v>
      </c>
      <c r="AH24" s="1" t="s">
        <v>45</v>
      </c>
    </row>
    <row r="25" spans="1:34">
      <c r="A25" s="1">
        <v>2019001</v>
      </c>
      <c r="B25" s="1" t="s">
        <v>46</v>
      </c>
      <c r="C25" s="2">
        <v>43467</v>
      </c>
      <c r="D25" s="2">
        <v>43528</v>
      </c>
      <c r="E25" s="1">
        <v>36</v>
      </c>
      <c r="F25" s="1">
        <v>12</v>
      </c>
      <c r="G25" s="1">
        <v>29</v>
      </c>
      <c r="H25" s="1">
        <v>2</v>
      </c>
      <c r="I25" s="1">
        <v>26</v>
      </c>
      <c r="J25" s="1">
        <v>7</v>
      </c>
      <c r="K25" s="1" t="s">
        <v>1419</v>
      </c>
      <c r="L25" s="1">
        <v>1</v>
      </c>
      <c r="M25" s="1">
        <v>11000000</v>
      </c>
      <c r="N25" s="1">
        <v>3</v>
      </c>
      <c r="O25" s="1">
        <v>100000</v>
      </c>
      <c r="P25" s="1">
        <v>81</v>
      </c>
      <c r="Q25" s="1">
        <v>1000</v>
      </c>
      <c r="R25" s="1">
        <v>487</v>
      </c>
      <c r="S25" s="1">
        <v>500</v>
      </c>
      <c r="T25" s="1">
        <v>3255</v>
      </c>
      <c r="U25" s="1">
        <v>50</v>
      </c>
      <c r="V25" s="1">
        <v>19290</v>
      </c>
      <c r="W25" s="1">
        <v>20</v>
      </c>
      <c r="X25" s="1">
        <v>45693</v>
      </c>
      <c r="Y25" s="1">
        <v>10</v>
      </c>
      <c r="Z25" s="1">
        <v>262176</v>
      </c>
      <c r="AA25" s="1">
        <v>5</v>
      </c>
      <c r="AB25" s="1">
        <v>580605</v>
      </c>
      <c r="AC25" s="1">
        <v>2.2000000000000002</v>
      </c>
      <c r="AD25" s="1">
        <v>10</v>
      </c>
      <c r="AE25" s="1">
        <v>20000</v>
      </c>
      <c r="AF25" s="1" t="s">
        <v>1420</v>
      </c>
      <c r="AG25" s="1">
        <v>2289928</v>
      </c>
      <c r="AH25" s="1" t="s">
        <v>45</v>
      </c>
    </row>
    <row r="26" spans="1:34">
      <c r="A26" s="1">
        <v>2018157</v>
      </c>
      <c r="B26" s="1" t="s">
        <v>48</v>
      </c>
      <c r="C26" s="2">
        <v>43465</v>
      </c>
      <c r="D26" s="2">
        <v>43526</v>
      </c>
      <c r="E26" s="1">
        <v>43</v>
      </c>
      <c r="F26" s="1">
        <v>24</v>
      </c>
      <c r="G26" s="1">
        <v>34</v>
      </c>
      <c r="H26" s="1">
        <v>27</v>
      </c>
      <c r="I26" s="1">
        <v>14</v>
      </c>
      <c r="J26" s="1">
        <v>10</v>
      </c>
      <c r="K26" s="1" t="s">
        <v>1421</v>
      </c>
      <c r="L26" s="1">
        <v>0</v>
      </c>
      <c r="M26" s="1">
        <v>10000000</v>
      </c>
      <c r="N26" s="1">
        <v>8</v>
      </c>
      <c r="O26" s="1">
        <v>100000</v>
      </c>
      <c r="P26" s="1">
        <v>73</v>
      </c>
      <c r="Q26" s="1">
        <v>1000</v>
      </c>
      <c r="R26" s="1">
        <v>990</v>
      </c>
      <c r="S26" s="1">
        <v>500</v>
      </c>
      <c r="T26" s="1">
        <v>3495</v>
      </c>
      <c r="U26" s="1">
        <v>50</v>
      </c>
      <c r="V26" s="1">
        <v>39851</v>
      </c>
      <c r="W26" s="1">
        <v>20</v>
      </c>
      <c r="X26" s="1">
        <v>48737</v>
      </c>
      <c r="Y26" s="1">
        <v>10</v>
      </c>
      <c r="Z26" s="1">
        <v>537142</v>
      </c>
      <c r="AA26" s="1">
        <v>5</v>
      </c>
      <c r="AB26" s="1">
        <v>696125</v>
      </c>
      <c r="AC26" s="1">
        <v>2.2000000000000002</v>
      </c>
      <c r="AD26" s="1">
        <v>10</v>
      </c>
      <c r="AE26" s="1">
        <v>20000</v>
      </c>
      <c r="AF26" s="1" t="s">
        <v>1422</v>
      </c>
      <c r="AG26" s="1">
        <v>4308773</v>
      </c>
      <c r="AH26" s="1" t="s">
        <v>45</v>
      </c>
    </row>
    <row r="27" spans="1:34">
      <c r="A27" s="1">
        <v>2018156</v>
      </c>
      <c r="B27" s="1" t="s">
        <v>43</v>
      </c>
      <c r="C27" s="2">
        <v>43463</v>
      </c>
      <c r="D27" s="2">
        <v>43524</v>
      </c>
      <c r="E27" s="1">
        <v>26</v>
      </c>
      <c r="F27" s="1">
        <v>30</v>
      </c>
      <c r="G27" s="1">
        <v>42</v>
      </c>
      <c r="H27" s="1">
        <v>38</v>
      </c>
      <c r="I27" s="1">
        <v>12</v>
      </c>
      <c r="J27" s="1">
        <v>5</v>
      </c>
      <c r="K27" s="1" t="s">
        <v>1423</v>
      </c>
      <c r="L27" s="1">
        <v>0</v>
      </c>
      <c r="M27" s="1">
        <v>2000000</v>
      </c>
      <c r="N27" s="1">
        <v>3</v>
      </c>
      <c r="O27" s="1">
        <v>100000</v>
      </c>
      <c r="P27" s="1">
        <v>59</v>
      </c>
      <c r="Q27" s="1">
        <v>1000</v>
      </c>
      <c r="R27" s="1">
        <v>630</v>
      </c>
      <c r="S27" s="1">
        <v>500</v>
      </c>
      <c r="T27" s="1">
        <v>3105</v>
      </c>
      <c r="U27" s="1">
        <v>50</v>
      </c>
      <c r="V27" s="1">
        <v>23780</v>
      </c>
      <c r="W27" s="1">
        <v>20</v>
      </c>
      <c r="X27" s="1">
        <v>41941</v>
      </c>
      <c r="Y27" s="1">
        <v>10</v>
      </c>
      <c r="Z27" s="1">
        <v>329344</v>
      </c>
      <c r="AA27" s="1">
        <v>5</v>
      </c>
      <c r="AB27" s="1">
        <v>593794</v>
      </c>
      <c r="AC27" s="1">
        <v>2.2000000000000002</v>
      </c>
      <c r="AD27" s="1">
        <v>10</v>
      </c>
      <c r="AE27" s="1">
        <v>20000</v>
      </c>
      <c r="AF27" s="1" t="s">
        <v>1424</v>
      </c>
      <c r="AG27" s="1">
        <v>1435695</v>
      </c>
      <c r="AH27" s="1" t="s">
        <v>45</v>
      </c>
    </row>
    <row r="28" spans="1:34">
      <c r="A28" s="1">
        <v>2018155</v>
      </c>
      <c r="B28" s="1" t="s">
        <v>46</v>
      </c>
      <c r="C28" s="2">
        <v>43460</v>
      </c>
      <c r="D28" s="2">
        <v>43521</v>
      </c>
      <c r="E28" s="1">
        <v>45</v>
      </c>
      <c r="F28" s="1">
        <v>9</v>
      </c>
      <c r="G28" s="1">
        <v>5</v>
      </c>
      <c r="H28" s="1">
        <v>24</v>
      </c>
      <c r="I28" s="1">
        <v>11</v>
      </c>
      <c r="J28" s="1">
        <v>10</v>
      </c>
      <c r="K28" s="1" t="s">
        <v>1425</v>
      </c>
      <c r="L28" s="1">
        <v>2</v>
      </c>
      <c r="M28" s="1">
        <v>1000000</v>
      </c>
      <c r="N28" s="1">
        <v>3</v>
      </c>
      <c r="O28" s="1">
        <v>100000</v>
      </c>
      <c r="P28" s="1">
        <v>51</v>
      </c>
      <c r="Q28" s="1">
        <v>1000</v>
      </c>
      <c r="R28" s="1">
        <v>662</v>
      </c>
      <c r="S28" s="1">
        <v>500</v>
      </c>
      <c r="T28" s="1">
        <v>1970</v>
      </c>
      <c r="U28" s="1">
        <v>50</v>
      </c>
      <c r="V28" s="1">
        <v>26528</v>
      </c>
      <c r="W28" s="1">
        <v>20</v>
      </c>
      <c r="X28" s="1">
        <v>22825</v>
      </c>
      <c r="Y28" s="1">
        <v>10</v>
      </c>
      <c r="Z28" s="1">
        <v>295781</v>
      </c>
      <c r="AA28" s="1">
        <v>5</v>
      </c>
      <c r="AB28" s="1">
        <v>242665</v>
      </c>
      <c r="AC28" s="1">
        <v>2.2000000000000002</v>
      </c>
      <c r="AD28" s="1">
        <v>10</v>
      </c>
      <c r="AE28" s="1">
        <v>20000</v>
      </c>
      <c r="AF28" s="1" t="s">
        <v>1426</v>
      </c>
      <c r="AG28" s="1">
        <v>3531459</v>
      </c>
      <c r="AH28" s="1" t="s">
        <v>45</v>
      </c>
    </row>
    <row r="29" spans="1:34">
      <c r="A29" s="1">
        <v>2018154</v>
      </c>
      <c r="B29" s="1" t="s">
        <v>48</v>
      </c>
      <c r="C29" s="2">
        <v>43458</v>
      </c>
      <c r="D29" s="2">
        <v>43519</v>
      </c>
      <c r="E29" s="1">
        <v>10</v>
      </c>
      <c r="F29" s="1">
        <v>22</v>
      </c>
      <c r="G29" s="1">
        <v>34</v>
      </c>
      <c r="H29" s="1">
        <v>43</v>
      </c>
      <c r="I29" s="1">
        <v>46</v>
      </c>
      <c r="J29" s="1">
        <v>2</v>
      </c>
      <c r="K29" s="1" t="s">
        <v>1427</v>
      </c>
      <c r="L29" s="1">
        <v>0</v>
      </c>
      <c r="M29" s="1">
        <v>2000000</v>
      </c>
      <c r="N29" s="1">
        <v>1</v>
      </c>
      <c r="O29" s="1">
        <v>100000</v>
      </c>
      <c r="P29" s="1">
        <v>33</v>
      </c>
      <c r="Q29" s="1">
        <v>1000</v>
      </c>
      <c r="R29" s="1">
        <v>345</v>
      </c>
      <c r="S29" s="1">
        <v>500</v>
      </c>
      <c r="T29" s="1">
        <v>1297</v>
      </c>
      <c r="U29" s="1">
        <v>50</v>
      </c>
      <c r="V29" s="1">
        <v>13088</v>
      </c>
      <c r="W29" s="1">
        <v>20</v>
      </c>
      <c r="X29" s="1">
        <v>18424</v>
      </c>
      <c r="Y29" s="1">
        <v>10</v>
      </c>
      <c r="Z29" s="1">
        <v>195222</v>
      </c>
      <c r="AA29" s="1">
        <v>5</v>
      </c>
      <c r="AB29" s="1">
        <v>281187</v>
      </c>
      <c r="AC29" s="1">
        <v>2.2000000000000002</v>
      </c>
      <c r="AD29" s="1">
        <v>10</v>
      </c>
      <c r="AE29" s="1">
        <v>20000</v>
      </c>
      <c r="AF29" s="1" t="s">
        <v>1428</v>
      </c>
      <c r="AG29" s="1">
        <v>3155035</v>
      </c>
      <c r="AH29" s="1" t="s">
        <v>45</v>
      </c>
    </row>
    <row r="30" spans="1:34">
      <c r="A30" s="1">
        <v>2018153</v>
      </c>
      <c r="B30" s="1" t="s">
        <v>43</v>
      </c>
      <c r="C30" s="2">
        <v>43456</v>
      </c>
      <c r="D30" s="2">
        <v>43517</v>
      </c>
      <c r="E30" s="1">
        <v>44</v>
      </c>
      <c r="F30" s="1">
        <v>46</v>
      </c>
      <c r="G30" s="1">
        <v>31</v>
      </c>
      <c r="H30" s="1">
        <v>11</v>
      </c>
      <c r="I30" s="1">
        <v>22</v>
      </c>
      <c r="J30" s="1">
        <v>5</v>
      </c>
      <c r="K30" s="1" t="s">
        <v>1429</v>
      </c>
      <c r="L30" s="1">
        <v>1</v>
      </c>
      <c r="M30" s="1">
        <v>2000000</v>
      </c>
      <c r="N30" s="1">
        <v>1</v>
      </c>
      <c r="O30" s="1">
        <v>100000</v>
      </c>
      <c r="P30" s="1">
        <v>77</v>
      </c>
      <c r="Q30" s="1">
        <v>1000</v>
      </c>
      <c r="R30" s="1">
        <v>515</v>
      </c>
      <c r="S30" s="1">
        <v>500</v>
      </c>
      <c r="T30" s="1">
        <v>2896</v>
      </c>
      <c r="U30" s="1">
        <v>50</v>
      </c>
      <c r="V30" s="1">
        <v>22065</v>
      </c>
      <c r="W30" s="1">
        <v>20</v>
      </c>
      <c r="X30" s="1">
        <v>38931</v>
      </c>
      <c r="Y30" s="1">
        <v>10</v>
      </c>
      <c r="Z30" s="1">
        <v>300234</v>
      </c>
      <c r="AA30" s="1">
        <v>5</v>
      </c>
      <c r="AB30" s="1">
        <v>544196</v>
      </c>
      <c r="AC30" s="1">
        <v>2.2000000000000002</v>
      </c>
      <c r="AD30" s="1">
        <v>10</v>
      </c>
      <c r="AE30" s="1">
        <v>20000</v>
      </c>
      <c r="AF30" s="1" t="s">
        <v>1430</v>
      </c>
      <c r="AG30" s="1">
        <v>8467063</v>
      </c>
      <c r="AH30" s="1" t="s">
        <v>45</v>
      </c>
    </row>
    <row r="31" spans="1:34">
      <c r="A31" s="1">
        <v>2018152</v>
      </c>
      <c r="B31" s="1" t="s">
        <v>46</v>
      </c>
      <c r="C31" s="2">
        <v>43453</v>
      </c>
      <c r="D31" s="2">
        <v>43514</v>
      </c>
      <c r="E31" s="1">
        <v>21</v>
      </c>
      <c r="F31" s="1">
        <v>3</v>
      </c>
      <c r="G31" s="1">
        <v>25</v>
      </c>
      <c r="H31" s="1">
        <v>10</v>
      </c>
      <c r="I31" s="1">
        <v>11</v>
      </c>
      <c r="J31" s="1">
        <v>3</v>
      </c>
      <c r="K31" s="1" t="s">
        <v>1431</v>
      </c>
      <c r="L31" s="1">
        <v>1</v>
      </c>
      <c r="M31" s="1">
        <v>8000000</v>
      </c>
      <c r="N31" s="1">
        <v>5</v>
      </c>
      <c r="O31" s="1">
        <v>100000</v>
      </c>
      <c r="P31" s="1">
        <v>109</v>
      </c>
      <c r="Q31" s="1">
        <v>1000</v>
      </c>
      <c r="R31" s="1">
        <v>848</v>
      </c>
      <c r="S31" s="1">
        <v>500</v>
      </c>
      <c r="T31" s="1">
        <v>3797</v>
      </c>
      <c r="U31" s="1">
        <v>50</v>
      </c>
      <c r="V31" s="1">
        <v>28310</v>
      </c>
      <c r="W31" s="1">
        <v>20</v>
      </c>
      <c r="X31" s="1">
        <v>40568</v>
      </c>
      <c r="Y31" s="1">
        <v>10</v>
      </c>
      <c r="Z31" s="1">
        <v>316732</v>
      </c>
      <c r="AA31" s="1">
        <v>5</v>
      </c>
      <c r="AB31" s="1">
        <v>377695</v>
      </c>
      <c r="AC31" s="1">
        <v>2.2000000000000002</v>
      </c>
      <c r="AD31" s="1">
        <v>10</v>
      </c>
      <c r="AE31" s="1">
        <v>20000</v>
      </c>
      <c r="AF31" s="1" t="s">
        <v>1432</v>
      </c>
      <c r="AG31" s="1">
        <v>9489484</v>
      </c>
      <c r="AH31" s="1" t="s">
        <v>45</v>
      </c>
    </row>
    <row r="32" spans="1:34">
      <c r="A32" s="1">
        <v>2018151</v>
      </c>
      <c r="B32" s="1" t="s">
        <v>48</v>
      </c>
      <c r="C32" s="2">
        <v>43451</v>
      </c>
      <c r="D32" s="2">
        <v>43512</v>
      </c>
      <c r="E32" s="1">
        <v>2</v>
      </c>
      <c r="F32" s="1">
        <v>9</v>
      </c>
      <c r="G32" s="1">
        <v>25</v>
      </c>
      <c r="H32" s="1">
        <v>35</v>
      </c>
      <c r="I32" s="1">
        <v>30</v>
      </c>
      <c r="J32" s="1">
        <v>9</v>
      </c>
      <c r="K32" s="1" t="s">
        <v>1433</v>
      </c>
      <c r="L32" s="1">
        <v>0</v>
      </c>
      <c r="M32" s="1">
        <v>7000000</v>
      </c>
      <c r="N32" s="1">
        <v>0</v>
      </c>
      <c r="O32" s="1">
        <v>100000</v>
      </c>
      <c r="P32" s="1">
        <v>39</v>
      </c>
      <c r="Q32" s="1">
        <v>1000</v>
      </c>
      <c r="R32" s="1">
        <v>252</v>
      </c>
      <c r="S32" s="1">
        <v>500</v>
      </c>
      <c r="T32" s="1">
        <v>1511</v>
      </c>
      <c r="U32" s="1">
        <v>50</v>
      </c>
      <c r="V32" s="1">
        <v>13021</v>
      </c>
      <c r="W32" s="1">
        <v>20</v>
      </c>
      <c r="X32" s="1">
        <v>21981</v>
      </c>
      <c r="Y32" s="1">
        <v>10</v>
      </c>
      <c r="Z32" s="1">
        <v>196260</v>
      </c>
      <c r="AA32" s="1">
        <v>5</v>
      </c>
      <c r="AB32" s="1">
        <v>280707</v>
      </c>
      <c r="AC32" s="1">
        <v>2.2000000000000002</v>
      </c>
      <c r="AD32" s="1">
        <v>10</v>
      </c>
      <c r="AE32" s="1">
        <v>20000</v>
      </c>
      <c r="AF32" s="1" t="s">
        <v>1434</v>
      </c>
      <c r="AG32" s="1">
        <v>3024881</v>
      </c>
      <c r="AH32" s="1" t="s">
        <v>45</v>
      </c>
    </row>
    <row r="33" spans="1:34">
      <c r="A33" s="1">
        <v>2018150</v>
      </c>
      <c r="B33" s="1" t="s">
        <v>43</v>
      </c>
      <c r="C33" s="2">
        <v>43449</v>
      </c>
      <c r="D33" s="2">
        <v>43510</v>
      </c>
      <c r="E33" s="1">
        <v>38</v>
      </c>
      <c r="F33" s="1">
        <v>1</v>
      </c>
      <c r="G33" s="1">
        <v>3</v>
      </c>
      <c r="H33" s="1">
        <v>32</v>
      </c>
      <c r="I33" s="1">
        <v>30</v>
      </c>
      <c r="J33" s="1">
        <v>6</v>
      </c>
      <c r="K33" s="1" t="s">
        <v>1435</v>
      </c>
      <c r="L33" s="1">
        <v>0</v>
      </c>
      <c r="M33" s="1">
        <v>6000000</v>
      </c>
      <c r="N33" s="1">
        <v>0</v>
      </c>
      <c r="O33" s="1">
        <v>100000</v>
      </c>
      <c r="P33" s="1">
        <v>24</v>
      </c>
      <c r="Q33" s="1">
        <v>1000</v>
      </c>
      <c r="R33" s="1">
        <v>305</v>
      </c>
      <c r="S33" s="1">
        <v>500</v>
      </c>
      <c r="T33" s="1">
        <v>1752</v>
      </c>
      <c r="U33" s="1">
        <v>50</v>
      </c>
      <c r="V33" s="1">
        <v>17721</v>
      </c>
      <c r="W33" s="1">
        <v>20</v>
      </c>
      <c r="X33" s="1">
        <v>30227</v>
      </c>
      <c r="Y33" s="1">
        <v>10</v>
      </c>
      <c r="Z33" s="1">
        <v>299177</v>
      </c>
      <c r="AA33" s="1">
        <v>5</v>
      </c>
      <c r="AB33" s="1">
        <v>460462</v>
      </c>
      <c r="AC33" s="1">
        <v>2.2000000000000002</v>
      </c>
      <c r="AD33" s="1">
        <v>10</v>
      </c>
      <c r="AE33" s="1">
        <v>20000</v>
      </c>
      <c r="AF33" s="1" t="s">
        <v>1436</v>
      </c>
      <c r="AG33" s="1">
        <v>2723547</v>
      </c>
      <c r="AH33" s="1" t="s">
        <v>45</v>
      </c>
    </row>
    <row r="34" spans="1:34">
      <c r="A34" s="1">
        <v>2018149</v>
      </c>
      <c r="B34" s="1" t="s">
        <v>46</v>
      </c>
      <c r="C34" s="2">
        <v>43446</v>
      </c>
      <c r="D34" s="2">
        <v>43507</v>
      </c>
      <c r="E34" s="1">
        <v>39</v>
      </c>
      <c r="F34" s="1">
        <v>21</v>
      </c>
      <c r="G34" s="1">
        <v>45</v>
      </c>
      <c r="H34" s="1">
        <v>12</v>
      </c>
      <c r="I34" s="1">
        <v>44</v>
      </c>
      <c r="J34" s="1">
        <v>5</v>
      </c>
      <c r="K34" s="1" t="s">
        <v>1437</v>
      </c>
      <c r="L34" s="1">
        <v>0</v>
      </c>
      <c r="M34" s="1">
        <v>5000000</v>
      </c>
      <c r="N34" s="1">
        <v>1</v>
      </c>
      <c r="O34" s="1">
        <v>100000</v>
      </c>
      <c r="P34" s="1">
        <v>31</v>
      </c>
      <c r="Q34" s="1">
        <v>1000</v>
      </c>
      <c r="R34" s="1">
        <v>282</v>
      </c>
      <c r="S34" s="1">
        <v>500</v>
      </c>
      <c r="T34" s="1">
        <v>1854</v>
      </c>
      <c r="U34" s="1">
        <v>50</v>
      </c>
      <c r="V34" s="1">
        <v>14250</v>
      </c>
      <c r="W34" s="1">
        <v>20</v>
      </c>
      <c r="X34" s="1">
        <v>27894</v>
      </c>
      <c r="Y34" s="1">
        <v>10</v>
      </c>
      <c r="Z34" s="1">
        <v>216380</v>
      </c>
      <c r="AA34" s="1">
        <v>5</v>
      </c>
      <c r="AB34" s="1">
        <v>420225</v>
      </c>
      <c r="AC34" s="1">
        <v>2.2000000000000002</v>
      </c>
      <c r="AD34" s="1">
        <v>10</v>
      </c>
      <c r="AE34" s="1">
        <v>20000</v>
      </c>
      <c r="AF34" s="1" t="s">
        <v>1438</v>
      </c>
      <c r="AG34" s="1">
        <v>833169</v>
      </c>
      <c r="AH34" s="1" t="s">
        <v>45</v>
      </c>
    </row>
    <row r="35" spans="1:34">
      <c r="A35" s="1">
        <v>2018148</v>
      </c>
      <c r="B35" s="1" t="s">
        <v>48</v>
      </c>
      <c r="C35" s="2">
        <v>43444</v>
      </c>
      <c r="D35" s="2">
        <v>43505</v>
      </c>
      <c r="E35" s="1">
        <v>8</v>
      </c>
      <c r="F35" s="1">
        <v>34</v>
      </c>
      <c r="G35" s="1">
        <v>16</v>
      </c>
      <c r="H35" s="1">
        <v>13</v>
      </c>
      <c r="I35" s="1">
        <v>37</v>
      </c>
      <c r="J35" s="1">
        <v>10</v>
      </c>
      <c r="K35" s="1" t="s">
        <v>1439</v>
      </c>
      <c r="L35" s="1">
        <v>0</v>
      </c>
      <c r="M35" s="1">
        <v>4000000</v>
      </c>
      <c r="N35" s="1">
        <v>2</v>
      </c>
      <c r="O35" s="1">
        <v>100000</v>
      </c>
      <c r="P35" s="1">
        <v>28</v>
      </c>
      <c r="Q35" s="1">
        <v>1000</v>
      </c>
      <c r="R35" s="1">
        <v>313</v>
      </c>
      <c r="S35" s="1">
        <v>500</v>
      </c>
      <c r="T35" s="1">
        <v>1100</v>
      </c>
      <c r="U35" s="1">
        <v>50</v>
      </c>
      <c r="V35" s="1">
        <v>13671</v>
      </c>
      <c r="W35" s="1">
        <v>20</v>
      </c>
      <c r="X35" s="1">
        <v>16349</v>
      </c>
      <c r="Y35" s="1">
        <v>10</v>
      </c>
      <c r="Z35" s="1">
        <v>199209</v>
      </c>
      <c r="AA35" s="1">
        <v>5</v>
      </c>
      <c r="AB35" s="1">
        <v>217403</v>
      </c>
      <c r="AC35" s="1">
        <v>2.2000000000000002</v>
      </c>
      <c r="AD35" s="1">
        <v>10</v>
      </c>
      <c r="AE35" s="1">
        <v>20000</v>
      </c>
      <c r="AF35" s="1" t="s">
        <v>1440</v>
      </c>
      <c r="AG35" s="1">
        <v>666918</v>
      </c>
      <c r="AH35" s="1" t="s">
        <v>45</v>
      </c>
    </row>
    <row r="36" spans="1:34">
      <c r="A36" s="1">
        <v>2018147</v>
      </c>
      <c r="B36" s="1" t="s">
        <v>43</v>
      </c>
      <c r="C36" s="2">
        <v>43442</v>
      </c>
      <c r="D36" s="2">
        <v>43503</v>
      </c>
      <c r="E36" s="1">
        <v>25</v>
      </c>
      <c r="F36" s="1">
        <v>38</v>
      </c>
      <c r="G36" s="1">
        <v>11</v>
      </c>
      <c r="H36" s="1">
        <v>29</v>
      </c>
      <c r="I36" s="1">
        <v>14</v>
      </c>
      <c r="J36" s="1">
        <v>8</v>
      </c>
      <c r="K36" s="1" t="s">
        <v>1441</v>
      </c>
      <c r="L36" s="1">
        <v>0</v>
      </c>
      <c r="M36" s="1">
        <v>3000000</v>
      </c>
      <c r="N36" s="1">
        <v>3</v>
      </c>
      <c r="O36" s="1">
        <v>100000</v>
      </c>
      <c r="P36" s="1">
        <v>69</v>
      </c>
      <c r="Q36" s="1">
        <v>1000</v>
      </c>
      <c r="R36" s="1">
        <v>612</v>
      </c>
      <c r="S36" s="1">
        <v>500</v>
      </c>
      <c r="T36" s="1">
        <v>2920</v>
      </c>
      <c r="U36" s="1">
        <v>50</v>
      </c>
      <c r="V36" s="1">
        <v>24505</v>
      </c>
      <c r="W36" s="1">
        <v>20</v>
      </c>
      <c r="X36" s="1">
        <v>39300</v>
      </c>
      <c r="Y36" s="1">
        <v>10</v>
      </c>
      <c r="Z36" s="1">
        <v>334033</v>
      </c>
      <c r="AA36" s="1">
        <v>5</v>
      </c>
      <c r="AB36" s="1">
        <v>492733</v>
      </c>
      <c r="AC36" s="1">
        <v>2.2000000000000002</v>
      </c>
      <c r="AD36" s="1">
        <v>10</v>
      </c>
      <c r="AE36" s="1">
        <v>20000</v>
      </c>
      <c r="AF36" s="1" t="s">
        <v>1442</v>
      </c>
      <c r="AG36" s="1">
        <v>5005548</v>
      </c>
      <c r="AH36" s="1" t="s">
        <v>45</v>
      </c>
    </row>
    <row r="37" spans="1:34">
      <c r="A37" s="1">
        <v>2018146</v>
      </c>
      <c r="B37" s="1" t="s">
        <v>46</v>
      </c>
      <c r="C37" s="2">
        <v>43439</v>
      </c>
      <c r="D37" s="2">
        <v>43500</v>
      </c>
      <c r="E37" s="1">
        <v>6</v>
      </c>
      <c r="F37" s="1">
        <v>19</v>
      </c>
      <c r="G37" s="1">
        <v>41</v>
      </c>
      <c r="H37" s="1">
        <v>17</v>
      </c>
      <c r="I37" s="1">
        <v>18</v>
      </c>
      <c r="J37" s="1">
        <v>9</v>
      </c>
      <c r="K37" s="1" t="s">
        <v>1443</v>
      </c>
      <c r="L37" s="1">
        <v>0</v>
      </c>
      <c r="M37" s="1">
        <v>2000000</v>
      </c>
      <c r="N37" s="1">
        <v>0</v>
      </c>
      <c r="O37" s="1">
        <v>100000</v>
      </c>
      <c r="P37" s="1">
        <v>34</v>
      </c>
      <c r="Q37" s="1">
        <v>1000</v>
      </c>
      <c r="R37" s="1">
        <v>290</v>
      </c>
      <c r="S37" s="1">
        <v>500</v>
      </c>
      <c r="T37" s="1">
        <v>1707</v>
      </c>
      <c r="U37" s="1">
        <v>50</v>
      </c>
      <c r="V37" s="1">
        <v>16468</v>
      </c>
      <c r="W37" s="1">
        <v>20</v>
      </c>
      <c r="X37" s="1">
        <v>27022</v>
      </c>
      <c r="Y37" s="1">
        <v>10</v>
      </c>
      <c r="Z37" s="1">
        <v>249340</v>
      </c>
      <c r="AA37" s="1">
        <v>5</v>
      </c>
      <c r="AB37" s="1">
        <v>328384</v>
      </c>
      <c r="AC37" s="1">
        <v>2.2000000000000002</v>
      </c>
      <c r="AD37" s="1">
        <v>10</v>
      </c>
      <c r="AE37" s="1">
        <v>20000</v>
      </c>
      <c r="AF37" s="1" t="s">
        <v>1444</v>
      </c>
      <c r="AG37" s="1">
        <v>2364715</v>
      </c>
      <c r="AH37" s="1" t="s">
        <v>45</v>
      </c>
    </row>
    <row r="38" spans="1:34">
      <c r="A38" s="1">
        <v>2018145</v>
      </c>
      <c r="B38" s="1" t="s">
        <v>48</v>
      </c>
      <c r="C38" s="2">
        <v>43437</v>
      </c>
      <c r="D38" s="2">
        <v>43498</v>
      </c>
      <c r="E38" s="1">
        <v>1</v>
      </c>
      <c r="F38" s="1">
        <v>15</v>
      </c>
      <c r="G38" s="1">
        <v>9</v>
      </c>
      <c r="H38" s="1">
        <v>19</v>
      </c>
      <c r="I38" s="1">
        <v>39</v>
      </c>
      <c r="J38" s="1">
        <v>5</v>
      </c>
      <c r="K38" s="1" t="s">
        <v>1445</v>
      </c>
      <c r="L38" s="1">
        <v>1</v>
      </c>
      <c r="M38" s="1">
        <v>5000000</v>
      </c>
      <c r="N38" s="1">
        <v>3</v>
      </c>
      <c r="O38" s="1">
        <v>100000</v>
      </c>
      <c r="P38" s="1">
        <v>48</v>
      </c>
      <c r="Q38" s="1">
        <v>1000</v>
      </c>
      <c r="R38" s="1">
        <v>426</v>
      </c>
      <c r="S38" s="1">
        <v>500</v>
      </c>
      <c r="T38" s="1">
        <v>2212</v>
      </c>
      <c r="U38" s="1">
        <v>50</v>
      </c>
      <c r="V38" s="1">
        <v>16639</v>
      </c>
      <c r="W38" s="1">
        <v>20</v>
      </c>
      <c r="X38" s="1">
        <v>27908</v>
      </c>
      <c r="Y38" s="1">
        <v>10</v>
      </c>
      <c r="Z38" s="1">
        <v>211907</v>
      </c>
      <c r="AA38" s="1">
        <v>5</v>
      </c>
      <c r="AB38" s="1">
        <v>323568</v>
      </c>
      <c r="AC38" s="1">
        <v>2.2000000000000002</v>
      </c>
      <c r="AD38" s="1">
        <v>10</v>
      </c>
      <c r="AE38" s="1">
        <v>20000</v>
      </c>
      <c r="AF38" s="1" t="s">
        <v>1446</v>
      </c>
      <c r="AG38" s="1">
        <v>2129013</v>
      </c>
      <c r="AH38" s="1" t="s">
        <v>45</v>
      </c>
    </row>
    <row r="39" spans="1:34">
      <c r="A39" s="1">
        <v>2018144</v>
      </c>
      <c r="B39" s="1" t="s">
        <v>43</v>
      </c>
      <c r="C39" s="2">
        <v>43435</v>
      </c>
      <c r="D39" s="2">
        <v>43496</v>
      </c>
      <c r="E39" s="1">
        <v>15</v>
      </c>
      <c r="F39" s="1">
        <v>6</v>
      </c>
      <c r="G39" s="1">
        <v>3</v>
      </c>
      <c r="H39" s="1">
        <v>23</v>
      </c>
      <c r="I39" s="1">
        <v>39</v>
      </c>
      <c r="J39" s="1">
        <v>2</v>
      </c>
      <c r="K39" s="1" t="s">
        <v>1447</v>
      </c>
      <c r="L39" s="1">
        <v>0</v>
      </c>
      <c r="M39" s="1">
        <v>4000000</v>
      </c>
      <c r="N39" s="1">
        <v>2</v>
      </c>
      <c r="O39" s="1">
        <v>100000</v>
      </c>
      <c r="P39" s="1">
        <v>59</v>
      </c>
      <c r="Q39" s="1">
        <v>1000</v>
      </c>
      <c r="R39" s="1">
        <v>619</v>
      </c>
      <c r="S39" s="1">
        <v>500</v>
      </c>
      <c r="T39" s="1">
        <v>2305</v>
      </c>
      <c r="U39" s="1">
        <v>50</v>
      </c>
      <c r="V39" s="1">
        <v>27014</v>
      </c>
      <c r="W39" s="1">
        <v>20</v>
      </c>
      <c r="X39" s="1">
        <v>31142</v>
      </c>
      <c r="Y39" s="1">
        <v>10</v>
      </c>
      <c r="Z39" s="1">
        <v>354973</v>
      </c>
      <c r="AA39" s="1">
        <v>5</v>
      </c>
      <c r="AB39" s="1">
        <v>390787</v>
      </c>
      <c r="AC39" s="1">
        <v>2.2000000000000002</v>
      </c>
      <c r="AD39" s="1">
        <v>10</v>
      </c>
      <c r="AE39" s="1">
        <v>20000</v>
      </c>
      <c r="AF39" s="1" t="s">
        <v>1448</v>
      </c>
      <c r="AG39" s="1">
        <v>4479702</v>
      </c>
      <c r="AH39" s="1" t="s">
        <v>45</v>
      </c>
    </row>
    <row r="40" spans="1:34">
      <c r="A40" s="1">
        <v>2018143</v>
      </c>
      <c r="B40" s="1" t="s">
        <v>46</v>
      </c>
      <c r="C40" s="2">
        <v>43432</v>
      </c>
      <c r="D40" s="2">
        <v>43493</v>
      </c>
      <c r="E40" s="1">
        <v>3</v>
      </c>
      <c r="F40" s="1">
        <v>38</v>
      </c>
      <c r="G40" s="1">
        <v>30</v>
      </c>
      <c r="H40" s="1">
        <v>10</v>
      </c>
      <c r="I40" s="1">
        <v>15</v>
      </c>
      <c r="J40" s="1">
        <v>6</v>
      </c>
      <c r="K40" s="1" t="s">
        <v>1449</v>
      </c>
      <c r="L40" s="1">
        <v>0</v>
      </c>
      <c r="M40" s="1">
        <v>3000000</v>
      </c>
      <c r="N40" s="1">
        <v>1</v>
      </c>
      <c r="O40" s="1">
        <v>100000</v>
      </c>
      <c r="P40" s="1">
        <v>39</v>
      </c>
      <c r="Q40" s="1">
        <v>1000</v>
      </c>
      <c r="R40" s="1">
        <v>386</v>
      </c>
      <c r="S40" s="1">
        <v>500</v>
      </c>
      <c r="T40" s="1">
        <v>1735</v>
      </c>
      <c r="U40" s="1">
        <v>50</v>
      </c>
      <c r="V40" s="1">
        <v>18359</v>
      </c>
      <c r="W40" s="1">
        <v>20</v>
      </c>
      <c r="X40" s="1">
        <v>24327</v>
      </c>
      <c r="Y40" s="1">
        <v>10</v>
      </c>
      <c r="Z40" s="1">
        <v>244739</v>
      </c>
      <c r="AA40" s="1">
        <v>5</v>
      </c>
      <c r="AB40" s="1">
        <v>310595</v>
      </c>
      <c r="AC40" s="1">
        <v>2.2000000000000002</v>
      </c>
      <c r="AD40" s="1">
        <v>10</v>
      </c>
      <c r="AE40" s="1">
        <v>20000</v>
      </c>
      <c r="AF40" s="1" t="s">
        <v>1450</v>
      </c>
      <c r="AG40" s="1">
        <v>6578232</v>
      </c>
      <c r="AH40" s="1" t="s">
        <v>45</v>
      </c>
    </row>
    <row r="41" spans="1:34">
      <c r="A41" s="1">
        <v>2018142</v>
      </c>
      <c r="B41" s="1" t="s">
        <v>48</v>
      </c>
      <c r="C41" s="2">
        <v>43430</v>
      </c>
      <c r="D41" s="2">
        <v>43491</v>
      </c>
      <c r="E41" s="1">
        <v>36</v>
      </c>
      <c r="F41" s="1">
        <v>30</v>
      </c>
      <c r="G41" s="1">
        <v>34</v>
      </c>
      <c r="H41" s="1">
        <v>14</v>
      </c>
      <c r="I41" s="1">
        <v>21</v>
      </c>
      <c r="J41" s="1">
        <v>2</v>
      </c>
      <c r="K41" s="1" t="s">
        <v>1451</v>
      </c>
      <c r="L41" s="1">
        <v>0</v>
      </c>
      <c r="M41" s="1">
        <v>2000000</v>
      </c>
      <c r="N41" s="1">
        <v>0</v>
      </c>
      <c r="O41" s="1">
        <v>100000</v>
      </c>
      <c r="P41" s="1">
        <v>22</v>
      </c>
      <c r="Q41" s="1">
        <v>1000</v>
      </c>
      <c r="R41" s="1">
        <v>222</v>
      </c>
      <c r="S41" s="1">
        <v>500</v>
      </c>
      <c r="T41" s="1">
        <v>938</v>
      </c>
      <c r="U41" s="1">
        <v>50</v>
      </c>
      <c r="V41" s="1">
        <v>10211</v>
      </c>
      <c r="W41" s="1">
        <v>20</v>
      </c>
      <c r="X41" s="1">
        <v>13801</v>
      </c>
      <c r="Y41" s="1">
        <v>10</v>
      </c>
      <c r="Z41" s="1">
        <v>155362</v>
      </c>
      <c r="AA41" s="1">
        <v>5</v>
      </c>
      <c r="AB41" s="1">
        <v>219254</v>
      </c>
      <c r="AC41" s="1">
        <v>2.2000000000000002</v>
      </c>
      <c r="AD41" s="1">
        <v>10</v>
      </c>
      <c r="AE41" s="1">
        <v>20000</v>
      </c>
      <c r="AF41" s="1" t="s">
        <v>1452</v>
      </c>
      <c r="AG41" s="1">
        <v>7437466</v>
      </c>
      <c r="AH41" s="1" t="s">
        <v>45</v>
      </c>
    </row>
    <row r="42" spans="1:34">
      <c r="A42" s="1">
        <v>2018141</v>
      </c>
      <c r="B42" s="1" t="s">
        <v>43</v>
      </c>
      <c r="C42" s="2">
        <v>43428</v>
      </c>
      <c r="D42" s="2">
        <v>43489</v>
      </c>
      <c r="E42" s="1">
        <v>15</v>
      </c>
      <c r="F42" s="1">
        <v>11</v>
      </c>
      <c r="G42" s="1">
        <v>5</v>
      </c>
      <c r="H42" s="1">
        <v>22</v>
      </c>
      <c r="I42" s="1">
        <v>10</v>
      </c>
      <c r="J42" s="1">
        <v>5</v>
      </c>
      <c r="K42" s="1" t="s">
        <v>1453</v>
      </c>
      <c r="L42" s="1">
        <v>3</v>
      </c>
      <c r="M42" s="1">
        <v>4000000</v>
      </c>
      <c r="N42" s="1">
        <v>10</v>
      </c>
      <c r="O42" s="1">
        <v>100000</v>
      </c>
      <c r="P42" s="1">
        <v>234</v>
      </c>
      <c r="Q42" s="1">
        <v>1000</v>
      </c>
      <c r="R42" s="1">
        <v>1330</v>
      </c>
      <c r="S42" s="1">
        <v>500</v>
      </c>
      <c r="T42" s="1">
        <v>6877</v>
      </c>
      <c r="U42" s="1">
        <v>50</v>
      </c>
      <c r="V42" s="1">
        <v>43310</v>
      </c>
      <c r="W42" s="1">
        <v>20</v>
      </c>
      <c r="X42" s="1">
        <v>66079</v>
      </c>
      <c r="Y42" s="1">
        <v>10</v>
      </c>
      <c r="Z42" s="1">
        <v>465574</v>
      </c>
      <c r="AA42" s="1">
        <v>5</v>
      </c>
      <c r="AB42" s="1">
        <v>572435</v>
      </c>
      <c r="AC42" s="1">
        <v>2.2000000000000002</v>
      </c>
      <c r="AD42" s="1">
        <v>10</v>
      </c>
      <c r="AE42" s="1">
        <v>20000</v>
      </c>
      <c r="AF42" s="1" t="s">
        <v>1454</v>
      </c>
      <c r="AG42" s="1">
        <v>1151179</v>
      </c>
      <c r="AH42" s="1" t="s">
        <v>45</v>
      </c>
    </row>
    <row r="43" spans="1:34">
      <c r="A43" s="1">
        <v>2018140</v>
      </c>
      <c r="B43" s="1" t="s">
        <v>46</v>
      </c>
      <c r="C43" s="2">
        <v>43425</v>
      </c>
      <c r="D43" s="2">
        <v>43486</v>
      </c>
      <c r="E43" s="1">
        <v>22</v>
      </c>
      <c r="F43" s="1">
        <v>45</v>
      </c>
      <c r="G43" s="1">
        <v>20</v>
      </c>
      <c r="H43" s="1">
        <v>21</v>
      </c>
      <c r="I43" s="1">
        <v>23</v>
      </c>
      <c r="J43" s="1">
        <v>10</v>
      </c>
      <c r="K43" s="1" t="s">
        <v>1455</v>
      </c>
      <c r="L43" s="1">
        <v>0</v>
      </c>
      <c r="M43" s="1">
        <v>11000000</v>
      </c>
      <c r="N43" s="1">
        <v>1</v>
      </c>
      <c r="O43" s="1">
        <v>100000</v>
      </c>
      <c r="P43" s="1">
        <v>25</v>
      </c>
      <c r="Q43" s="1">
        <v>1000</v>
      </c>
      <c r="R43" s="1">
        <v>423</v>
      </c>
      <c r="S43" s="1">
        <v>500</v>
      </c>
      <c r="T43" s="1">
        <v>1534</v>
      </c>
      <c r="U43" s="1">
        <v>50</v>
      </c>
      <c r="V43" s="1">
        <v>15798</v>
      </c>
      <c r="W43" s="1">
        <v>20</v>
      </c>
      <c r="X43" s="1">
        <v>23270</v>
      </c>
      <c r="Y43" s="1">
        <v>10</v>
      </c>
      <c r="Z43" s="1">
        <v>260063</v>
      </c>
      <c r="AA43" s="1">
        <v>5</v>
      </c>
      <c r="AB43" s="1">
        <v>317332</v>
      </c>
      <c r="AC43" s="1">
        <v>2.2000000000000002</v>
      </c>
      <c r="AD43" s="1">
        <v>10</v>
      </c>
      <c r="AE43" s="1">
        <v>20000</v>
      </c>
      <c r="AF43" s="1" t="s">
        <v>1456</v>
      </c>
      <c r="AG43" s="1">
        <v>3379978</v>
      </c>
      <c r="AH43" s="1" t="s">
        <v>45</v>
      </c>
    </row>
    <row r="44" spans="1:34">
      <c r="A44" s="1">
        <v>2018139</v>
      </c>
      <c r="B44" s="1" t="s">
        <v>48</v>
      </c>
      <c r="C44" s="2">
        <v>43423</v>
      </c>
      <c r="D44" s="2">
        <v>43484</v>
      </c>
      <c r="E44" s="1">
        <v>33</v>
      </c>
      <c r="F44" s="1">
        <v>46</v>
      </c>
      <c r="G44" s="1">
        <v>21</v>
      </c>
      <c r="H44" s="1">
        <v>20</v>
      </c>
      <c r="I44" s="1">
        <v>28</v>
      </c>
      <c r="J44" s="1">
        <v>7</v>
      </c>
      <c r="K44" s="1" t="s">
        <v>1457</v>
      </c>
      <c r="L44" s="1">
        <v>0</v>
      </c>
      <c r="M44" s="1">
        <v>10000000</v>
      </c>
      <c r="N44" s="1">
        <v>4</v>
      </c>
      <c r="O44" s="1">
        <v>100000</v>
      </c>
      <c r="P44" s="1">
        <v>22</v>
      </c>
      <c r="Q44" s="1">
        <v>1000</v>
      </c>
      <c r="R44" s="1">
        <v>245</v>
      </c>
      <c r="S44" s="1">
        <v>500</v>
      </c>
      <c r="T44" s="1">
        <v>1594</v>
      </c>
      <c r="U44" s="1">
        <v>50</v>
      </c>
      <c r="V44" s="1">
        <v>10612</v>
      </c>
      <c r="W44" s="1">
        <v>20</v>
      </c>
      <c r="X44" s="1">
        <v>28610</v>
      </c>
      <c r="Y44" s="1">
        <v>10</v>
      </c>
      <c r="Z44" s="1">
        <v>175010</v>
      </c>
      <c r="AA44" s="1">
        <v>5</v>
      </c>
      <c r="AB44" s="1">
        <v>448905</v>
      </c>
      <c r="AC44" s="1">
        <v>2.2000000000000002</v>
      </c>
      <c r="AD44" s="1">
        <v>10</v>
      </c>
      <c r="AE44" s="1">
        <v>20000</v>
      </c>
      <c r="AF44" s="1" t="s">
        <v>1458</v>
      </c>
      <c r="AG44" s="1">
        <v>4576968</v>
      </c>
      <c r="AH44" s="1" t="s">
        <v>45</v>
      </c>
    </row>
    <row r="45" spans="1:34">
      <c r="A45" s="1">
        <v>2018138</v>
      </c>
      <c r="B45" s="1" t="s">
        <v>43</v>
      </c>
      <c r="C45" s="2">
        <v>43421</v>
      </c>
      <c r="D45" s="2">
        <v>43482</v>
      </c>
      <c r="E45" s="1">
        <v>42</v>
      </c>
      <c r="F45" s="1">
        <v>20</v>
      </c>
      <c r="G45" s="1">
        <v>27</v>
      </c>
      <c r="H45" s="1">
        <v>22</v>
      </c>
      <c r="I45" s="1">
        <v>12</v>
      </c>
      <c r="J45" s="1">
        <v>7</v>
      </c>
      <c r="K45" s="1" t="s">
        <v>1459</v>
      </c>
      <c r="L45" s="1">
        <v>0</v>
      </c>
      <c r="M45" s="1">
        <v>9000000</v>
      </c>
      <c r="N45" s="1">
        <v>4</v>
      </c>
      <c r="O45" s="1">
        <v>100000</v>
      </c>
      <c r="P45" s="1">
        <v>113</v>
      </c>
      <c r="Q45" s="1">
        <v>1000</v>
      </c>
      <c r="R45" s="1">
        <v>595</v>
      </c>
      <c r="S45" s="1">
        <v>500</v>
      </c>
      <c r="T45" s="1">
        <v>4800</v>
      </c>
      <c r="U45" s="1">
        <v>50</v>
      </c>
      <c r="V45" s="1">
        <v>27072</v>
      </c>
      <c r="W45" s="1">
        <v>20</v>
      </c>
      <c r="X45" s="1">
        <v>62713</v>
      </c>
      <c r="Y45" s="1">
        <v>10</v>
      </c>
      <c r="Z45" s="1">
        <v>358824</v>
      </c>
      <c r="AA45" s="1">
        <v>5</v>
      </c>
      <c r="AB45" s="1">
        <v>719538</v>
      </c>
      <c r="AC45" s="1">
        <v>2.2000000000000002</v>
      </c>
      <c r="AD45" s="1">
        <v>10</v>
      </c>
      <c r="AE45" s="1">
        <v>20000</v>
      </c>
      <c r="AF45" s="1" t="s">
        <v>1460</v>
      </c>
      <c r="AG45" s="1">
        <v>6845048</v>
      </c>
      <c r="AH45" s="1" t="s">
        <v>45</v>
      </c>
    </row>
    <row r="46" spans="1:34">
      <c r="A46" s="1">
        <v>2018137</v>
      </c>
      <c r="B46" s="1" t="s">
        <v>46</v>
      </c>
      <c r="C46" s="2">
        <v>43418</v>
      </c>
      <c r="D46" s="2">
        <v>43479</v>
      </c>
      <c r="E46" s="1">
        <v>36</v>
      </c>
      <c r="F46" s="1">
        <v>41</v>
      </c>
      <c r="G46" s="1">
        <v>15</v>
      </c>
      <c r="H46" s="1">
        <v>49</v>
      </c>
      <c r="I46" s="1">
        <v>48</v>
      </c>
      <c r="J46" s="1">
        <v>5</v>
      </c>
      <c r="K46" s="1" t="s">
        <v>1461</v>
      </c>
      <c r="L46" s="1">
        <v>0</v>
      </c>
      <c r="M46" s="1">
        <v>8000000</v>
      </c>
      <c r="N46" s="1">
        <v>1</v>
      </c>
      <c r="O46" s="1">
        <v>100000</v>
      </c>
      <c r="P46" s="1">
        <v>31</v>
      </c>
      <c r="Q46" s="1">
        <v>1000</v>
      </c>
      <c r="R46" s="1">
        <v>199</v>
      </c>
      <c r="S46" s="1">
        <v>500</v>
      </c>
      <c r="T46" s="1">
        <v>1655</v>
      </c>
      <c r="U46" s="1">
        <v>50</v>
      </c>
      <c r="V46" s="1">
        <v>12632</v>
      </c>
      <c r="W46" s="1">
        <v>20</v>
      </c>
      <c r="X46" s="1">
        <v>24951</v>
      </c>
      <c r="Y46" s="1">
        <v>10</v>
      </c>
      <c r="Z46" s="1">
        <v>193284</v>
      </c>
      <c r="AA46" s="1">
        <v>5</v>
      </c>
      <c r="AB46" s="1">
        <v>449977</v>
      </c>
      <c r="AC46" s="1">
        <v>2.2000000000000002</v>
      </c>
      <c r="AD46" s="1">
        <v>10</v>
      </c>
      <c r="AE46" s="1">
        <v>20000</v>
      </c>
      <c r="AF46" s="1" t="s">
        <v>1462</v>
      </c>
      <c r="AG46" s="1">
        <v>7364609</v>
      </c>
      <c r="AH46" s="1" t="s">
        <v>45</v>
      </c>
    </row>
    <row r="47" spans="1:34">
      <c r="A47" s="1">
        <v>2018136</v>
      </c>
      <c r="B47" s="1" t="s">
        <v>48</v>
      </c>
      <c r="C47" s="2">
        <v>43416</v>
      </c>
      <c r="D47" s="2">
        <v>43477</v>
      </c>
      <c r="E47" s="1">
        <v>13</v>
      </c>
      <c r="F47" s="1">
        <v>14</v>
      </c>
      <c r="G47" s="1">
        <v>37</v>
      </c>
      <c r="H47" s="1">
        <v>21</v>
      </c>
      <c r="I47" s="1">
        <v>15</v>
      </c>
      <c r="J47" s="1">
        <v>7</v>
      </c>
      <c r="K47" s="1" t="s">
        <v>1463</v>
      </c>
      <c r="L47" s="1">
        <v>0</v>
      </c>
      <c r="M47" s="1">
        <v>7000000</v>
      </c>
      <c r="N47" s="1">
        <v>0</v>
      </c>
      <c r="O47" s="1">
        <v>100000</v>
      </c>
      <c r="P47" s="1">
        <v>42</v>
      </c>
      <c r="Q47" s="1">
        <v>1000</v>
      </c>
      <c r="R47" s="1">
        <v>246</v>
      </c>
      <c r="S47" s="1">
        <v>500</v>
      </c>
      <c r="T47" s="1">
        <v>2330</v>
      </c>
      <c r="U47" s="1">
        <v>50</v>
      </c>
      <c r="V47" s="1">
        <v>13735</v>
      </c>
      <c r="W47" s="1">
        <v>20</v>
      </c>
      <c r="X47" s="1">
        <v>36567</v>
      </c>
      <c r="Y47" s="1">
        <v>10</v>
      </c>
      <c r="Z47" s="1">
        <v>206514</v>
      </c>
      <c r="AA47" s="1">
        <v>5</v>
      </c>
      <c r="AB47" s="1">
        <v>432934</v>
      </c>
      <c r="AC47" s="1">
        <v>2.2000000000000002</v>
      </c>
      <c r="AD47" s="1">
        <v>10</v>
      </c>
      <c r="AE47" s="1">
        <v>20000</v>
      </c>
      <c r="AF47" s="1" t="s">
        <v>1464</v>
      </c>
      <c r="AG47" s="1">
        <v>9913131</v>
      </c>
      <c r="AH47" s="1" t="s">
        <v>45</v>
      </c>
    </row>
    <row r="48" spans="1:34">
      <c r="A48" s="1">
        <v>2018135</v>
      </c>
      <c r="B48" s="1" t="s">
        <v>43</v>
      </c>
      <c r="C48" s="2">
        <v>43414</v>
      </c>
      <c r="D48" s="2">
        <v>43475</v>
      </c>
      <c r="E48" s="1">
        <v>20</v>
      </c>
      <c r="F48" s="1">
        <v>43</v>
      </c>
      <c r="G48" s="1">
        <v>18</v>
      </c>
      <c r="H48" s="1">
        <v>44</v>
      </c>
      <c r="I48" s="1">
        <v>30</v>
      </c>
      <c r="J48" s="1">
        <v>7</v>
      </c>
      <c r="K48" s="1" t="s">
        <v>1465</v>
      </c>
      <c r="L48" s="1">
        <v>0</v>
      </c>
      <c r="M48" s="1">
        <v>6000000</v>
      </c>
      <c r="N48" s="1">
        <v>1</v>
      </c>
      <c r="O48" s="1">
        <v>100000</v>
      </c>
      <c r="P48" s="1">
        <v>58</v>
      </c>
      <c r="Q48" s="1">
        <v>1000</v>
      </c>
      <c r="R48" s="1">
        <v>368</v>
      </c>
      <c r="S48" s="1">
        <v>500</v>
      </c>
      <c r="T48" s="1">
        <v>3075</v>
      </c>
      <c r="U48" s="1">
        <v>50</v>
      </c>
      <c r="V48" s="1">
        <v>20521</v>
      </c>
      <c r="W48" s="1">
        <v>20</v>
      </c>
      <c r="X48" s="1">
        <v>48945</v>
      </c>
      <c r="Y48" s="1">
        <v>10</v>
      </c>
      <c r="Z48" s="1">
        <v>309979</v>
      </c>
      <c r="AA48" s="1">
        <v>5</v>
      </c>
      <c r="AB48" s="1">
        <v>753959</v>
      </c>
      <c r="AC48" s="1">
        <v>2.2000000000000002</v>
      </c>
      <c r="AD48" s="1">
        <v>10</v>
      </c>
      <c r="AE48" s="1">
        <v>20000</v>
      </c>
      <c r="AF48" s="1" t="s">
        <v>1466</v>
      </c>
      <c r="AG48" s="1">
        <v>1061318</v>
      </c>
      <c r="AH48" s="1" t="s">
        <v>45</v>
      </c>
    </row>
    <row r="49" spans="1:34">
      <c r="A49" s="1">
        <v>2018134</v>
      </c>
      <c r="B49" s="1" t="s">
        <v>46</v>
      </c>
      <c r="C49" s="2">
        <v>43411</v>
      </c>
      <c r="D49" s="2">
        <v>43472</v>
      </c>
      <c r="E49" s="1">
        <v>33</v>
      </c>
      <c r="F49" s="1">
        <v>27</v>
      </c>
      <c r="G49" s="1">
        <v>3</v>
      </c>
      <c r="H49" s="1">
        <v>20</v>
      </c>
      <c r="I49" s="1">
        <v>6</v>
      </c>
      <c r="J49" s="1">
        <v>8</v>
      </c>
      <c r="K49" s="1" t="s">
        <v>1467</v>
      </c>
      <c r="L49" s="1">
        <v>0</v>
      </c>
      <c r="M49" s="1">
        <v>5000000</v>
      </c>
      <c r="N49" s="1">
        <v>4</v>
      </c>
      <c r="O49" s="1">
        <v>100000</v>
      </c>
      <c r="P49" s="1">
        <v>41</v>
      </c>
      <c r="Q49" s="1">
        <v>1000</v>
      </c>
      <c r="R49" s="1">
        <v>503</v>
      </c>
      <c r="S49" s="1">
        <v>500</v>
      </c>
      <c r="T49" s="1">
        <v>2125</v>
      </c>
      <c r="U49" s="1">
        <v>50</v>
      </c>
      <c r="V49" s="1">
        <v>21014</v>
      </c>
      <c r="W49" s="1">
        <v>20</v>
      </c>
      <c r="X49" s="1">
        <v>30485</v>
      </c>
      <c r="Y49" s="1">
        <v>10</v>
      </c>
      <c r="Z49" s="1">
        <v>279578</v>
      </c>
      <c r="AA49" s="1">
        <v>5</v>
      </c>
      <c r="AB49" s="1">
        <v>370161</v>
      </c>
      <c r="AC49" s="1">
        <v>2.2000000000000002</v>
      </c>
      <c r="AD49" s="1">
        <v>10</v>
      </c>
      <c r="AE49" s="1">
        <v>20000</v>
      </c>
      <c r="AF49" s="1" t="s">
        <v>1468</v>
      </c>
      <c r="AG49" s="1">
        <v>3113492</v>
      </c>
      <c r="AH49" s="1" t="s">
        <v>45</v>
      </c>
    </row>
    <row r="50" spans="1:34">
      <c r="A50" s="1">
        <v>2018133</v>
      </c>
      <c r="B50" s="1" t="s">
        <v>48</v>
      </c>
      <c r="C50" s="2">
        <v>43409</v>
      </c>
      <c r="D50" s="2">
        <v>43470</v>
      </c>
      <c r="E50" s="1">
        <v>9</v>
      </c>
      <c r="F50" s="1">
        <v>11</v>
      </c>
      <c r="G50" s="1">
        <v>39</v>
      </c>
      <c r="H50" s="1">
        <v>29</v>
      </c>
      <c r="I50" s="1">
        <v>32</v>
      </c>
      <c r="J50" s="1">
        <v>8</v>
      </c>
      <c r="K50" s="1" t="s">
        <v>1469</v>
      </c>
      <c r="L50" s="1">
        <v>0</v>
      </c>
      <c r="M50" s="1">
        <v>4000000</v>
      </c>
      <c r="N50" s="1">
        <v>2</v>
      </c>
      <c r="O50" s="1">
        <v>100000</v>
      </c>
      <c r="P50" s="1">
        <v>40</v>
      </c>
      <c r="Q50" s="1">
        <v>1000</v>
      </c>
      <c r="R50" s="1">
        <v>287</v>
      </c>
      <c r="S50" s="1">
        <v>500</v>
      </c>
      <c r="T50" s="1">
        <v>1529</v>
      </c>
      <c r="U50" s="1">
        <v>50</v>
      </c>
      <c r="V50" s="1">
        <v>13872</v>
      </c>
      <c r="W50" s="1">
        <v>20</v>
      </c>
      <c r="X50" s="1">
        <v>21884</v>
      </c>
      <c r="Y50" s="1">
        <v>10</v>
      </c>
      <c r="Z50" s="1">
        <v>195932</v>
      </c>
      <c r="AA50" s="1">
        <v>5</v>
      </c>
      <c r="AB50" s="1">
        <v>293214</v>
      </c>
      <c r="AC50" s="1">
        <v>2.2000000000000002</v>
      </c>
      <c r="AD50" s="1">
        <v>10</v>
      </c>
      <c r="AE50" s="1">
        <v>20000</v>
      </c>
      <c r="AF50" s="1" t="s">
        <v>1470</v>
      </c>
      <c r="AG50" s="1">
        <v>3836255</v>
      </c>
      <c r="AH50" s="1" t="s">
        <v>45</v>
      </c>
    </row>
    <row r="51" spans="1:34">
      <c r="A51" s="1">
        <v>2018132</v>
      </c>
      <c r="B51" s="1" t="s">
        <v>43</v>
      </c>
      <c r="C51" s="2">
        <v>43407</v>
      </c>
      <c r="D51" s="2">
        <v>43468</v>
      </c>
      <c r="E51" s="1">
        <v>6</v>
      </c>
      <c r="F51" s="1">
        <v>29</v>
      </c>
      <c r="G51" s="1">
        <v>8</v>
      </c>
      <c r="H51" s="1">
        <v>9</v>
      </c>
      <c r="I51" s="1">
        <v>39</v>
      </c>
      <c r="J51" s="1">
        <v>2</v>
      </c>
      <c r="K51" s="1" t="s">
        <v>1471</v>
      </c>
      <c r="L51" s="1">
        <v>0</v>
      </c>
      <c r="M51" s="1">
        <v>3000000</v>
      </c>
      <c r="N51" s="1">
        <v>1</v>
      </c>
      <c r="O51" s="1">
        <v>100000</v>
      </c>
      <c r="P51" s="1">
        <v>45</v>
      </c>
      <c r="Q51" s="1">
        <v>1000</v>
      </c>
      <c r="R51" s="1">
        <v>506</v>
      </c>
      <c r="S51" s="1">
        <v>500</v>
      </c>
      <c r="T51" s="1">
        <v>2497</v>
      </c>
      <c r="U51" s="1">
        <v>50</v>
      </c>
      <c r="V51" s="1">
        <v>26561</v>
      </c>
      <c r="W51" s="1">
        <v>20</v>
      </c>
      <c r="X51" s="1">
        <v>33180</v>
      </c>
      <c r="Y51" s="1">
        <v>10</v>
      </c>
      <c r="Z51" s="1">
        <v>367194</v>
      </c>
      <c r="AA51" s="1">
        <v>5</v>
      </c>
      <c r="AB51" s="1">
        <v>396853</v>
      </c>
      <c r="AC51" s="1">
        <v>2.2000000000000002</v>
      </c>
      <c r="AD51" s="1">
        <v>10</v>
      </c>
      <c r="AE51" s="1">
        <v>20000</v>
      </c>
      <c r="AF51" s="1" t="s">
        <v>1472</v>
      </c>
      <c r="AG51" s="1">
        <v>7126697</v>
      </c>
      <c r="AH51" s="1" t="s">
        <v>45</v>
      </c>
    </row>
    <row r="52" spans="1:34">
      <c r="A52" s="1">
        <v>2018131</v>
      </c>
      <c r="B52" s="1" t="s">
        <v>46</v>
      </c>
      <c r="C52" s="2">
        <v>43404</v>
      </c>
      <c r="D52" s="2">
        <v>43465</v>
      </c>
      <c r="E52" s="1">
        <v>34</v>
      </c>
      <c r="F52" s="1">
        <v>14</v>
      </c>
      <c r="G52" s="1">
        <v>2</v>
      </c>
      <c r="H52" s="1">
        <v>28</v>
      </c>
      <c r="I52" s="1">
        <v>38</v>
      </c>
      <c r="J52" s="1">
        <v>4</v>
      </c>
      <c r="K52" s="1" t="s">
        <v>1473</v>
      </c>
      <c r="L52" s="1">
        <v>0</v>
      </c>
      <c r="M52" s="1">
        <v>2000000</v>
      </c>
      <c r="N52" s="1">
        <v>3</v>
      </c>
      <c r="O52" s="1">
        <v>100000</v>
      </c>
      <c r="P52" s="1">
        <v>32</v>
      </c>
      <c r="Q52" s="1">
        <v>1000</v>
      </c>
      <c r="R52" s="1">
        <v>253</v>
      </c>
      <c r="S52" s="1">
        <v>500</v>
      </c>
      <c r="T52" s="1">
        <v>1607</v>
      </c>
      <c r="U52" s="1">
        <v>50</v>
      </c>
      <c r="V52" s="1">
        <v>14081</v>
      </c>
      <c r="W52" s="1">
        <v>20</v>
      </c>
      <c r="X52" s="1">
        <v>23862</v>
      </c>
      <c r="Y52" s="1">
        <v>10</v>
      </c>
      <c r="Z52" s="1">
        <v>210813</v>
      </c>
      <c r="AA52" s="1">
        <v>5</v>
      </c>
      <c r="AB52" s="1">
        <v>346434</v>
      </c>
      <c r="AC52" s="1">
        <v>2.2000000000000002</v>
      </c>
      <c r="AD52" s="1">
        <v>10</v>
      </c>
      <c r="AE52" s="1">
        <v>20000</v>
      </c>
      <c r="AF52" s="1" t="s">
        <v>1474</v>
      </c>
      <c r="AG52" s="1">
        <v>1300097</v>
      </c>
      <c r="AH52" s="1" t="s">
        <v>45</v>
      </c>
    </row>
    <row r="53" spans="1:34">
      <c r="A53" s="1">
        <v>2018130</v>
      </c>
      <c r="B53" s="1" t="s">
        <v>48</v>
      </c>
      <c r="C53" s="2">
        <v>43402</v>
      </c>
      <c r="D53" s="2">
        <v>43463</v>
      </c>
      <c r="E53" s="1">
        <v>9</v>
      </c>
      <c r="F53" s="1">
        <v>42</v>
      </c>
      <c r="G53" s="1">
        <v>24</v>
      </c>
      <c r="H53" s="1">
        <v>43</v>
      </c>
      <c r="I53" s="1">
        <v>22</v>
      </c>
      <c r="J53" s="1">
        <v>7</v>
      </c>
      <c r="K53" s="1" t="s">
        <v>1475</v>
      </c>
      <c r="L53" s="1">
        <v>1</v>
      </c>
      <c r="M53" s="1">
        <v>5000000</v>
      </c>
      <c r="N53" s="1">
        <v>1</v>
      </c>
      <c r="O53" s="1">
        <v>100000</v>
      </c>
      <c r="P53" s="1">
        <v>40</v>
      </c>
      <c r="Q53" s="1">
        <v>1000</v>
      </c>
      <c r="R53" s="1">
        <v>213</v>
      </c>
      <c r="S53" s="1">
        <v>500</v>
      </c>
      <c r="T53" s="1">
        <v>2002</v>
      </c>
      <c r="U53" s="1">
        <v>50</v>
      </c>
      <c r="V53" s="1">
        <v>11376</v>
      </c>
      <c r="W53" s="1">
        <v>20</v>
      </c>
      <c r="X53" s="1">
        <v>32172</v>
      </c>
      <c r="Y53" s="1">
        <v>10</v>
      </c>
      <c r="Z53" s="1">
        <v>178936</v>
      </c>
      <c r="AA53" s="1">
        <v>5</v>
      </c>
      <c r="AB53" s="1">
        <v>431811</v>
      </c>
      <c r="AC53" s="1">
        <v>2.2000000000000002</v>
      </c>
      <c r="AD53" s="1">
        <v>10</v>
      </c>
      <c r="AE53" s="1">
        <v>20000</v>
      </c>
      <c r="AF53" s="1" t="s">
        <v>1476</v>
      </c>
      <c r="AG53" s="1">
        <v>5697395</v>
      </c>
      <c r="AH53" s="1" t="s">
        <v>45</v>
      </c>
    </row>
    <row r="54" spans="1:34">
      <c r="A54" s="1">
        <v>2018129</v>
      </c>
      <c r="B54" s="1" t="s">
        <v>43</v>
      </c>
      <c r="C54" s="2">
        <v>43400</v>
      </c>
      <c r="D54" s="2">
        <v>43461</v>
      </c>
      <c r="E54" s="1">
        <v>26</v>
      </c>
      <c r="F54" s="1">
        <v>21</v>
      </c>
      <c r="G54" s="1">
        <v>36</v>
      </c>
      <c r="H54" s="1">
        <v>29</v>
      </c>
      <c r="I54" s="1">
        <v>35</v>
      </c>
      <c r="J54" s="1">
        <v>9</v>
      </c>
      <c r="K54" s="1" t="s">
        <v>1477</v>
      </c>
      <c r="L54" s="1">
        <v>0</v>
      </c>
      <c r="M54" s="1">
        <v>4000000</v>
      </c>
      <c r="N54" s="1">
        <v>1</v>
      </c>
      <c r="O54" s="1">
        <v>100000</v>
      </c>
      <c r="P54" s="1">
        <v>35</v>
      </c>
      <c r="Q54" s="1">
        <v>1000</v>
      </c>
      <c r="R54" s="1">
        <v>308</v>
      </c>
      <c r="S54" s="1">
        <v>500</v>
      </c>
      <c r="T54" s="1">
        <v>1750</v>
      </c>
      <c r="U54" s="1">
        <v>50</v>
      </c>
      <c r="V54" s="1">
        <v>16170</v>
      </c>
      <c r="W54" s="1">
        <v>20</v>
      </c>
      <c r="X54" s="1">
        <v>30194</v>
      </c>
      <c r="Y54" s="1">
        <v>10</v>
      </c>
      <c r="Z54" s="1">
        <v>274984</v>
      </c>
      <c r="AA54" s="1">
        <v>5</v>
      </c>
      <c r="AB54" s="1">
        <v>487137</v>
      </c>
      <c r="AC54" s="1">
        <v>2.2000000000000002</v>
      </c>
      <c r="AD54" s="1">
        <v>10</v>
      </c>
      <c r="AE54" s="1">
        <v>20000</v>
      </c>
      <c r="AF54" s="1" t="s">
        <v>1478</v>
      </c>
      <c r="AG54" s="1">
        <v>3020818</v>
      </c>
      <c r="AH54" s="1" t="s">
        <v>45</v>
      </c>
    </row>
    <row r="55" spans="1:34">
      <c r="A55" s="1">
        <v>2018128</v>
      </c>
      <c r="B55" s="1" t="s">
        <v>46</v>
      </c>
      <c r="C55" s="2">
        <v>43397</v>
      </c>
      <c r="D55" s="2">
        <v>43458</v>
      </c>
      <c r="E55" s="1">
        <v>28</v>
      </c>
      <c r="F55" s="1">
        <v>45</v>
      </c>
      <c r="G55" s="1">
        <v>34</v>
      </c>
      <c r="H55" s="1">
        <v>36</v>
      </c>
      <c r="I55" s="1">
        <v>9</v>
      </c>
      <c r="J55" s="1">
        <v>6</v>
      </c>
      <c r="K55" s="1" t="s">
        <v>1479</v>
      </c>
      <c r="L55" s="1">
        <v>0</v>
      </c>
      <c r="M55" s="1">
        <v>3000000</v>
      </c>
      <c r="N55" s="1">
        <v>0</v>
      </c>
      <c r="O55" s="1">
        <v>100000</v>
      </c>
      <c r="P55" s="1">
        <v>37</v>
      </c>
      <c r="Q55" s="1">
        <v>1000</v>
      </c>
      <c r="R55" s="1">
        <v>329</v>
      </c>
      <c r="S55" s="1">
        <v>500</v>
      </c>
      <c r="T55" s="1">
        <v>1499</v>
      </c>
      <c r="U55" s="1">
        <v>50</v>
      </c>
      <c r="V55" s="1">
        <v>14930</v>
      </c>
      <c r="W55" s="1">
        <v>20</v>
      </c>
      <c r="X55" s="1">
        <v>21045</v>
      </c>
      <c r="Y55" s="1">
        <v>10</v>
      </c>
      <c r="Z55" s="1">
        <v>205803</v>
      </c>
      <c r="AA55" s="1">
        <v>5</v>
      </c>
      <c r="AB55" s="1">
        <v>320139</v>
      </c>
      <c r="AC55" s="1">
        <v>2.2000000000000002</v>
      </c>
      <c r="AD55" s="1">
        <v>10</v>
      </c>
      <c r="AE55" s="1">
        <v>20000</v>
      </c>
      <c r="AF55" s="1" t="s">
        <v>1480</v>
      </c>
      <c r="AG55" s="1">
        <v>4376991</v>
      </c>
      <c r="AH55" s="1" t="s">
        <v>45</v>
      </c>
    </row>
    <row r="56" spans="1:34">
      <c r="A56" s="1">
        <v>2018127</v>
      </c>
      <c r="B56" s="1" t="s">
        <v>48</v>
      </c>
      <c r="C56" s="2">
        <v>43395</v>
      </c>
      <c r="D56" s="2">
        <v>43456</v>
      </c>
      <c r="E56" s="1">
        <v>10</v>
      </c>
      <c r="F56" s="1">
        <v>4</v>
      </c>
      <c r="G56" s="1">
        <v>29</v>
      </c>
      <c r="H56" s="1">
        <v>19</v>
      </c>
      <c r="I56" s="1">
        <v>47</v>
      </c>
      <c r="J56" s="1">
        <v>6</v>
      </c>
      <c r="K56" s="1" t="s">
        <v>1481</v>
      </c>
      <c r="L56" s="1">
        <v>0</v>
      </c>
      <c r="M56" s="1">
        <v>2000000</v>
      </c>
      <c r="N56" s="1">
        <v>2</v>
      </c>
      <c r="O56" s="1">
        <v>100000</v>
      </c>
      <c r="P56" s="1">
        <v>38</v>
      </c>
      <c r="Q56" s="1">
        <v>1000</v>
      </c>
      <c r="R56" s="1">
        <v>413</v>
      </c>
      <c r="S56" s="1">
        <v>500</v>
      </c>
      <c r="T56" s="1">
        <v>1632</v>
      </c>
      <c r="U56" s="1">
        <v>50</v>
      </c>
      <c r="V56" s="1">
        <v>16290</v>
      </c>
      <c r="W56" s="1">
        <v>20</v>
      </c>
      <c r="X56" s="1">
        <v>21105</v>
      </c>
      <c r="Y56" s="1">
        <v>10</v>
      </c>
      <c r="Z56" s="1">
        <v>206531</v>
      </c>
      <c r="AA56" s="1">
        <v>5</v>
      </c>
      <c r="AB56" s="1">
        <v>252716</v>
      </c>
      <c r="AC56" s="1">
        <v>2.2000000000000002</v>
      </c>
      <c r="AD56" s="1">
        <v>10</v>
      </c>
      <c r="AE56" s="1">
        <v>20000</v>
      </c>
      <c r="AF56" s="1" t="s">
        <v>1482</v>
      </c>
      <c r="AG56" s="1">
        <v>2304053</v>
      </c>
      <c r="AH56" s="1" t="s">
        <v>45</v>
      </c>
    </row>
    <row r="57" spans="1:34">
      <c r="A57" s="1">
        <v>2018126</v>
      </c>
      <c r="B57" s="1" t="s">
        <v>43</v>
      </c>
      <c r="C57" s="2">
        <v>43393</v>
      </c>
      <c r="D57" s="2">
        <v>43454</v>
      </c>
      <c r="E57" s="1">
        <v>7</v>
      </c>
      <c r="F57" s="1">
        <v>17</v>
      </c>
      <c r="G57" s="1">
        <v>31</v>
      </c>
      <c r="H57" s="1">
        <v>12</v>
      </c>
      <c r="I57" s="1">
        <v>48</v>
      </c>
      <c r="J57" s="1">
        <v>8</v>
      </c>
      <c r="K57" s="1" t="s">
        <v>1483</v>
      </c>
      <c r="L57" s="1">
        <v>1</v>
      </c>
      <c r="M57" s="1">
        <v>9000000</v>
      </c>
      <c r="N57" s="1">
        <v>3</v>
      </c>
      <c r="O57" s="1">
        <v>100000</v>
      </c>
      <c r="P57" s="1">
        <v>89</v>
      </c>
      <c r="Q57" s="1">
        <v>1000</v>
      </c>
      <c r="R57" s="1">
        <v>825</v>
      </c>
      <c r="S57" s="1">
        <v>500</v>
      </c>
      <c r="T57" s="1">
        <v>3631</v>
      </c>
      <c r="U57" s="1">
        <v>50</v>
      </c>
      <c r="V57" s="1">
        <v>32999</v>
      </c>
      <c r="W57" s="1">
        <v>20</v>
      </c>
      <c r="X57" s="1">
        <v>47683</v>
      </c>
      <c r="Y57" s="1">
        <v>10</v>
      </c>
      <c r="Z57" s="1">
        <v>417942</v>
      </c>
      <c r="AA57" s="1">
        <v>5</v>
      </c>
      <c r="AB57" s="1">
        <v>539829</v>
      </c>
      <c r="AC57" s="1">
        <v>2.2000000000000002</v>
      </c>
      <c r="AD57" s="1">
        <v>10</v>
      </c>
      <c r="AE57" s="1">
        <v>20000</v>
      </c>
      <c r="AF57" s="1" t="s">
        <v>1484</v>
      </c>
      <c r="AG57" s="1">
        <v>1700502</v>
      </c>
      <c r="AH57" s="1" t="s">
        <v>45</v>
      </c>
    </row>
    <row r="58" spans="1:34">
      <c r="A58" s="1">
        <v>2018125</v>
      </c>
      <c r="B58" s="1" t="s">
        <v>46</v>
      </c>
      <c r="C58" s="2">
        <v>43390</v>
      </c>
      <c r="D58" s="2">
        <v>43451</v>
      </c>
      <c r="E58" s="1">
        <v>33</v>
      </c>
      <c r="F58" s="1">
        <v>13</v>
      </c>
      <c r="G58" s="1">
        <v>7</v>
      </c>
      <c r="H58" s="1">
        <v>2</v>
      </c>
      <c r="I58" s="1">
        <v>41</v>
      </c>
      <c r="J58" s="1">
        <v>1</v>
      </c>
      <c r="K58" s="1" t="s">
        <v>1485</v>
      </c>
      <c r="L58" s="1">
        <v>0</v>
      </c>
      <c r="M58" s="1">
        <v>8000000</v>
      </c>
      <c r="N58" s="1">
        <v>2</v>
      </c>
      <c r="O58" s="1">
        <v>100000</v>
      </c>
      <c r="P58" s="1">
        <v>53</v>
      </c>
      <c r="Q58" s="1">
        <v>1000</v>
      </c>
      <c r="R58" s="1">
        <v>730</v>
      </c>
      <c r="S58" s="1">
        <v>500</v>
      </c>
      <c r="T58" s="1">
        <v>2186</v>
      </c>
      <c r="U58" s="1">
        <v>50</v>
      </c>
      <c r="V58" s="1">
        <v>24967</v>
      </c>
      <c r="W58" s="1">
        <v>20</v>
      </c>
      <c r="X58" s="1">
        <v>25794</v>
      </c>
      <c r="Y58" s="1">
        <v>10</v>
      </c>
      <c r="Z58" s="1">
        <v>303076</v>
      </c>
      <c r="AA58" s="1">
        <v>5</v>
      </c>
      <c r="AB58" s="1">
        <v>289847</v>
      </c>
      <c r="AC58" s="1">
        <v>2.2000000000000002</v>
      </c>
      <c r="AD58" s="1">
        <v>10</v>
      </c>
      <c r="AE58" s="1">
        <v>20000</v>
      </c>
      <c r="AF58" s="1" t="s">
        <v>1486</v>
      </c>
      <c r="AG58" s="1">
        <v>128859</v>
      </c>
      <c r="AH58" s="1" t="s">
        <v>45</v>
      </c>
    </row>
    <row r="59" spans="1:34">
      <c r="A59" s="1">
        <v>2018124</v>
      </c>
      <c r="B59" s="1" t="s">
        <v>48</v>
      </c>
      <c r="C59" s="2">
        <v>43388</v>
      </c>
      <c r="D59" s="2">
        <v>43449</v>
      </c>
      <c r="E59" s="1">
        <v>8</v>
      </c>
      <c r="F59" s="1">
        <v>14</v>
      </c>
      <c r="G59" s="1">
        <v>25</v>
      </c>
      <c r="H59" s="1">
        <v>19</v>
      </c>
      <c r="I59" s="1">
        <v>49</v>
      </c>
      <c r="J59" s="1">
        <v>5</v>
      </c>
      <c r="K59" s="1" t="s">
        <v>1487</v>
      </c>
      <c r="L59" s="1">
        <v>0</v>
      </c>
      <c r="M59" s="1">
        <v>7000000</v>
      </c>
      <c r="N59" s="1">
        <v>5</v>
      </c>
      <c r="O59" s="1">
        <v>100000</v>
      </c>
      <c r="P59" s="1">
        <v>66</v>
      </c>
      <c r="Q59" s="1">
        <v>1000</v>
      </c>
      <c r="R59" s="1">
        <v>482</v>
      </c>
      <c r="S59" s="1">
        <v>500</v>
      </c>
      <c r="T59" s="1">
        <v>2316</v>
      </c>
      <c r="U59" s="1">
        <v>50</v>
      </c>
      <c r="V59" s="1">
        <v>17089</v>
      </c>
      <c r="W59" s="1">
        <v>20</v>
      </c>
      <c r="X59" s="1">
        <v>29542</v>
      </c>
      <c r="Y59" s="1">
        <v>10</v>
      </c>
      <c r="Z59" s="1">
        <v>222530</v>
      </c>
      <c r="AA59" s="1">
        <v>5</v>
      </c>
      <c r="AB59" s="1">
        <v>345717</v>
      </c>
      <c r="AC59" s="1">
        <v>2.2000000000000002</v>
      </c>
      <c r="AD59" s="1">
        <v>10</v>
      </c>
      <c r="AE59" s="1">
        <v>20000</v>
      </c>
      <c r="AF59" s="1" t="s">
        <v>1488</v>
      </c>
      <c r="AG59" s="1">
        <v>2472541</v>
      </c>
      <c r="AH59" s="1" t="s">
        <v>45</v>
      </c>
    </row>
    <row r="60" spans="1:34">
      <c r="A60" s="1">
        <v>2018123</v>
      </c>
      <c r="B60" s="1" t="s">
        <v>43</v>
      </c>
      <c r="C60" s="2">
        <v>43386</v>
      </c>
      <c r="D60" s="2">
        <v>43447</v>
      </c>
      <c r="E60" s="1">
        <v>1</v>
      </c>
      <c r="F60" s="1">
        <v>36</v>
      </c>
      <c r="G60" s="1">
        <v>45</v>
      </c>
      <c r="H60" s="1">
        <v>4</v>
      </c>
      <c r="I60" s="1">
        <v>22</v>
      </c>
      <c r="J60" s="1">
        <v>8</v>
      </c>
      <c r="K60" s="1" t="s">
        <v>1489</v>
      </c>
      <c r="L60" s="1">
        <v>0</v>
      </c>
      <c r="M60" s="1">
        <v>6000000</v>
      </c>
      <c r="N60" s="1">
        <v>5</v>
      </c>
      <c r="O60" s="1">
        <v>100000</v>
      </c>
      <c r="P60" s="1">
        <v>53</v>
      </c>
      <c r="Q60" s="1">
        <v>1000</v>
      </c>
      <c r="R60" s="1">
        <v>439</v>
      </c>
      <c r="S60" s="1">
        <v>500</v>
      </c>
      <c r="T60" s="1">
        <v>2412</v>
      </c>
      <c r="U60" s="1">
        <v>50</v>
      </c>
      <c r="V60" s="1">
        <v>21439</v>
      </c>
      <c r="W60" s="1">
        <v>20</v>
      </c>
      <c r="X60" s="1">
        <v>36886</v>
      </c>
      <c r="Y60" s="1">
        <v>10</v>
      </c>
      <c r="Z60" s="1">
        <v>329784</v>
      </c>
      <c r="AA60" s="1">
        <v>5</v>
      </c>
      <c r="AB60" s="1">
        <v>532318</v>
      </c>
      <c r="AC60" s="1">
        <v>2.2000000000000002</v>
      </c>
      <c r="AD60" s="1">
        <v>10</v>
      </c>
      <c r="AE60" s="1">
        <v>20000</v>
      </c>
      <c r="AF60" s="1" t="s">
        <v>1490</v>
      </c>
      <c r="AG60" s="1">
        <v>5558780</v>
      </c>
      <c r="AH60" s="1" t="s">
        <v>45</v>
      </c>
    </row>
    <row r="61" spans="1:34">
      <c r="A61" s="1">
        <v>2018122</v>
      </c>
      <c r="B61" s="1" t="s">
        <v>46</v>
      </c>
      <c r="C61" s="2">
        <v>43383</v>
      </c>
      <c r="D61" s="2">
        <v>43444</v>
      </c>
      <c r="E61" s="1">
        <v>5</v>
      </c>
      <c r="F61" s="1">
        <v>24</v>
      </c>
      <c r="G61" s="1">
        <v>38</v>
      </c>
      <c r="H61" s="1">
        <v>29</v>
      </c>
      <c r="I61" s="1">
        <v>4</v>
      </c>
      <c r="J61" s="1">
        <v>3</v>
      </c>
      <c r="K61" s="1" t="s">
        <v>1491</v>
      </c>
      <c r="L61" s="1">
        <v>0</v>
      </c>
      <c r="M61" s="1">
        <v>5000000</v>
      </c>
      <c r="N61" s="1">
        <v>2</v>
      </c>
      <c r="O61" s="1">
        <v>100000</v>
      </c>
      <c r="P61" s="1">
        <v>34</v>
      </c>
      <c r="Q61" s="1">
        <v>1000</v>
      </c>
      <c r="R61" s="1">
        <v>366</v>
      </c>
      <c r="S61" s="1">
        <v>500</v>
      </c>
      <c r="T61" s="1">
        <v>1852</v>
      </c>
      <c r="U61" s="1">
        <v>50</v>
      </c>
      <c r="V61" s="1">
        <v>17255</v>
      </c>
      <c r="W61" s="1">
        <v>20</v>
      </c>
      <c r="X61" s="1">
        <v>28879</v>
      </c>
      <c r="Y61" s="1">
        <v>10</v>
      </c>
      <c r="Z61" s="1">
        <v>258717</v>
      </c>
      <c r="AA61" s="1">
        <v>5</v>
      </c>
      <c r="AB61" s="1">
        <v>384480</v>
      </c>
      <c r="AC61" s="1">
        <v>2.2000000000000002</v>
      </c>
      <c r="AD61" s="1">
        <v>10</v>
      </c>
      <c r="AE61" s="1">
        <v>20000</v>
      </c>
      <c r="AF61" s="1" t="s">
        <v>1492</v>
      </c>
      <c r="AG61" s="1">
        <v>1205334</v>
      </c>
      <c r="AH61" s="1" t="s">
        <v>45</v>
      </c>
    </row>
    <row r="62" spans="1:34">
      <c r="A62" s="1">
        <v>2018121</v>
      </c>
      <c r="B62" s="1" t="s">
        <v>48</v>
      </c>
      <c r="C62" s="2">
        <v>43381</v>
      </c>
      <c r="D62" s="2">
        <v>43442</v>
      </c>
      <c r="E62" s="1">
        <v>46</v>
      </c>
      <c r="F62" s="1">
        <v>1</v>
      </c>
      <c r="G62" s="1">
        <v>4</v>
      </c>
      <c r="H62" s="1">
        <v>23</v>
      </c>
      <c r="I62" s="1">
        <v>24</v>
      </c>
      <c r="J62" s="1">
        <v>2</v>
      </c>
      <c r="K62" s="1" t="s">
        <v>1493</v>
      </c>
      <c r="L62" s="1">
        <v>0</v>
      </c>
      <c r="M62" s="1">
        <v>4000000</v>
      </c>
      <c r="N62" s="1">
        <v>2</v>
      </c>
      <c r="O62" s="1">
        <v>100000</v>
      </c>
      <c r="P62" s="1">
        <v>25</v>
      </c>
      <c r="Q62" s="1">
        <v>1000</v>
      </c>
      <c r="R62" s="1">
        <v>262</v>
      </c>
      <c r="S62" s="1">
        <v>500</v>
      </c>
      <c r="T62" s="1">
        <v>1160</v>
      </c>
      <c r="U62" s="1">
        <v>50</v>
      </c>
      <c r="V62" s="1">
        <v>13311</v>
      </c>
      <c r="W62" s="1">
        <v>20</v>
      </c>
      <c r="X62" s="1">
        <v>17422</v>
      </c>
      <c r="Y62" s="1">
        <v>10</v>
      </c>
      <c r="Z62" s="1">
        <v>196685</v>
      </c>
      <c r="AA62" s="1">
        <v>5</v>
      </c>
      <c r="AB62" s="1">
        <v>241696</v>
      </c>
      <c r="AC62" s="1">
        <v>2.2000000000000002</v>
      </c>
      <c r="AD62" s="1">
        <v>10</v>
      </c>
      <c r="AE62" s="1">
        <v>20000</v>
      </c>
      <c r="AF62" s="1" t="s">
        <v>1494</v>
      </c>
      <c r="AG62" s="1">
        <v>7935351</v>
      </c>
      <c r="AH62" s="1" t="s">
        <v>45</v>
      </c>
    </row>
    <row r="63" spans="1:34">
      <c r="A63" s="1">
        <v>2018120</v>
      </c>
      <c r="B63" s="1" t="s">
        <v>43</v>
      </c>
      <c r="C63" s="2">
        <v>43379</v>
      </c>
      <c r="D63" s="2">
        <v>43440</v>
      </c>
      <c r="E63" s="1">
        <v>49</v>
      </c>
      <c r="F63" s="1">
        <v>39</v>
      </c>
      <c r="G63" s="1">
        <v>8</v>
      </c>
      <c r="H63" s="1">
        <v>48</v>
      </c>
      <c r="I63" s="1">
        <v>1</v>
      </c>
      <c r="J63" s="1">
        <v>9</v>
      </c>
      <c r="K63" s="1" t="s">
        <v>1495</v>
      </c>
      <c r="L63" s="1">
        <v>0</v>
      </c>
      <c r="M63" s="1">
        <v>3000000</v>
      </c>
      <c r="N63" s="1">
        <v>0</v>
      </c>
      <c r="O63" s="1">
        <v>100000</v>
      </c>
      <c r="P63" s="1">
        <v>37</v>
      </c>
      <c r="Q63" s="1">
        <v>1000</v>
      </c>
      <c r="R63" s="1">
        <v>415</v>
      </c>
      <c r="S63" s="1">
        <v>500</v>
      </c>
      <c r="T63" s="1">
        <v>2211</v>
      </c>
      <c r="U63" s="1">
        <v>50</v>
      </c>
      <c r="V63" s="1">
        <v>20138</v>
      </c>
      <c r="W63" s="1">
        <v>20</v>
      </c>
      <c r="X63" s="1">
        <v>33092</v>
      </c>
      <c r="Y63" s="1">
        <v>10</v>
      </c>
      <c r="Z63" s="1">
        <v>301656</v>
      </c>
      <c r="AA63" s="1">
        <v>5</v>
      </c>
      <c r="AB63" s="1">
        <v>478609</v>
      </c>
      <c r="AC63" s="1">
        <v>2.2000000000000002</v>
      </c>
      <c r="AD63" s="1">
        <v>10</v>
      </c>
      <c r="AE63" s="1">
        <v>20000</v>
      </c>
      <c r="AF63" s="1" t="s">
        <v>1496</v>
      </c>
      <c r="AG63" s="1">
        <v>8904059</v>
      </c>
      <c r="AH63" s="1" t="s">
        <v>45</v>
      </c>
    </row>
    <row r="64" spans="1:34">
      <c r="A64" s="1">
        <v>2018119</v>
      </c>
      <c r="B64" s="1" t="s">
        <v>46</v>
      </c>
      <c r="C64" s="2">
        <v>43376</v>
      </c>
      <c r="D64" s="2">
        <v>43437</v>
      </c>
      <c r="E64" s="1">
        <v>31</v>
      </c>
      <c r="F64" s="1">
        <v>24</v>
      </c>
      <c r="G64" s="1">
        <v>11</v>
      </c>
      <c r="H64" s="1">
        <v>20</v>
      </c>
      <c r="I64" s="1">
        <v>32</v>
      </c>
      <c r="J64" s="1">
        <v>8</v>
      </c>
      <c r="K64" s="1" t="s">
        <v>1497</v>
      </c>
      <c r="L64" s="1">
        <v>0</v>
      </c>
      <c r="M64" s="1">
        <v>2000000</v>
      </c>
      <c r="N64" s="1">
        <v>1</v>
      </c>
      <c r="O64" s="1">
        <v>100000</v>
      </c>
      <c r="P64" s="1">
        <v>43</v>
      </c>
      <c r="Q64" s="1">
        <v>1000</v>
      </c>
      <c r="R64" s="1">
        <v>311</v>
      </c>
      <c r="S64" s="1">
        <v>500</v>
      </c>
      <c r="T64" s="1">
        <v>1849</v>
      </c>
      <c r="U64" s="1">
        <v>50</v>
      </c>
      <c r="V64" s="1">
        <v>15590</v>
      </c>
      <c r="W64" s="1">
        <v>20</v>
      </c>
      <c r="X64" s="1">
        <v>26490</v>
      </c>
      <c r="Y64" s="1">
        <v>10</v>
      </c>
      <c r="Z64" s="1">
        <v>230520</v>
      </c>
      <c r="AA64" s="1">
        <v>5</v>
      </c>
      <c r="AB64" s="1">
        <v>355128</v>
      </c>
      <c r="AC64" s="1">
        <v>2.2000000000000002</v>
      </c>
      <c r="AD64" s="1">
        <v>10</v>
      </c>
      <c r="AE64" s="1">
        <v>20000</v>
      </c>
      <c r="AF64" s="1" t="s">
        <v>1498</v>
      </c>
      <c r="AG64" s="1">
        <v>192612</v>
      </c>
      <c r="AH64" s="1" t="s">
        <v>45</v>
      </c>
    </row>
    <row r="65" spans="1:34">
      <c r="A65" s="1">
        <v>2018118</v>
      </c>
      <c r="B65" s="1" t="s">
        <v>48</v>
      </c>
      <c r="C65" s="2">
        <v>43374</v>
      </c>
      <c r="D65" s="2">
        <v>43435</v>
      </c>
      <c r="E65" s="1">
        <v>6</v>
      </c>
      <c r="F65" s="1">
        <v>1</v>
      </c>
      <c r="G65" s="1">
        <v>40</v>
      </c>
      <c r="H65" s="1">
        <v>7</v>
      </c>
      <c r="I65" s="1">
        <v>2</v>
      </c>
      <c r="J65" s="1">
        <v>4</v>
      </c>
      <c r="K65" s="1" t="s">
        <v>1499</v>
      </c>
      <c r="L65" s="1">
        <v>1</v>
      </c>
      <c r="M65" s="1">
        <v>2000000</v>
      </c>
      <c r="N65" s="1">
        <v>0</v>
      </c>
      <c r="O65" s="1">
        <v>100000</v>
      </c>
      <c r="P65" s="1">
        <v>33</v>
      </c>
      <c r="Q65" s="1">
        <v>1000</v>
      </c>
      <c r="R65" s="1">
        <v>359</v>
      </c>
      <c r="S65" s="1">
        <v>500</v>
      </c>
      <c r="T65" s="1">
        <v>1440</v>
      </c>
      <c r="U65" s="1">
        <v>50</v>
      </c>
      <c r="V65" s="1">
        <v>15110</v>
      </c>
      <c r="W65" s="1">
        <v>20</v>
      </c>
      <c r="X65" s="1">
        <v>21002</v>
      </c>
      <c r="Y65" s="1">
        <v>10</v>
      </c>
      <c r="Z65" s="1">
        <v>205973</v>
      </c>
      <c r="AA65" s="1">
        <v>5</v>
      </c>
      <c r="AB65" s="1">
        <v>257777</v>
      </c>
      <c r="AC65" s="1">
        <v>2.2000000000000002</v>
      </c>
      <c r="AD65" s="1">
        <v>10</v>
      </c>
      <c r="AE65" s="1">
        <v>20000</v>
      </c>
      <c r="AF65" s="1" t="s">
        <v>1500</v>
      </c>
      <c r="AG65" s="1">
        <v>9042400</v>
      </c>
      <c r="AH65" s="1" t="s">
        <v>45</v>
      </c>
    </row>
    <row r="66" spans="1:34">
      <c r="A66" s="1">
        <v>2018117</v>
      </c>
      <c r="B66" s="1" t="s">
        <v>43</v>
      </c>
      <c r="C66" s="2">
        <v>43372</v>
      </c>
      <c r="D66" s="2">
        <v>43433</v>
      </c>
      <c r="E66" s="1">
        <v>31</v>
      </c>
      <c r="F66" s="1">
        <v>7</v>
      </c>
      <c r="G66" s="1">
        <v>15</v>
      </c>
      <c r="H66" s="1">
        <v>10</v>
      </c>
      <c r="I66" s="1">
        <v>17</v>
      </c>
      <c r="J66" s="1">
        <v>4</v>
      </c>
      <c r="K66" s="1" t="s">
        <v>1501</v>
      </c>
      <c r="L66" s="1">
        <v>1</v>
      </c>
      <c r="M66" s="1">
        <v>4000000</v>
      </c>
      <c r="N66" s="1">
        <v>4</v>
      </c>
      <c r="O66" s="1">
        <v>100000</v>
      </c>
      <c r="P66" s="1">
        <v>75</v>
      </c>
      <c r="Q66" s="1">
        <v>1000</v>
      </c>
      <c r="R66" s="1">
        <v>945</v>
      </c>
      <c r="S66" s="1">
        <v>500</v>
      </c>
      <c r="T66" s="1">
        <v>3614</v>
      </c>
      <c r="U66" s="1">
        <v>50</v>
      </c>
      <c r="V66" s="1">
        <v>34152</v>
      </c>
      <c r="W66" s="1">
        <v>20</v>
      </c>
      <c r="X66" s="1">
        <v>43027</v>
      </c>
      <c r="Y66" s="1">
        <v>10</v>
      </c>
      <c r="Z66" s="1">
        <v>407874</v>
      </c>
      <c r="AA66" s="1">
        <v>5</v>
      </c>
      <c r="AB66" s="1">
        <v>468272</v>
      </c>
      <c r="AC66" s="1">
        <v>2.2000000000000002</v>
      </c>
      <c r="AD66" s="1">
        <v>10</v>
      </c>
      <c r="AE66" s="1">
        <v>20000</v>
      </c>
      <c r="AF66" s="1" t="s">
        <v>1502</v>
      </c>
      <c r="AG66" s="1">
        <v>7006129</v>
      </c>
      <c r="AH66" s="1" t="s">
        <v>45</v>
      </c>
    </row>
    <row r="67" spans="1:34">
      <c r="A67" s="1">
        <v>2018116</v>
      </c>
      <c r="B67" s="1" t="s">
        <v>46</v>
      </c>
      <c r="C67" s="2">
        <v>43369</v>
      </c>
      <c r="D67" s="2">
        <v>43430</v>
      </c>
      <c r="E67" s="1">
        <v>40</v>
      </c>
      <c r="F67" s="1">
        <v>18</v>
      </c>
      <c r="G67" s="1">
        <v>15</v>
      </c>
      <c r="H67" s="1">
        <v>36</v>
      </c>
      <c r="I67" s="1">
        <v>10</v>
      </c>
      <c r="J67" s="1">
        <v>3</v>
      </c>
      <c r="K67" s="1" t="s">
        <v>1503</v>
      </c>
      <c r="L67" s="1">
        <v>0</v>
      </c>
      <c r="M67" s="1">
        <v>3000000</v>
      </c>
      <c r="N67" s="1">
        <v>0</v>
      </c>
      <c r="O67" s="1">
        <v>100000</v>
      </c>
      <c r="P67" s="1">
        <v>40</v>
      </c>
      <c r="Q67" s="1">
        <v>1000</v>
      </c>
      <c r="R67" s="1">
        <v>298</v>
      </c>
      <c r="S67" s="1">
        <v>500</v>
      </c>
      <c r="T67" s="1">
        <v>1564</v>
      </c>
      <c r="U67" s="1">
        <v>50</v>
      </c>
      <c r="V67" s="1">
        <v>14438</v>
      </c>
      <c r="W67" s="1">
        <v>20</v>
      </c>
      <c r="X67" s="1">
        <v>24499</v>
      </c>
      <c r="Y67" s="1">
        <v>10</v>
      </c>
      <c r="Z67" s="1">
        <v>216011</v>
      </c>
      <c r="AA67" s="1">
        <v>5</v>
      </c>
      <c r="AB67" s="1">
        <v>351288</v>
      </c>
      <c r="AC67" s="1">
        <v>2.2000000000000002</v>
      </c>
      <c r="AD67" s="1">
        <v>10</v>
      </c>
      <c r="AE67" s="1">
        <v>20000</v>
      </c>
      <c r="AF67" s="1" t="s">
        <v>1504</v>
      </c>
      <c r="AG67" s="1">
        <v>5603197</v>
      </c>
      <c r="AH67" s="1" t="s">
        <v>45</v>
      </c>
    </row>
    <row r="68" spans="1:34">
      <c r="A68" s="1">
        <v>2018115</v>
      </c>
      <c r="B68" s="1" t="s">
        <v>48</v>
      </c>
      <c r="C68" s="2">
        <v>43367</v>
      </c>
      <c r="D68" s="2">
        <v>43428</v>
      </c>
      <c r="E68" s="1">
        <v>12</v>
      </c>
      <c r="F68" s="1">
        <v>30</v>
      </c>
      <c r="G68" s="1">
        <v>17</v>
      </c>
      <c r="H68" s="1">
        <v>8</v>
      </c>
      <c r="I68" s="1">
        <v>6</v>
      </c>
      <c r="J68" s="1">
        <v>3</v>
      </c>
      <c r="K68" s="1" t="s">
        <v>1505</v>
      </c>
      <c r="L68" s="1">
        <v>0</v>
      </c>
      <c r="M68" s="1">
        <v>2000000</v>
      </c>
      <c r="N68" s="1">
        <v>7</v>
      </c>
      <c r="O68" s="1">
        <v>100000</v>
      </c>
      <c r="P68" s="1">
        <v>80</v>
      </c>
      <c r="Q68" s="1">
        <v>1000</v>
      </c>
      <c r="R68" s="1">
        <v>654</v>
      </c>
      <c r="S68" s="1">
        <v>500</v>
      </c>
      <c r="T68" s="1">
        <v>2573</v>
      </c>
      <c r="U68" s="1">
        <v>50</v>
      </c>
      <c r="V68" s="1">
        <v>21128</v>
      </c>
      <c r="W68" s="1">
        <v>20</v>
      </c>
      <c r="X68" s="1">
        <v>26783</v>
      </c>
      <c r="Y68" s="1">
        <v>10</v>
      </c>
      <c r="Z68" s="1">
        <v>227822</v>
      </c>
      <c r="AA68" s="1">
        <v>5</v>
      </c>
      <c r="AB68" s="1">
        <v>261240</v>
      </c>
      <c r="AC68" s="1">
        <v>2.2000000000000002</v>
      </c>
      <c r="AD68" s="1">
        <v>10</v>
      </c>
      <c r="AE68" s="1">
        <v>20000</v>
      </c>
      <c r="AF68" s="1" t="s">
        <v>1506</v>
      </c>
      <c r="AG68" s="1">
        <v>9878922</v>
      </c>
      <c r="AH68" s="1" t="s">
        <v>45</v>
      </c>
    </row>
    <row r="69" spans="1:34">
      <c r="A69" s="1">
        <v>2018114</v>
      </c>
      <c r="B69" s="1" t="s">
        <v>43</v>
      </c>
      <c r="C69" s="2">
        <v>43365</v>
      </c>
      <c r="D69" s="2">
        <v>43426</v>
      </c>
      <c r="E69" s="1">
        <v>14</v>
      </c>
      <c r="F69" s="1">
        <v>37</v>
      </c>
      <c r="G69" s="1">
        <v>39</v>
      </c>
      <c r="H69" s="1">
        <v>18</v>
      </c>
      <c r="I69" s="1">
        <v>38</v>
      </c>
      <c r="J69" s="1">
        <v>9</v>
      </c>
      <c r="K69" s="1" t="s">
        <v>1507</v>
      </c>
      <c r="L69" s="1">
        <v>1</v>
      </c>
      <c r="M69" s="1">
        <v>4000000</v>
      </c>
      <c r="N69" s="1">
        <v>4</v>
      </c>
      <c r="O69" s="1">
        <v>100000</v>
      </c>
      <c r="P69" s="1">
        <v>33</v>
      </c>
      <c r="Q69" s="1">
        <v>1000</v>
      </c>
      <c r="R69" s="1">
        <v>375</v>
      </c>
      <c r="S69" s="1">
        <v>500</v>
      </c>
      <c r="T69" s="1">
        <v>2016</v>
      </c>
      <c r="U69" s="1">
        <v>50</v>
      </c>
      <c r="V69" s="1">
        <v>17941</v>
      </c>
      <c r="W69" s="1">
        <v>20</v>
      </c>
      <c r="X69" s="1">
        <v>30283</v>
      </c>
      <c r="Y69" s="1">
        <v>10</v>
      </c>
      <c r="Z69" s="1">
        <v>268486</v>
      </c>
      <c r="AA69" s="1">
        <v>5</v>
      </c>
      <c r="AB69" s="1">
        <v>479735</v>
      </c>
      <c r="AC69" s="1">
        <v>2.2000000000000002</v>
      </c>
      <c r="AD69" s="1">
        <v>10</v>
      </c>
      <c r="AE69" s="1">
        <v>20000</v>
      </c>
      <c r="AF69" s="1" t="s">
        <v>1508</v>
      </c>
      <c r="AG69" s="1">
        <v>8559256</v>
      </c>
      <c r="AH69" s="1" t="s">
        <v>45</v>
      </c>
    </row>
    <row r="70" spans="1:34">
      <c r="A70" s="1">
        <v>2018113</v>
      </c>
      <c r="B70" s="1" t="s">
        <v>46</v>
      </c>
      <c r="C70" s="2">
        <v>43362</v>
      </c>
      <c r="D70" s="2">
        <v>43423</v>
      </c>
      <c r="E70" s="1">
        <v>15</v>
      </c>
      <c r="F70" s="1">
        <v>42</v>
      </c>
      <c r="G70" s="1">
        <v>4</v>
      </c>
      <c r="H70" s="1">
        <v>27</v>
      </c>
      <c r="I70" s="1">
        <v>25</v>
      </c>
      <c r="J70" s="1">
        <v>5</v>
      </c>
      <c r="K70" s="1" t="s">
        <v>1509</v>
      </c>
      <c r="L70" s="1">
        <v>0</v>
      </c>
      <c r="M70" s="1">
        <v>3000000</v>
      </c>
      <c r="N70" s="1">
        <v>2</v>
      </c>
      <c r="O70" s="1">
        <v>100000</v>
      </c>
      <c r="P70" s="1">
        <v>49</v>
      </c>
      <c r="Q70" s="1">
        <v>1000</v>
      </c>
      <c r="R70" s="1">
        <v>383</v>
      </c>
      <c r="S70" s="1">
        <v>500</v>
      </c>
      <c r="T70" s="1">
        <v>2205</v>
      </c>
      <c r="U70" s="1">
        <v>50</v>
      </c>
      <c r="V70" s="1">
        <v>16765</v>
      </c>
      <c r="W70" s="1">
        <v>20</v>
      </c>
      <c r="X70" s="1">
        <v>30702</v>
      </c>
      <c r="Y70" s="1">
        <v>10</v>
      </c>
      <c r="Z70" s="1">
        <v>232854</v>
      </c>
      <c r="AA70" s="1">
        <v>5</v>
      </c>
      <c r="AB70" s="1">
        <v>389459</v>
      </c>
      <c r="AC70" s="1">
        <v>2.2000000000000002</v>
      </c>
      <c r="AD70" s="1">
        <v>10</v>
      </c>
      <c r="AE70" s="1">
        <v>20000</v>
      </c>
      <c r="AF70" s="1" t="s">
        <v>1510</v>
      </c>
      <c r="AG70" s="1">
        <v>1844034</v>
      </c>
      <c r="AH70" s="1" t="s">
        <v>45</v>
      </c>
    </row>
    <row r="71" spans="1:34">
      <c r="A71" s="1">
        <v>2018112</v>
      </c>
      <c r="B71" s="1" t="s">
        <v>48</v>
      </c>
      <c r="C71" s="2">
        <v>43360</v>
      </c>
      <c r="D71" s="2">
        <v>43421</v>
      </c>
      <c r="E71" s="1">
        <v>43</v>
      </c>
      <c r="F71" s="1">
        <v>42</v>
      </c>
      <c r="G71" s="1">
        <v>8</v>
      </c>
      <c r="H71" s="1">
        <v>15</v>
      </c>
      <c r="I71" s="1">
        <v>26</v>
      </c>
      <c r="J71" s="1">
        <v>5</v>
      </c>
      <c r="K71" s="1" t="s">
        <v>1511</v>
      </c>
      <c r="L71" s="1">
        <v>0</v>
      </c>
      <c r="M71" s="1">
        <v>2000000</v>
      </c>
      <c r="N71" s="1">
        <v>0</v>
      </c>
      <c r="O71" s="1">
        <v>100000</v>
      </c>
      <c r="P71" s="1">
        <v>36</v>
      </c>
      <c r="Q71" s="1">
        <v>1000</v>
      </c>
      <c r="R71" s="1">
        <v>224</v>
      </c>
      <c r="S71" s="1">
        <v>500</v>
      </c>
      <c r="T71" s="1">
        <v>1361</v>
      </c>
      <c r="U71" s="1">
        <v>50</v>
      </c>
      <c r="V71" s="1">
        <v>11043</v>
      </c>
      <c r="W71" s="1">
        <v>20</v>
      </c>
      <c r="X71" s="1">
        <v>21542</v>
      </c>
      <c r="Y71" s="1">
        <v>10</v>
      </c>
      <c r="Z71" s="1">
        <v>167809</v>
      </c>
      <c r="AA71" s="1">
        <v>5</v>
      </c>
      <c r="AB71" s="1">
        <v>308583</v>
      </c>
      <c r="AC71" s="1">
        <v>2.2000000000000002</v>
      </c>
      <c r="AD71" s="1">
        <v>10</v>
      </c>
      <c r="AE71" s="1">
        <v>20000</v>
      </c>
      <c r="AF71" s="1" t="s">
        <v>1512</v>
      </c>
      <c r="AG71" s="1">
        <v>1344507</v>
      </c>
      <c r="AH71" s="1" t="s">
        <v>45</v>
      </c>
    </row>
    <row r="72" spans="1:34">
      <c r="A72" s="1">
        <v>2018111</v>
      </c>
      <c r="B72" s="1" t="s">
        <v>43</v>
      </c>
      <c r="C72" s="2">
        <v>43358</v>
      </c>
      <c r="D72" s="2">
        <v>43419</v>
      </c>
      <c r="E72" s="1">
        <v>11</v>
      </c>
      <c r="F72" s="1">
        <v>26</v>
      </c>
      <c r="G72" s="1">
        <v>1</v>
      </c>
      <c r="H72" s="1">
        <v>46</v>
      </c>
      <c r="I72" s="1">
        <v>13</v>
      </c>
      <c r="J72" s="1">
        <v>5</v>
      </c>
      <c r="K72" s="1" t="s">
        <v>1513</v>
      </c>
      <c r="L72" s="1">
        <v>1</v>
      </c>
      <c r="M72" s="1">
        <v>2000000</v>
      </c>
      <c r="N72" s="1">
        <v>2</v>
      </c>
      <c r="O72" s="1">
        <v>100000</v>
      </c>
      <c r="P72" s="1">
        <v>89</v>
      </c>
      <c r="Q72" s="1">
        <v>1000</v>
      </c>
      <c r="R72" s="1">
        <v>706</v>
      </c>
      <c r="S72" s="1">
        <v>500</v>
      </c>
      <c r="T72" s="1">
        <v>3559</v>
      </c>
      <c r="U72" s="1">
        <v>50</v>
      </c>
      <c r="V72" s="1">
        <v>28277</v>
      </c>
      <c r="W72" s="1">
        <v>20</v>
      </c>
      <c r="X72" s="1">
        <v>46902</v>
      </c>
      <c r="Y72" s="1">
        <v>10</v>
      </c>
      <c r="Z72" s="1">
        <v>363045</v>
      </c>
      <c r="AA72" s="1">
        <v>5</v>
      </c>
      <c r="AB72" s="1">
        <v>530992</v>
      </c>
      <c r="AC72" s="1">
        <v>2.2000000000000002</v>
      </c>
      <c r="AD72" s="1">
        <v>10</v>
      </c>
      <c r="AE72" s="1">
        <v>20000</v>
      </c>
      <c r="AF72" s="1" t="s">
        <v>1514</v>
      </c>
      <c r="AG72" s="1">
        <v>2892232</v>
      </c>
      <c r="AH72" s="1" t="s">
        <v>45</v>
      </c>
    </row>
    <row r="73" spans="1:34">
      <c r="A73" s="1">
        <v>2018110</v>
      </c>
      <c r="B73" s="1" t="s">
        <v>46</v>
      </c>
      <c r="C73" s="2">
        <v>43355</v>
      </c>
      <c r="D73" s="2">
        <v>43416</v>
      </c>
      <c r="E73" s="1">
        <v>11</v>
      </c>
      <c r="F73" s="1">
        <v>33</v>
      </c>
      <c r="G73" s="1">
        <v>24</v>
      </c>
      <c r="H73" s="1">
        <v>35</v>
      </c>
      <c r="I73" s="1">
        <v>4</v>
      </c>
      <c r="J73" s="1">
        <v>9</v>
      </c>
      <c r="K73" s="1" t="s">
        <v>1515</v>
      </c>
      <c r="L73" s="1">
        <v>0</v>
      </c>
      <c r="M73" s="1">
        <v>9000000</v>
      </c>
      <c r="N73" s="1">
        <v>3</v>
      </c>
      <c r="O73" s="1">
        <v>100000</v>
      </c>
      <c r="P73" s="1">
        <v>45</v>
      </c>
      <c r="Q73" s="1">
        <v>1000</v>
      </c>
      <c r="R73" s="1">
        <v>402</v>
      </c>
      <c r="S73" s="1">
        <v>500</v>
      </c>
      <c r="T73" s="1">
        <v>1900</v>
      </c>
      <c r="U73" s="1">
        <v>50</v>
      </c>
      <c r="V73" s="1">
        <v>17548</v>
      </c>
      <c r="W73" s="1">
        <v>20</v>
      </c>
      <c r="X73" s="1">
        <v>27870</v>
      </c>
      <c r="Y73" s="1">
        <v>10</v>
      </c>
      <c r="Z73" s="1">
        <v>252461</v>
      </c>
      <c r="AA73" s="1">
        <v>5</v>
      </c>
      <c r="AB73" s="1">
        <v>377986</v>
      </c>
      <c r="AC73" s="1">
        <v>2.2000000000000002</v>
      </c>
      <c r="AD73" s="1">
        <v>10</v>
      </c>
      <c r="AE73" s="1">
        <v>20000</v>
      </c>
      <c r="AF73" s="1" t="s">
        <v>1516</v>
      </c>
      <c r="AG73" s="1">
        <v>3348551</v>
      </c>
      <c r="AH73" s="1" t="s">
        <v>45</v>
      </c>
    </row>
    <row r="74" spans="1:34">
      <c r="A74" s="1">
        <v>2018109</v>
      </c>
      <c r="B74" s="1" t="s">
        <v>48</v>
      </c>
      <c r="C74" s="2">
        <v>43353</v>
      </c>
      <c r="D74" s="2">
        <v>43414</v>
      </c>
      <c r="E74" s="1">
        <v>27</v>
      </c>
      <c r="F74" s="1">
        <v>20</v>
      </c>
      <c r="G74" s="1">
        <v>19</v>
      </c>
      <c r="H74" s="1">
        <v>46</v>
      </c>
      <c r="I74" s="1">
        <v>38</v>
      </c>
      <c r="J74" s="1">
        <v>10</v>
      </c>
      <c r="K74" s="1" t="s">
        <v>1517</v>
      </c>
      <c r="L74" s="1">
        <v>0</v>
      </c>
      <c r="M74" s="1">
        <v>8000000</v>
      </c>
      <c r="N74" s="1">
        <v>1</v>
      </c>
      <c r="O74" s="1">
        <v>100000</v>
      </c>
      <c r="P74" s="1">
        <v>20</v>
      </c>
      <c r="Q74" s="1">
        <v>1000</v>
      </c>
      <c r="R74" s="1">
        <v>296</v>
      </c>
      <c r="S74" s="1">
        <v>500</v>
      </c>
      <c r="T74" s="1">
        <v>1142</v>
      </c>
      <c r="U74" s="1">
        <v>50</v>
      </c>
      <c r="V74" s="1">
        <v>12710</v>
      </c>
      <c r="W74" s="1">
        <v>20</v>
      </c>
      <c r="X74" s="1">
        <v>16057</v>
      </c>
      <c r="Y74" s="1">
        <v>10</v>
      </c>
      <c r="Z74" s="1">
        <v>190458</v>
      </c>
      <c r="AA74" s="1">
        <v>5</v>
      </c>
      <c r="AB74" s="1">
        <v>230679</v>
      </c>
      <c r="AC74" s="1">
        <v>2.2000000000000002</v>
      </c>
      <c r="AD74" s="1">
        <v>10</v>
      </c>
      <c r="AE74" s="1">
        <v>20000</v>
      </c>
      <c r="AF74" s="1" t="s">
        <v>1518</v>
      </c>
      <c r="AG74" s="1">
        <v>2033652</v>
      </c>
      <c r="AH74" s="1" t="s">
        <v>45</v>
      </c>
    </row>
    <row r="75" spans="1:34">
      <c r="A75" s="1">
        <v>2018108</v>
      </c>
      <c r="B75" s="1" t="s">
        <v>43</v>
      </c>
      <c r="C75" s="2">
        <v>43351</v>
      </c>
      <c r="D75" s="2">
        <v>43412</v>
      </c>
      <c r="E75" s="1">
        <v>6</v>
      </c>
      <c r="F75" s="1">
        <v>19</v>
      </c>
      <c r="G75" s="1">
        <v>22</v>
      </c>
      <c r="H75" s="1">
        <v>34</v>
      </c>
      <c r="I75" s="1">
        <v>20</v>
      </c>
      <c r="J75" s="1">
        <v>10</v>
      </c>
      <c r="K75" s="1" t="s">
        <v>1519</v>
      </c>
      <c r="L75" s="1">
        <v>0</v>
      </c>
      <c r="M75" s="1">
        <v>7000000</v>
      </c>
      <c r="N75" s="1">
        <v>4</v>
      </c>
      <c r="O75" s="1">
        <v>100000</v>
      </c>
      <c r="P75" s="1">
        <v>48</v>
      </c>
      <c r="Q75" s="1">
        <v>1000</v>
      </c>
      <c r="R75" s="1">
        <v>556</v>
      </c>
      <c r="S75" s="1">
        <v>500</v>
      </c>
      <c r="T75" s="1">
        <v>1995</v>
      </c>
      <c r="U75" s="1">
        <v>50</v>
      </c>
      <c r="V75" s="1">
        <v>25287</v>
      </c>
      <c r="W75" s="1">
        <v>20</v>
      </c>
      <c r="X75" s="1">
        <v>30141</v>
      </c>
      <c r="Y75" s="1">
        <v>10</v>
      </c>
      <c r="Z75" s="1">
        <v>362494</v>
      </c>
      <c r="AA75" s="1">
        <v>5</v>
      </c>
      <c r="AB75" s="1">
        <v>390389</v>
      </c>
      <c r="AC75" s="1">
        <v>2.2000000000000002</v>
      </c>
      <c r="AD75" s="1">
        <v>10</v>
      </c>
      <c r="AE75" s="1">
        <v>20000</v>
      </c>
      <c r="AF75" s="1" t="s">
        <v>1520</v>
      </c>
      <c r="AG75" s="1">
        <v>1957520</v>
      </c>
      <c r="AH75" s="1" t="s">
        <v>45</v>
      </c>
    </row>
    <row r="76" spans="1:34">
      <c r="A76" s="1">
        <v>2018107</v>
      </c>
      <c r="B76" s="1" t="s">
        <v>46</v>
      </c>
      <c r="C76" s="2">
        <v>43348</v>
      </c>
      <c r="D76" s="2">
        <v>43409</v>
      </c>
      <c r="E76" s="1">
        <v>7</v>
      </c>
      <c r="F76" s="1">
        <v>39</v>
      </c>
      <c r="G76" s="1">
        <v>34</v>
      </c>
      <c r="H76" s="1">
        <v>6</v>
      </c>
      <c r="I76" s="1">
        <v>15</v>
      </c>
      <c r="J76" s="1">
        <v>1</v>
      </c>
      <c r="K76" s="1" t="s">
        <v>1521</v>
      </c>
      <c r="L76" s="1">
        <v>0</v>
      </c>
      <c r="M76" s="1">
        <v>6000000</v>
      </c>
      <c r="N76" s="1">
        <v>0</v>
      </c>
      <c r="O76" s="1">
        <v>100000</v>
      </c>
      <c r="P76" s="1">
        <v>19</v>
      </c>
      <c r="Q76" s="1">
        <v>1000</v>
      </c>
      <c r="R76" s="1">
        <v>213</v>
      </c>
      <c r="S76" s="1">
        <v>500</v>
      </c>
      <c r="T76" s="1">
        <v>1243</v>
      </c>
      <c r="U76" s="1">
        <v>50</v>
      </c>
      <c r="V76" s="1">
        <v>14682</v>
      </c>
      <c r="W76" s="1">
        <v>20</v>
      </c>
      <c r="X76" s="1">
        <v>20469</v>
      </c>
      <c r="Y76" s="1">
        <v>10</v>
      </c>
      <c r="Z76" s="1">
        <v>246573</v>
      </c>
      <c r="AA76" s="1">
        <v>5</v>
      </c>
      <c r="AB76" s="1">
        <v>276679</v>
      </c>
      <c r="AC76" s="1">
        <v>2.2000000000000002</v>
      </c>
      <c r="AD76" s="1">
        <v>10</v>
      </c>
      <c r="AE76" s="1">
        <v>20000</v>
      </c>
      <c r="AF76" s="1" t="s">
        <v>1522</v>
      </c>
      <c r="AG76" s="1">
        <v>5206774</v>
      </c>
      <c r="AH76" s="1" t="s">
        <v>45</v>
      </c>
    </row>
    <row r="77" spans="1:34">
      <c r="A77" s="1">
        <v>2018106</v>
      </c>
      <c r="B77" s="1" t="s">
        <v>48</v>
      </c>
      <c r="C77" s="2">
        <v>43346</v>
      </c>
      <c r="D77" s="2">
        <v>43407</v>
      </c>
      <c r="E77" s="1">
        <v>18</v>
      </c>
      <c r="F77" s="1">
        <v>2</v>
      </c>
      <c r="G77" s="1">
        <v>15</v>
      </c>
      <c r="H77" s="1">
        <v>1</v>
      </c>
      <c r="I77" s="1">
        <v>41</v>
      </c>
      <c r="J77" s="1">
        <v>10</v>
      </c>
      <c r="K77" s="1" t="s">
        <v>1523</v>
      </c>
      <c r="L77" s="1">
        <v>0</v>
      </c>
      <c r="M77" s="1">
        <v>5000000</v>
      </c>
      <c r="N77" s="1">
        <v>1</v>
      </c>
      <c r="O77" s="1">
        <v>100000</v>
      </c>
      <c r="P77" s="1">
        <v>24</v>
      </c>
      <c r="Q77" s="1">
        <v>1000</v>
      </c>
      <c r="R77" s="1">
        <v>225</v>
      </c>
      <c r="S77" s="1">
        <v>500</v>
      </c>
      <c r="T77" s="1">
        <v>1133</v>
      </c>
      <c r="U77" s="1">
        <v>50</v>
      </c>
      <c r="V77" s="1">
        <v>12764</v>
      </c>
      <c r="W77" s="1">
        <v>20</v>
      </c>
      <c r="X77" s="1">
        <v>17009</v>
      </c>
      <c r="Y77" s="1">
        <v>10</v>
      </c>
      <c r="Z77" s="1">
        <v>197855</v>
      </c>
      <c r="AA77" s="1">
        <v>5</v>
      </c>
      <c r="AB77" s="1">
        <v>217450</v>
      </c>
      <c r="AC77" s="1">
        <v>2.2000000000000002</v>
      </c>
      <c r="AD77" s="1">
        <v>10</v>
      </c>
      <c r="AE77" s="1">
        <v>20000</v>
      </c>
      <c r="AF77" s="1" t="s">
        <v>1524</v>
      </c>
      <c r="AG77" s="1">
        <v>2464208</v>
      </c>
      <c r="AH77" s="1" t="s">
        <v>45</v>
      </c>
    </row>
    <row r="78" spans="1:34">
      <c r="A78" s="1">
        <v>2018105</v>
      </c>
      <c r="B78" s="1" t="s">
        <v>43</v>
      </c>
      <c r="C78" s="2">
        <v>43344</v>
      </c>
      <c r="D78" s="2">
        <v>43405</v>
      </c>
      <c r="E78" s="1">
        <v>32</v>
      </c>
      <c r="F78" s="1">
        <v>35</v>
      </c>
      <c r="G78" s="1">
        <v>11</v>
      </c>
      <c r="H78" s="1">
        <v>41</v>
      </c>
      <c r="I78" s="1">
        <v>42</v>
      </c>
      <c r="J78" s="1">
        <v>6</v>
      </c>
      <c r="K78" s="1" t="s">
        <v>1525</v>
      </c>
      <c r="L78" s="1">
        <v>0</v>
      </c>
      <c r="M78" s="1">
        <v>4000000</v>
      </c>
      <c r="N78" s="1">
        <v>2</v>
      </c>
      <c r="O78" s="1">
        <v>100000</v>
      </c>
      <c r="P78" s="1">
        <v>31</v>
      </c>
      <c r="Q78" s="1">
        <v>1000</v>
      </c>
      <c r="R78" s="1">
        <v>293</v>
      </c>
      <c r="S78" s="1">
        <v>500</v>
      </c>
      <c r="T78" s="1">
        <v>1729</v>
      </c>
      <c r="U78" s="1">
        <v>50</v>
      </c>
      <c r="V78" s="1">
        <v>16257</v>
      </c>
      <c r="W78" s="1">
        <v>20</v>
      </c>
      <c r="X78" s="1">
        <v>27830</v>
      </c>
      <c r="Y78" s="1">
        <v>10</v>
      </c>
      <c r="Z78" s="1">
        <v>260008</v>
      </c>
      <c r="AA78" s="1">
        <v>5</v>
      </c>
      <c r="AB78" s="1">
        <v>450464</v>
      </c>
      <c r="AC78" s="1">
        <v>2.2000000000000002</v>
      </c>
      <c r="AD78" s="1">
        <v>10</v>
      </c>
      <c r="AE78" s="1">
        <v>20000</v>
      </c>
      <c r="AF78" s="1" t="s">
        <v>1526</v>
      </c>
      <c r="AG78" s="1">
        <v>9197169</v>
      </c>
      <c r="AH78" s="1" t="s">
        <v>45</v>
      </c>
    </row>
    <row r="79" spans="1:34">
      <c r="A79" s="1">
        <v>2018104</v>
      </c>
      <c r="B79" s="1" t="s">
        <v>46</v>
      </c>
      <c r="C79" s="2">
        <v>43341</v>
      </c>
      <c r="D79" s="2">
        <v>43402</v>
      </c>
      <c r="E79" s="1">
        <v>17</v>
      </c>
      <c r="F79" s="1">
        <v>45</v>
      </c>
      <c r="G79" s="1">
        <v>19</v>
      </c>
      <c r="H79" s="1">
        <v>40</v>
      </c>
      <c r="I79" s="1">
        <v>31</v>
      </c>
      <c r="J79" s="1">
        <v>1</v>
      </c>
      <c r="K79" s="1" t="s">
        <v>1527</v>
      </c>
      <c r="L79" s="1">
        <v>0</v>
      </c>
      <c r="M79" s="1">
        <v>3000000</v>
      </c>
      <c r="N79" s="1">
        <v>2</v>
      </c>
      <c r="O79" s="1">
        <v>100000</v>
      </c>
      <c r="P79" s="1">
        <v>16</v>
      </c>
      <c r="Q79" s="1">
        <v>1000</v>
      </c>
      <c r="R79" s="1">
        <v>328</v>
      </c>
      <c r="S79" s="1">
        <v>500</v>
      </c>
      <c r="T79" s="1">
        <v>1156</v>
      </c>
      <c r="U79" s="1">
        <v>50</v>
      </c>
      <c r="V79" s="1">
        <v>13761</v>
      </c>
      <c r="W79" s="1">
        <v>20</v>
      </c>
      <c r="X79" s="1">
        <v>17688</v>
      </c>
      <c r="Y79" s="1">
        <v>10</v>
      </c>
      <c r="Z79" s="1">
        <v>216421</v>
      </c>
      <c r="AA79" s="1">
        <v>5</v>
      </c>
      <c r="AB79" s="1">
        <v>266932</v>
      </c>
      <c r="AC79" s="1">
        <v>2.2000000000000002</v>
      </c>
      <c r="AD79" s="1">
        <v>10</v>
      </c>
      <c r="AE79" s="1">
        <v>20000</v>
      </c>
      <c r="AF79" s="1" t="s">
        <v>1528</v>
      </c>
      <c r="AG79" s="1">
        <v>3815198</v>
      </c>
      <c r="AH79" s="1" t="s">
        <v>45</v>
      </c>
    </row>
    <row r="80" spans="1:34">
      <c r="A80" s="1">
        <v>2018103</v>
      </c>
      <c r="B80" s="1" t="s">
        <v>48</v>
      </c>
      <c r="C80" s="2">
        <v>43339</v>
      </c>
      <c r="D80" s="2">
        <v>43400</v>
      </c>
      <c r="E80" s="1">
        <v>40</v>
      </c>
      <c r="F80" s="1">
        <v>17</v>
      </c>
      <c r="G80" s="1">
        <v>24</v>
      </c>
      <c r="H80" s="1">
        <v>18</v>
      </c>
      <c r="I80" s="1">
        <v>10</v>
      </c>
      <c r="J80" s="1">
        <v>2</v>
      </c>
      <c r="K80" s="1" t="s">
        <v>1529</v>
      </c>
      <c r="L80" s="1">
        <v>0</v>
      </c>
      <c r="M80" s="1">
        <v>2000000</v>
      </c>
      <c r="N80" s="1">
        <v>1</v>
      </c>
      <c r="O80" s="1">
        <v>100000</v>
      </c>
      <c r="P80" s="1">
        <v>16</v>
      </c>
      <c r="Q80" s="1">
        <v>1000</v>
      </c>
      <c r="R80" s="1">
        <v>310</v>
      </c>
      <c r="S80" s="1">
        <v>500</v>
      </c>
      <c r="T80" s="1">
        <v>1291</v>
      </c>
      <c r="U80" s="1">
        <v>50</v>
      </c>
      <c r="V80" s="1">
        <v>14070</v>
      </c>
      <c r="W80" s="1">
        <v>20</v>
      </c>
      <c r="X80" s="1">
        <v>17952</v>
      </c>
      <c r="Y80" s="1">
        <v>10</v>
      </c>
      <c r="Z80" s="1">
        <v>201186</v>
      </c>
      <c r="AA80" s="1">
        <v>5</v>
      </c>
      <c r="AB80" s="1">
        <v>224166</v>
      </c>
      <c r="AC80" s="1">
        <v>2.2000000000000002</v>
      </c>
      <c r="AD80" s="1">
        <v>10</v>
      </c>
      <c r="AE80" s="1">
        <v>20000</v>
      </c>
      <c r="AF80" s="1" t="s">
        <v>1530</v>
      </c>
      <c r="AG80" s="1">
        <v>1187326</v>
      </c>
      <c r="AH80" s="1" t="s">
        <v>45</v>
      </c>
    </row>
    <row r="81" spans="1:34">
      <c r="A81" s="1">
        <v>2018102</v>
      </c>
      <c r="B81" s="1" t="s">
        <v>43</v>
      </c>
      <c r="C81" s="2">
        <v>43337</v>
      </c>
      <c r="D81" s="2">
        <v>43398</v>
      </c>
      <c r="E81" s="1">
        <v>29</v>
      </c>
      <c r="F81" s="1">
        <v>6</v>
      </c>
      <c r="G81" s="1">
        <v>15</v>
      </c>
      <c r="H81" s="1">
        <v>44</v>
      </c>
      <c r="I81" s="1">
        <v>16</v>
      </c>
      <c r="J81" s="1">
        <v>3</v>
      </c>
      <c r="K81" s="1" t="s">
        <v>1531</v>
      </c>
      <c r="L81" s="1">
        <v>1</v>
      </c>
      <c r="M81" s="1">
        <v>2000000</v>
      </c>
      <c r="N81" s="1">
        <v>0</v>
      </c>
      <c r="O81" s="1">
        <v>100000</v>
      </c>
      <c r="P81" s="1">
        <v>57</v>
      </c>
      <c r="Q81" s="1">
        <v>1000</v>
      </c>
      <c r="R81" s="1">
        <v>521</v>
      </c>
      <c r="S81" s="1">
        <v>500</v>
      </c>
      <c r="T81" s="1">
        <v>2571</v>
      </c>
      <c r="U81" s="1">
        <v>50</v>
      </c>
      <c r="V81" s="1">
        <v>22477</v>
      </c>
      <c r="W81" s="1">
        <v>20</v>
      </c>
      <c r="X81" s="1">
        <v>36085</v>
      </c>
      <c r="Y81" s="1">
        <v>10</v>
      </c>
      <c r="Z81" s="1">
        <v>318376</v>
      </c>
      <c r="AA81" s="1">
        <v>5</v>
      </c>
      <c r="AB81" s="1">
        <v>482064</v>
      </c>
      <c r="AC81" s="1">
        <v>2.2000000000000002</v>
      </c>
      <c r="AD81" s="1">
        <v>10</v>
      </c>
      <c r="AE81" s="1">
        <v>20000</v>
      </c>
      <c r="AF81" s="1" t="s">
        <v>1532</v>
      </c>
      <c r="AG81" s="1">
        <v>3285934</v>
      </c>
      <c r="AH81" s="1" t="s">
        <v>45</v>
      </c>
    </row>
    <row r="82" spans="1:34">
      <c r="A82" s="1">
        <v>2018101</v>
      </c>
      <c r="B82" s="1" t="s">
        <v>46</v>
      </c>
      <c r="C82" s="2">
        <v>43334</v>
      </c>
      <c r="D82" s="2">
        <v>43395</v>
      </c>
      <c r="E82" s="1">
        <v>16</v>
      </c>
      <c r="F82" s="1">
        <v>42</v>
      </c>
      <c r="G82" s="1">
        <v>12</v>
      </c>
      <c r="H82" s="1">
        <v>6</v>
      </c>
      <c r="I82" s="1">
        <v>40</v>
      </c>
      <c r="J82" s="1">
        <v>3</v>
      </c>
      <c r="K82" s="1" t="s">
        <v>1533</v>
      </c>
      <c r="L82" s="1">
        <v>1</v>
      </c>
      <c r="M82" s="1">
        <v>5000000</v>
      </c>
      <c r="N82" s="1">
        <v>1</v>
      </c>
      <c r="O82" s="1">
        <v>100000</v>
      </c>
      <c r="P82" s="1">
        <v>35</v>
      </c>
      <c r="Q82" s="1">
        <v>1000</v>
      </c>
      <c r="R82" s="1">
        <v>337</v>
      </c>
      <c r="S82" s="1">
        <v>500</v>
      </c>
      <c r="T82" s="1">
        <v>1876</v>
      </c>
      <c r="U82" s="1">
        <v>50</v>
      </c>
      <c r="V82" s="1">
        <v>17008</v>
      </c>
      <c r="W82" s="1">
        <v>20</v>
      </c>
      <c r="X82" s="1">
        <v>27983</v>
      </c>
      <c r="Y82" s="1">
        <v>10</v>
      </c>
      <c r="Z82" s="1">
        <v>246564</v>
      </c>
      <c r="AA82" s="1">
        <v>5</v>
      </c>
      <c r="AB82" s="1">
        <v>365643</v>
      </c>
      <c r="AC82" s="1">
        <v>2.2000000000000002</v>
      </c>
      <c r="AD82" s="1">
        <v>10</v>
      </c>
      <c r="AE82" s="1">
        <v>20000</v>
      </c>
      <c r="AF82" s="1" t="s">
        <v>1534</v>
      </c>
      <c r="AG82" s="1">
        <v>7213794</v>
      </c>
      <c r="AH82" s="1" t="s">
        <v>45</v>
      </c>
    </row>
    <row r="83" spans="1:34">
      <c r="A83" s="1">
        <v>2018100</v>
      </c>
      <c r="B83" s="1" t="s">
        <v>48</v>
      </c>
      <c r="C83" s="2">
        <v>43332</v>
      </c>
      <c r="D83" s="2">
        <v>43393</v>
      </c>
      <c r="E83" s="1">
        <v>15</v>
      </c>
      <c r="F83" s="1">
        <v>48</v>
      </c>
      <c r="G83" s="1">
        <v>42</v>
      </c>
      <c r="H83" s="1">
        <v>18</v>
      </c>
      <c r="I83" s="1">
        <v>40</v>
      </c>
      <c r="J83" s="1">
        <v>10</v>
      </c>
      <c r="K83" s="1" t="s">
        <v>1535</v>
      </c>
      <c r="L83" s="1">
        <v>0</v>
      </c>
      <c r="M83" s="1">
        <v>4000000</v>
      </c>
      <c r="N83" s="1">
        <v>1</v>
      </c>
      <c r="O83" s="1">
        <v>100000</v>
      </c>
      <c r="P83" s="1">
        <v>10</v>
      </c>
      <c r="Q83" s="1">
        <v>1000</v>
      </c>
      <c r="R83" s="1">
        <v>181</v>
      </c>
      <c r="S83" s="1">
        <v>500</v>
      </c>
      <c r="T83" s="1">
        <v>928</v>
      </c>
      <c r="U83" s="1">
        <v>50</v>
      </c>
      <c r="V83" s="1">
        <v>10383</v>
      </c>
      <c r="W83" s="1">
        <v>20</v>
      </c>
      <c r="X83" s="1">
        <v>14123</v>
      </c>
      <c r="Y83" s="1">
        <v>10</v>
      </c>
      <c r="Z83" s="1">
        <v>159925</v>
      </c>
      <c r="AA83" s="1">
        <v>5</v>
      </c>
      <c r="AB83" s="1">
        <v>213059</v>
      </c>
      <c r="AC83" s="1">
        <v>2.2000000000000002</v>
      </c>
      <c r="AD83" s="1">
        <v>10</v>
      </c>
      <c r="AE83" s="1">
        <v>20000</v>
      </c>
      <c r="AF83" s="1" t="s">
        <v>1536</v>
      </c>
      <c r="AG83" s="1">
        <v>4417229</v>
      </c>
      <c r="AH83" s="1" t="s">
        <v>45</v>
      </c>
    </row>
    <row r="84" spans="1:34">
      <c r="A84" s="1">
        <v>2018099</v>
      </c>
      <c r="B84" s="1" t="s">
        <v>43</v>
      </c>
      <c r="C84" s="2">
        <v>43330</v>
      </c>
      <c r="D84" s="2">
        <v>43391</v>
      </c>
      <c r="E84" s="1">
        <v>33</v>
      </c>
      <c r="F84" s="1">
        <v>37</v>
      </c>
      <c r="G84" s="1">
        <v>31</v>
      </c>
      <c r="H84" s="1">
        <v>16</v>
      </c>
      <c r="I84" s="1">
        <v>49</v>
      </c>
      <c r="J84" s="1">
        <v>8</v>
      </c>
      <c r="K84" s="1" t="s">
        <v>1537</v>
      </c>
      <c r="L84" s="1">
        <v>0</v>
      </c>
      <c r="M84" s="1">
        <v>3000000</v>
      </c>
      <c r="N84" s="1">
        <v>1</v>
      </c>
      <c r="O84" s="1">
        <v>100000</v>
      </c>
      <c r="P84" s="1">
        <v>38</v>
      </c>
      <c r="Q84" s="1">
        <v>1000</v>
      </c>
      <c r="R84" s="1">
        <v>319</v>
      </c>
      <c r="S84" s="1">
        <v>500</v>
      </c>
      <c r="T84" s="1">
        <v>1843</v>
      </c>
      <c r="U84" s="1">
        <v>50</v>
      </c>
      <c r="V84" s="1">
        <v>17187</v>
      </c>
      <c r="W84" s="1">
        <v>20</v>
      </c>
      <c r="X84" s="1">
        <v>28990</v>
      </c>
      <c r="Y84" s="1">
        <v>10</v>
      </c>
      <c r="Z84" s="1">
        <v>254949</v>
      </c>
      <c r="AA84" s="1">
        <v>5</v>
      </c>
      <c r="AB84" s="1">
        <v>478653</v>
      </c>
      <c r="AC84" s="1">
        <v>2.2000000000000002</v>
      </c>
      <c r="AD84" s="1">
        <v>10</v>
      </c>
      <c r="AE84" s="1">
        <v>20000</v>
      </c>
      <c r="AF84" s="1" t="s">
        <v>1538</v>
      </c>
      <c r="AG84" s="1">
        <v>3511402</v>
      </c>
      <c r="AH84" s="1" t="s">
        <v>45</v>
      </c>
    </row>
    <row r="85" spans="1:34">
      <c r="A85" s="1">
        <v>2018098</v>
      </c>
      <c r="B85" s="1" t="s">
        <v>46</v>
      </c>
      <c r="C85" s="2">
        <v>43327</v>
      </c>
      <c r="D85" s="2">
        <v>43388</v>
      </c>
      <c r="E85" s="1">
        <v>40</v>
      </c>
      <c r="F85" s="1">
        <v>21</v>
      </c>
      <c r="G85" s="1">
        <v>47</v>
      </c>
      <c r="H85" s="1">
        <v>27</v>
      </c>
      <c r="I85" s="1">
        <v>6</v>
      </c>
      <c r="J85" s="1">
        <v>8</v>
      </c>
      <c r="K85" s="1" t="s">
        <v>1539</v>
      </c>
      <c r="L85" s="1">
        <v>0</v>
      </c>
      <c r="M85" s="1">
        <v>2000000</v>
      </c>
      <c r="N85" s="1">
        <v>0</v>
      </c>
      <c r="O85" s="1">
        <v>100000</v>
      </c>
      <c r="P85" s="1">
        <v>27</v>
      </c>
      <c r="Q85" s="1">
        <v>1000</v>
      </c>
      <c r="R85" s="1">
        <v>251</v>
      </c>
      <c r="S85" s="1">
        <v>500</v>
      </c>
      <c r="T85" s="1">
        <v>1302</v>
      </c>
      <c r="U85" s="1">
        <v>50</v>
      </c>
      <c r="V85" s="1">
        <v>12099</v>
      </c>
      <c r="W85" s="1">
        <v>20</v>
      </c>
      <c r="X85" s="1">
        <v>21094</v>
      </c>
      <c r="Y85" s="1">
        <v>10</v>
      </c>
      <c r="Z85" s="1">
        <v>189867</v>
      </c>
      <c r="AA85" s="1">
        <v>5</v>
      </c>
      <c r="AB85" s="1">
        <v>317624</v>
      </c>
      <c r="AC85" s="1">
        <v>2.2000000000000002</v>
      </c>
      <c r="AD85" s="1">
        <v>10</v>
      </c>
      <c r="AE85" s="1">
        <v>20000</v>
      </c>
      <c r="AF85" s="1" t="s">
        <v>1540</v>
      </c>
      <c r="AG85" s="1">
        <v>8754361</v>
      </c>
      <c r="AH85" s="1" t="s">
        <v>45</v>
      </c>
    </row>
    <row r="86" spans="1:34">
      <c r="A86" s="1">
        <v>2018097</v>
      </c>
      <c r="B86" s="1" t="s">
        <v>48</v>
      </c>
      <c r="C86" s="2">
        <v>43325</v>
      </c>
      <c r="D86" s="2">
        <v>43386</v>
      </c>
      <c r="E86" s="1">
        <v>10</v>
      </c>
      <c r="F86" s="1">
        <v>19</v>
      </c>
      <c r="G86" s="1">
        <v>21</v>
      </c>
      <c r="H86" s="1">
        <v>2</v>
      </c>
      <c r="I86" s="1">
        <v>40</v>
      </c>
      <c r="J86" s="1">
        <v>6</v>
      </c>
      <c r="K86" s="1" t="s">
        <v>1541</v>
      </c>
      <c r="L86" s="1">
        <v>1</v>
      </c>
      <c r="M86" s="1">
        <v>11000000</v>
      </c>
      <c r="N86" s="1">
        <v>5</v>
      </c>
      <c r="O86" s="1">
        <v>100000</v>
      </c>
      <c r="P86" s="1">
        <v>47</v>
      </c>
      <c r="Q86" s="1">
        <v>1000</v>
      </c>
      <c r="R86" s="1">
        <v>427</v>
      </c>
      <c r="S86" s="1">
        <v>500</v>
      </c>
      <c r="T86" s="1">
        <v>1799</v>
      </c>
      <c r="U86" s="1">
        <v>50</v>
      </c>
      <c r="V86" s="1">
        <v>17664</v>
      </c>
      <c r="W86" s="1">
        <v>20</v>
      </c>
      <c r="X86" s="1">
        <v>23487</v>
      </c>
      <c r="Y86" s="1">
        <v>10</v>
      </c>
      <c r="Z86" s="1">
        <v>231546</v>
      </c>
      <c r="AA86" s="1">
        <v>5</v>
      </c>
      <c r="AB86" s="1">
        <v>291876</v>
      </c>
      <c r="AC86" s="1">
        <v>2.2000000000000002</v>
      </c>
      <c r="AD86" s="1">
        <v>10</v>
      </c>
      <c r="AE86" s="1">
        <v>20000</v>
      </c>
      <c r="AF86" s="1" t="s">
        <v>1542</v>
      </c>
      <c r="AG86" s="1">
        <v>5226825</v>
      </c>
      <c r="AH86" s="1" t="s">
        <v>45</v>
      </c>
    </row>
    <row r="87" spans="1:34">
      <c r="A87" s="1">
        <v>2018096</v>
      </c>
      <c r="B87" s="1" t="s">
        <v>43</v>
      </c>
      <c r="C87" s="2">
        <v>43323</v>
      </c>
      <c r="D87" s="2">
        <v>43384</v>
      </c>
      <c r="E87" s="1">
        <v>41</v>
      </c>
      <c r="F87" s="1">
        <v>27</v>
      </c>
      <c r="G87" s="1">
        <v>44</v>
      </c>
      <c r="H87" s="1">
        <v>46</v>
      </c>
      <c r="I87" s="1">
        <v>14</v>
      </c>
      <c r="J87" s="1">
        <v>5</v>
      </c>
      <c r="K87" s="1" t="s">
        <v>1543</v>
      </c>
      <c r="L87" s="1">
        <v>0</v>
      </c>
      <c r="M87" s="1">
        <v>10000000</v>
      </c>
      <c r="N87" s="1">
        <v>2</v>
      </c>
      <c r="O87" s="1">
        <v>100000</v>
      </c>
      <c r="P87" s="1">
        <v>50</v>
      </c>
      <c r="Q87" s="1">
        <v>1000</v>
      </c>
      <c r="R87" s="1">
        <v>441</v>
      </c>
      <c r="S87" s="1">
        <v>500</v>
      </c>
      <c r="T87" s="1">
        <v>2516</v>
      </c>
      <c r="U87" s="1">
        <v>50</v>
      </c>
      <c r="V87" s="1">
        <v>19996</v>
      </c>
      <c r="W87" s="1">
        <v>20</v>
      </c>
      <c r="X87" s="1">
        <v>37824</v>
      </c>
      <c r="Y87" s="1">
        <v>10</v>
      </c>
      <c r="Z87" s="1">
        <v>296813</v>
      </c>
      <c r="AA87" s="1">
        <v>5</v>
      </c>
      <c r="AB87" s="1">
        <v>612646</v>
      </c>
      <c r="AC87" s="1">
        <v>2.2000000000000002</v>
      </c>
      <c r="AD87" s="1">
        <v>10</v>
      </c>
      <c r="AE87" s="1">
        <v>20000</v>
      </c>
      <c r="AF87" s="1" t="s">
        <v>1544</v>
      </c>
      <c r="AG87" s="1">
        <v>909494</v>
      </c>
      <c r="AH87" s="1" t="s">
        <v>45</v>
      </c>
    </row>
    <row r="88" spans="1:34">
      <c r="A88" s="1">
        <v>2018095</v>
      </c>
      <c r="B88" s="1" t="s">
        <v>46</v>
      </c>
      <c r="C88" s="2">
        <v>43320</v>
      </c>
      <c r="D88" s="2">
        <v>43381</v>
      </c>
      <c r="E88" s="1">
        <v>5</v>
      </c>
      <c r="F88" s="1">
        <v>19</v>
      </c>
      <c r="G88" s="1">
        <v>29</v>
      </c>
      <c r="H88" s="1">
        <v>15</v>
      </c>
      <c r="I88" s="1">
        <v>24</v>
      </c>
      <c r="J88" s="1">
        <v>8</v>
      </c>
      <c r="K88" s="1" t="s">
        <v>1545</v>
      </c>
      <c r="L88" s="1">
        <v>0</v>
      </c>
      <c r="M88" s="1">
        <v>9000000</v>
      </c>
      <c r="N88" s="1">
        <v>3</v>
      </c>
      <c r="O88" s="1">
        <v>100000</v>
      </c>
      <c r="P88" s="1">
        <v>80</v>
      </c>
      <c r="Q88" s="1">
        <v>1000</v>
      </c>
      <c r="R88" s="1">
        <v>720</v>
      </c>
      <c r="S88" s="1">
        <v>500</v>
      </c>
      <c r="T88" s="1">
        <v>2865</v>
      </c>
      <c r="U88" s="1">
        <v>50</v>
      </c>
      <c r="V88" s="1">
        <v>25622</v>
      </c>
      <c r="W88" s="1">
        <v>20</v>
      </c>
      <c r="X88" s="1">
        <v>35115</v>
      </c>
      <c r="Y88" s="1">
        <v>10</v>
      </c>
      <c r="Z88" s="1">
        <v>300901</v>
      </c>
      <c r="AA88" s="1">
        <v>5</v>
      </c>
      <c r="AB88" s="1">
        <v>388077</v>
      </c>
      <c r="AC88" s="1">
        <v>2.2000000000000002</v>
      </c>
      <c r="AD88" s="1">
        <v>10</v>
      </c>
      <c r="AE88" s="1">
        <v>20000</v>
      </c>
      <c r="AF88" s="1" t="s">
        <v>1546</v>
      </c>
      <c r="AG88" s="1">
        <v>9392844</v>
      </c>
      <c r="AH88" s="1" t="s">
        <v>45</v>
      </c>
    </row>
    <row r="89" spans="1:34">
      <c r="A89" s="1">
        <v>2018094</v>
      </c>
      <c r="B89" s="1" t="s">
        <v>48</v>
      </c>
      <c r="C89" s="2">
        <v>43318</v>
      </c>
      <c r="D89" s="2">
        <v>43379</v>
      </c>
      <c r="E89" s="1">
        <v>30</v>
      </c>
      <c r="F89" s="1">
        <v>4</v>
      </c>
      <c r="G89" s="1">
        <v>37</v>
      </c>
      <c r="H89" s="1">
        <v>32</v>
      </c>
      <c r="I89" s="1">
        <v>23</v>
      </c>
      <c r="J89" s="1">
        <v>6</v>
      </c>
      <c r="K89" s="1" t="s">
        <v>1547</v>
      </c>
      <c r="L89" s="1">
        <v>0</v>
      </c>
      <c r="M89" s="1">
        <v>8000000</v>
      </c>
      <c r="N89" s="1">
        <v>0</v>
      </c>
      <c r="O89" s="1">
        <v>100000</v>
      </c>
      <c r="P89" s="1">
        <v>23</v>
      </c>
      <c r="Q89" s="1">
        <v>1000</v>
      </c>
      <c r="R89" s="1">
        <v>194</v>
      </c>
      <c r="S89" s="1">
        <v>500</v>
      </c>
      <c r="T89" s="1">
        <v>1133</v>
      </c>
      <c r="U89" s="1">
        <v>50</v>
      </c>
      <c r="V89" s="1">
        <v>11062</v>
      </c>
      <c r="W89" s="1">
        <v>20</v>
      </c>
      <c r="X89" s="1">
        <v>18477</v>
      </c>
      <c r="Y89" s="1">
        <v>10</v>
      </c>
      <c r="Z89" s="1">
        <v>173662</v>
      </c>
      <c r="AA89" s="1">
        <v>5</v>
      </c>
      <c r="AB89" s="1">
        <v>276098</v>
      </c>
      <c r="AC89" s="1">
        <v>2.2000000000000002</v>
      </c>
      <c r="AD89" s="1">
        <v>10</v>
      </c>
      <c r="AE89" s="1">
        <v>20000</v>
      </c>
      <c r="AF89" s="1" t="s">
        <v>1548</v>
      </c>
      <c r="AG89" s="1">
        <v>6238337</v>
      </c>
      <c r="AH89" s="1" t="s">
        <v>45</v>
      </c>
    </row>
    <row r="90" spans="1:34">
      <c r="A90" s="1">
        <v>2018093</v>
      </c>
      <c r="B90" s="1" t="s">
        <v>43</v>
      </c>
      <c r="C90" s="2">
        <v>43316</v>
      </c>
      <c r="D90" s="2">
        <v>43377</v>
      </c>
      <c r="E90" s="1">
        <v>41</v>
      </c>
      <c r="F90" s="1">
        <v>23</v>
      </c>
      <c r="G90" s="1">
        <v>9</v>
      </c>
      <c r="H90" s="1">
        <v>32</v>
      </c>
      <c r="I90" s="1">
        <v>38</v>
      </c>
      <c r="J90" s="1">
        <v>3</v>
      </c>
      <c r="K90" s="1" t="s">
        <v>1549</v>
      </c>
      <c r="L90" s="1">
        <v>0</v>
      </c>
      <c r="M90" s="1">
        <v>7000000</v>
      </c>
      <c r="N90" s="1">
        <v>4</v>
      </c>
      <c r="O90" s="1">
        <v>100000</v>
      </c>
      <c r="P90" s="1">
        <v>67</v>
      </c>
      <c r="Q90" s="1">
        <v>1000</v>
      </c>
      <c r="R90" s="1">
        <v>466</v>
      </c>
      <c r="S90" s="1">
        <v>500</v>
      </c>
      <c r="T90" s="1">
        <v>2332</v>
      </c>
      <c r="U90" s="1">
        <v>50</v>
      </c>
      <c r="V90" s="1">
        <v>20721</v>
      </c>
      <c r="W90" s="1">
        <v>20</v>
      </c>
      <c r="X90" s="1">
        <v>33666</v>
      </c>
      <c r="Y90" s="1">
        <v>10</v>
      </c>
      <c r="Z90" s="1">
        <v>290638</v>
      </c>
      <c r="AA90" s="1">
        <v>5</v>
      </c>
      <c r="AB90" s="1">
        <v>505671</v>
      </c>
      <c r="AC90" s="1">
        <v>2.2000000000000002</v>
      </c>
      <c r="AD90" s="1">
        <v>10</v>
      </c>
      <c r="AE90" s="1">
        <v>20000</v>
      </c>
      <c r="AF90" s="1" t="s">
        <v>1550</v>
      </c>
      <c r="AG90" s="1">
        <v>2552739</v>
      </c>
      <c r="AH90" s="1" t="s">
        <v>45</v>
      </c>
    </row>
    <row r="91" spans="1:34">
      <c r="A91" s="1">
        <v>2018092</v>
      </c>
      <c r="B91" s="1" t="s">
        <v>46</v>
      </c>
      <c r="C91" s="2">
        <v>43313</v>
      </c>
      <c r="D91" s="2">
        <v>43374</v>
      </c>
      <c r="E91" s="1">
        <v>47</v>
      </c>
      <c r="F91" s="1">
        <v>15</v>
      </c>
      <c r="G91" s="1">
        <v>45</v>
      </c>
      <c r="H91" s="1">
        <v>35</v>
      </c>
      <c r="I91" s="1">
        <v>17</v>
      </c>
      <c r="J91" s="1">
        <v>4</v>
      </c>
      <c r="K91" s="1" t="s">
        <v>1551</v>
      </c>
      <c r="L91" s="1">
        <v>0</v>
      </c>
      <c r="M91" s="1">
        <v>6000000</v>
      </c>
      <c r="N91" s="1">
        <v>0</v>
      </c>
      <c r="O91" s="1">
        <v>100000</v>
      </c>
      <c r="P91" s="1">
        <v>35</v>
      </c>
      <c r="Q91" s="1">
        <v>1000</v>
      </c>
      <c r="R91" s="1">
        <v>284</v>
      </c>
      <c r="S91" s="1">
        <v>500</v>
      </c>
      <c r="T91" s="1">
        <v>1381</v>
      </c>
      <c r="U91" s="1">
        <v>50</v>
      </c>
      <c r="V91" s="1">
        <v>13267</v>
      </c>
      <c r="W91" s="1">
        <v>20</v>
      </c>
      <c r="X91" s="1">
        <v>21676</v>
      </c>
      <c r="Y91" s="1">
        <v>10</v>
      </c>
      <c r="Z91" s="1">
        <v>203841</v>
      </c>
      <c r="AA91" s="1">
        <v>5</v>
      </c>
      <c r="AB91" s="1">
        <v>355016</v>
      </c>
      <c r="AC91" s="1">
        <v>2.2000000000000002</v>
      </c>
      <c r="AD91" s="1">
        <v>10</v>
      </c>
      <c r="AE91" s="1">
        <v>20000</v>
      </c>
      <c r="AF91" s="1" t="s">
        <v>1552</v>
      </c>
      <c r="AG91" s="1">
        <v>322515</v>
      </c>
      <c r="AH91" s="1" t="s">
        <v>45</v>
      </c>
    </row>
    <row r="92" spans="1:34">
      <c r="A92" s="1">
        <v>2018091</v>
      </c>
      <c r="B92" s="1" t="s">
        <v>48</v>
      </c>
      <c r="C92" s="2">
        <v>43311</v>
      </c>
      <c r="D92" s="2">
        <v>43372</v>
      </c>
      <c r="E92" s="1">
        <v>33</v>
      </c>
      <c r="F92" s="1">
        <v>7</v>
      </c>
      <c r="G92" s="1">
        <v>13</v>
      </c>
      <c r="H92" s="1">
        <v>41</v>
      </c>
      <c r="I92" s="1">
        <v>43</v>
      </c>
      <c r="J92" s="1">
        <v>2</v>
      </c>
      <c r="K92" s="1" t="s">
        <v>1553</v>
      </c>
      <c r="L92" s="1">
        <v>0</v>
      </c>
      <c r="M92" s="1">
        <v>5000000</v>
      </c>
      <c r="N92" s="1">
        <v>2</v>
      </c>
      <c r="O92" s="1">
        <v>100000</v>
      </c>
      <c r="P92" s="1">
        <v>32</v>
      </c>
      <c r="Q92" s="1">
        <v>1000</v>
      </c>
      <c r="R92" s="1">
        <v>501</v>
      </c>
      <c r="S92" s="1">
        <v>500</v>
      </c>
      <c r="T92" s="1">
        <v>1377</v>
      </c>
      <c r="U92" s="1">
        <v>50</v>
      </c>
      <c r="V92" s="1">
        <v>18314</v>
      </c>
      <c r="W92" s="1">
        <v>20</v>
      </c>
      <c r="X92" s="1">
        <v>17652</v>
      </c>
      <c r="Y92" s="1">
        <v>10</v>
      </c>
      <c r="Z92" s="1">
        <v>209468</v>
      </c>
      <c r="AA92" s="1">
        <v>5</v>
      </c>
      <c r="AB92" s="1">
        <v>240752</v>
      </c>
      <c r="AC92" s="1">
        <v>2.2000000000000002</v>
      </c>
      <c r="AD92" s="1">
        <v>10</v>
      </c>
      <c r="AE92" s="1">
        <v>20000</v>
      </c>
      <c r="AF92" s="1" t="s">
        <v>1554</v>
      </c>
      <c r="AG92" s="1">
        <v>8733691</v>
      </c>
      <c r="AH92" s="1" t="s">
        <v>45</v>
      </c>
    </row>
    <row r="93" spans="1:34">
      <c r="A93" s="1">
        <v>2018090</v>
      </c>
      <c r="B93" s="1" t="s">
        <v>43</v>
      </c>
      <c r="C93" s="2">
        <v>43309</v>
      </c>
      <c r="D93" s="2">
        <v>43370</v>
      </c>
      <c r="E93" s="1">
        <v>7</v>
      </c>
      <c r="F93" s="1">
        <v>23</v>
      </c>
      <c r="G93" s="1">
        <v>13</v>
      </c>
      <c r="H93" s="1">
        <v>18</v>
      </c>
      <c r="I93" s="1">
        <v>21</v>
      </c>
      <c r="J93" s="1">
        <v>10</v>
      </c>
      <c r="K93" s="1" t="s">
        <v>1555</v>
      </c>
      <c r="L93" s="1">
        <v>0</v>
      </c>
      <c r="M93" s="1">
        <v>4000000</v>
      </c>
      <c r="N93" s="1">
        <v>10</v>
      </c>
      <c r="O93" s="1">
        <v>100000</v>
      </c>
      <c r="P93" s="1">
        <v>112</v>
      </c>
      <c r="Q93" s="1">
        <v>1000</v>
      </c>
      <c r="R93" s="1">
        <v>1409</v>
      </c>
      <c r="S93" s="1">
        <v>500</v>
      </c>
      <c r="T93" s="1">
        <v>3207</v>
      </c>
      <c r="U93" s="1">
        <v>50</v>
      </c>
      <c r="V93" s="1">
        <v>43734</v>
      </c>
      <c r="W93" s="1">
        <v>20</v>
      </c>
      <c r="X93" s="1">
        <v>36023</v>
      </c>
      <c r="Y93" s="1">
        <v>10</v>
      </c>
      <c r="Z93" s="1">
        <v>457334</v>
      </c>
      <c r="AA93" s="1">
        <v>5</v>
      </c>
      <c r="AB93" s="1">
        <v>364856</v>
      </c>
      <c r="AC93" s="1">
        <v>2.2000000000000002</v>
      </c>
      <c r="AD93" s="1">
        <v>10</v>
      </c>
      <c r="AE93" s="1">
        <v>20000</v>
      </c>
      <c r="AF93" s="1" t="s">
        <v>1556</v>
      </c>
      <c r="AG93" s="1">
        <v>40696</v>
      </c>
      <c r="AH93" s="1" t="s">
        <v>45</v>
      </c>
    </row>
    <row r="94" spans="1:34">
      <c r="A94" s="1">
        <v>2018089</v>
      </c>
      <c r="B94" s="1" t="s">
        <v>46</v>
      </c>
      <c r="C94" s="2">
        <v>43306</v>
      </c>
      <c r="D94" s="2">
        <v>43367</v>
      </c>
      <c r="E94" s="1">
        <v>35</v>
      </c>
      <c r="F94" s="1">
        <v>27</v>
      </c>
      <c r="G94" s="1">
        <v>22</v>
      </c>
      <c r="H94" s="1">
        <v>20</v>
      </c>
      <c r="I94" s="1">
        <v>30</v>
      </c>
      <c r="J94" s="1">
        <v>3</v>
      </c>
      <c r="K94" s="1" t="s">
        <v>1557</v>
      </c>
      <c r="L94" s="1">
        <v>0</v>
      </c>
      <c r="M94" s="1">
        <v>3000000</v>
      </c>
      <c r="N94" s="1">
        <v>0</v>
      </c>
      <c r="O94" s="1">
        <v>100000</v>
      </c>
      <c r="P94" s="1">
        <v>45</v>
      </c>
      <c r="Q94" s="1">
        <v>1000</v>
      </c>
      <c r="R94" s="1">
        <v>259</v>
      </c>
      <c r="S94" s="1">
        <v>500</v>
      </c>
      <c r="T94" s="1">
        <v>1661</v>
      </c>
      <c r="U94" s="1">
        <v>50</v>
      </c>
      <c r="V94" s="1">
        <v>14124</v>
      </c>
      <c r="W94" s="1">
        <v>20</v>
      </c>
      <c r="X94" s="1">
        <v>25536</v>
      </c>
      <c r="Y94" s="1">
        <v>10</v>
      </c>
      <c r="Z94" s="1">
        <v>220160</v>
      </c>
      <c r="AA94" s="1">
        <v>5</v>
      </c>
      <c r="AB94" s="1">
        <v>349995</v>
      </c>
      <c r="AC94" s="1">
        <v>2.2000000000000002</v>
      </c>
      <c r="AD94" s="1">
        <v>10</v>
      </c>
      <c r="AE94" s="1">
        <v>20000</v>
      </c>
      <c r="AF94" s="1" t="s">
        <v>1558</v>
      </c>
      <c r="AG94" s="1">
        <v>9242089</v>
      </c>
      <c r="AH94" s="1" t="s">
        <v>45</v>
      </c>
    </row>
    <row r="95" spans="1:34">
      <c r="A95" s="1">
        <v>2018088</v>
      </c>
      <c r="B95" s="1" t="s">
        <v>48</v>
      </c>
      <c r="C95" s="2">
        <v>43304</v>
      </c>
      <c r="D95" s="2">
        <v>43365</v>
      </c>
      <c r="E95" s="1">
        <v>7</v>
      </c>
      <c r="F95" s="1">
        <v>20</v>
      </c>
      <c r="G95" s="1">
        <v>41</v>
      </c>
      <c r="H95" s="1">
        <v>40</v>
      </c>
      <c r="I95" s="1">
        <v>11</v>
      </c>
      <c r="J95" s="1">
        <v>6</v>
      </c>
      <c r="K95" s="1" t="s">
        <v>1559</v>
      </c>
      <c r="L95" s="1">
        <v>0</v>
      </c>
      <c r="M95" s="1">
        <v>2000000</v>
      </c>
      <c r="N95" s="1">
        <v>0</v>
      </c>
      <c r="O95" s="1">
        <v>100000</v>
      </c>
      <c r="P95" s="1">
        <v>46</v>
      </c>
      <c r="Q95" s="1">
        <v>1000</v>
      </c>
      <c r="R95" s="1">
        <v>280</v>
      </c>
      <c r="S95" s="1">
        <v>500</v>
      </c>
      <c r="T95" s="1">
        <v>1254</v>
      </c>
      <c r="U95" s="1">
        <v>50</v>
      </c>
      <c r="V95" s="1">
        <v>13278</v>
      </c>
      <c r="W95" s="1">
        <v>20</v>
      </c>
      <c r="X95" s="1">
        <v>19635</v>
      </c>
      <c r="Y95" s="1">
        <v>10</v>
      </c>
      <c r="Z95" s="1">
        <v>193575</v>
      </c>
      <c r="AA95" s="1">
        <v>5</v>
      </c>
      <c r="AB95" s="1">
        <v>257102</v>
      </c>
      <c r="AC95" s="1">
        <v>2.2000000000000002</v>
      </c>
      <c r="AD95" s="1">
        <v>10</v>
      </c>
      <c r="AE95" s="1">
        <v>20000</v>
      </c>
      <c r="AF95" s="1" t="s">
        <v>1560</v>
      </c>
      <c r="AG95" s="1">
        <v>9170152</v>
      </c>
      <c r="AH95" s="1" t="s">
        <v>45</v>
      </c>
    </row>
    <row r="96" spans="1:34">
      <c r="A96" s="1">
        <v>2018087</v>
      </c>
      <c r="B96" s="1" t="s">
        <v>43</v>
      </c>
      <c r="C96" s="2">
        <v>43302</v>
      </c>
      <c r="D96" s="2">
        <v>43363</v>
      </c>
      <c r="E96" s="1">
        <v>44</v>
      </c>
      <c r="F96" s="1">
        <v>18</v>
      </c>
      <c r="G96" s="1">
        <v>9</v>
      </c>
      <c r="H96" s="1">
        <v>28</v>
      </c>
      <c r="I96" s="1">
        <v>1</v>
      </c>
      <c r="J96" s="1">
        <v>10</v>
      </c>
      <c r="K96" s="1" t="s">
        <v>1561</v>
      </c>
      <c r="L96" s="1">
        <v>2</v>
      </c>
      <c r="M96" s="1">
        <v>8500000</v>
      </c>
      <c r="N96" s="1">
        <v>5</v>
      </c>
      <c r="O96" s="1">
        <v>100000</v>
      </c>
      <c r="P96" s="1">
        <v>94</v>
      </c>
      <c r="Q96" s="1">
        <v>1000</v>
      </c>
      <c r="R96" s="1">
        <v>831</v>
      </c>
      <c r="S96" s="1">
        <v>500</v>
      </c>
      <c r="T96" s="1">
        <v>2839</v>
      </c>
      <c r="U96" s="1">
        <v>50</v>
      </c>
      <c r="V96" s="1">
        <v>33147</v>
      </c>
      <c r="W96" s="1">
        <v>20</v>
      </c>
      <c r="X96" s="1">
        <v>37999</v>
      </c>
      <c r="Y96" s="1">
        <v>10</v>
      </c>
      <c r="Z96" s="1">
        <v>442238</v>
      </c>
      <c r="AA96" s="1">
        <v>5</v>
      </c>
      <c r="AB96" s="1">
        <v>448518</v>
      </c>
      <c r="AC96" s="1">
        <v>2.2000000000000002</v>
      </c>
      <c r="AD96" s="1">
        <v>10</v>
      </c>
      <c r="AE96" s="1">
        <v>20000</v>
      </c>
      <c r="AF96" s="1" t="s">
        <v>1562</v>
      </c>
      <c r="AG96" s="1">
        <v>5431544</v>
      </c>
      <c r="AH96" s="1" t="s">
        <v>45</v>
      </c>
    </row>
    <row r="97" spans="1:34">
      <c r="A97" s="1">
        <v>2018086</v>
      </c>
      <c r="B97" s="1" t="s">
        <v>46</v>
      </c>
      <c r="C97" s="2">
        <v>43299</v>
      </c>
      <c r="D97" s="2">
        <v>43360</v>
      </c>
      <c r="E97" s="1">
        <v>18</v>
      </c>
      <c r="F97" s="1">
        <v>26</v>
      </c>
      <c r="G97" s="1">
        <v>27</v>
      </c>
      <c r="H97" s="1">
        <v>43</v>
      </c>
      <c r="I97" s="1">
        <v>35</v>
      </c>
      <c r="J97" s="1">
        <v>7</v>
      </c>
      <c r="K97" s="1" t="s">
        <v>1563</v>
      </c>
      <c r="L97" s="1">
        <v>0</v>
      </c>
      <c r="M97" s="1">
        <v>16000000</v>
      </c>
      <c r="N97" s="1">
        <v>3</v>
      </c>
      <c r="O97" s="1">
        <v>100000</v>
      </c>
      <c r="P97" s="1">
        <v>71</v>
      </c>
      <c r="Q97" s="1">
        <v>1000</v>
      </c>
      <c r="R97" s="1">
        <v>514</v>
      </c>
      <c r="S97" s="1">
        <v>500</v>
      </c>
      <c r="T97" s="1">
        <v>3030</v>
      </c>
      <c r="U97" s="1">
        <v>50</v>
      </c>
      <c r="V97" s="1">
        <v>18607</v>
      </c>
      <c r="W97" s="1">
        <v>20</v>
      </c>
      <c r="X97" s="1">
        <v>43494</v>
      </c>
      <c r="Y97" s="1">
        <v>10</v>
      </c>
      <c r="Z97" s="1">
        <v>255863</v>
      </c>
      <c r="AA97" s="1">
        <v>5</v>
      </c>
      <c r="AB97" s="1">
        <v>640461</v>
      </c>
      <c r="AC97" s="1">
        <v>2.2000000000000002</v>
      </c>
      <c r="AD97" s="1">
        <v>10</v>
      </c>
      <c r="AE97" s="1">
        <v>20000</v>
      </c>
      <c r="AF97" s="1" t="s">
        <v>1564</v>
      </c>
      <c r="AG97" s="1">
        <v>6282766</v>
      </c>
      <c r="AH97" s="1" t="s">
        <v>45</v>
      </c>
    </row>
    <row r="98" spans="1:34">
      <c r="A98" s="1">
        <v>2018085</v>
      </c>
      <c r="B98" s="1" t="s">
        <v>48</v>
      </c>
      <c r="C98" s="2">
        <v>43297</v>
      </c>
      <c r="D98" s="2">
        <v>43358</v>
      </c>
      <c r="E98" s="1">
        <v>36</v>
      </c>
      <c r="F98" s="1">
        <v>31</v>
      </c>
      <c r="G98" s="1">
        <v>9</v>
      </c>
      <c r="H98" s="1">
        <v>16</v>
      </c>
      <c r="I98" s="1">
        <v>3</v>
      </c>
      <c r="J98" s="1">
        <v>1</v>
      </c>
      <c r="K98" s="1" t="s">
        <v>1565</v>
      </c>
      <c r="L98" s="1">
        <v>0</v>
      </c>
      <c r="M98" s="1">
        <v>15000000</v>
      </c>
      <c r="N98" s="1">
        <v>2</v>
      </c>
      <c r="O98" s="1">
        <v>100000</v>
      </c>
      <c r="P98" s="1">
        <v>38</v>
      </c>
      <c r="Q98" s="1">
        <v>1000</v>
      </c>
      <c r="R98" s="1">
        <v>368</v>
      </c>
      <c r="S98" s="1">
        <v>500</v>
      </c>
      <c r="T98" s="1">
        <v>1490</v>
      </c>
      <c r="U98" s="1">
        <v>50</v>
      </c>
      <c r="V98" s="1">
        <v>16824</v>
      </c>
      <c r="W98" s="1">
        <v>20</v>
      </c>
      <c r="X98" s="1">
        <v>20004</v>
      </c>
      <c r="Y98" s="1">
        <v>10</v>
      </c>
      <c r="Z98" s="1">
        <v>235532</v>
      </c>
      <c r="AA98" s="1">
        <v>5</v>
      </c>
      <c r="AB98" s="1">
        <v>253647</v>
      </c>
      <c r="AC98" s="1">
        <v>2.2000000000000002</v>
      </c>
      <c r="AD98" s="1">
        <v>10</v>
      </c>
      <c r="AE98" s="1">
        <v>20000</v>
      </c>
      <c r="AF98" s="1" t="s">
        <v>1566</v>
      </c>
      <c r="AG98" s="1">
        <v>4159786</v>
      </c>
      <c r="AH98" s="1" t="s">
        <v>45</v>
      </c>
    </row>
    <row r="99" spans="1:34">
      <c r="A99" s="1">
        <v>2018084</v>
      </c>
      <c r="B99" s="1" t="s">
        <v>43</v>
      </c>
      <c r="C99" s="2">
        <v>43295</v>
      </c>
      <c r="D99" s="2">
        <v>43356</v>
      </c>
      <c r="E99" s="1">
        <v>47</v>
      </c>
      <c r="F99" s="1">
        <v>37</v>
      </c>
      <c r="G99" s="1">
        <v>45</v>
      </c>
      <c r="H99" s="1">
        <v>3</v>
      </c>
      <c r="I99" s="1">
        <v>20</v>
      </c>
      <c r="J99" s="1">
        <v>3</v>
      </c>
      <c r="K99" s="1" t="s">
        <v>1567</v>
      </c>
      <c r="L99" s="1">
        <v>0</v>
      </c>
      <c r="M99" s="1">
        <v>14000000</v>
      </c>
      <c r="N99" s="1">
        <v>3</v>
      </c>
      <c r="O99" s="1">
        <v>100000</v>
      </c>
      <c r="P99" s="1">
        <v>37</v>
      </c>
      <c r="Q99" s="1">
        <v>1000</v>
      </c>
      <c r="R99" s="1">
        <v>294</v>
      </c>
      <c r="S99" s="1">
        <v>500</v>
      </c>
      <c r="T99" s="1">
        <v>2028</v>
      </c>
      <c r="U99" s="1">
        <v>50</v>
      </c>
      <c r="V99" s="1">
        <v>16434</v>
      </c>
      <c r="W99" s="1">
        <v>20</v>
      </c>
      <c r="X99" s="1">
        <v>32647</v>
      </c>
      <c r="Y99" s="1">
        <v>10</v>
      </c>
      <c r="Z99" s="1">
        <v>267677</v>
      </c>
      <c r="AA99" s="1">
        <v>5</v>
      </c>
      <c r="AB99" s="1">
        <v>496656</v>
      </c>
      <c r="AC99" s="1">
        <v>2.2000000000000002</v>
      </c>
      <c r="AD99" s="1">
        <v>10</v>
      </c>
      <c r="AE99" s="1">
        <v>20000</v>
      </c>
      <c r="AF99" s="1" t="s">
        <v>1568</v>
      </c>
      <c r="AG99" s="1">
        <v>4452382</v>
      </c>
      <c r="AH99" s="1" t="s">
        <v>45</v>
      </c>
    </row>
    <row r="100" spans="1:34">
      <c r="A100" s="1">
        <v>2018083</v>
      </c>
      <c r="B100" s="1" t="s">
        <v>46</v>
      </c>
      <c r="C100" s="2">
        <v>43292</v>
      </c>
      <c r="D100" s="2">
        <v>43353</v>
      </c>
      <c r="E100" s="1">
        <v>11</v>
      </c>
      <c r="F100" s="1">
        <v>46</v>
      </c>
      <c r="G100" s="1">
        <v>1</v>
      </c>
      <c r="H100" s="1">
        <v>22</v>
      </c>
      <c r="I100" s="1">
        <v>42</v>
      </c>
      <c r="J100" s="1">
        <v>4</v>
      </c>
      <c r="K100" s="1" t="s">
        <v>1569</v>
      </c>
      <c r="L100" s="1">
        <v>0</v>
      </c>
      <c r="M100" s="1">
        <v>8000000</v>
      </c>
      <c r="N100" s="1">
        <v>1</v>
      </c>
      <c r="O100" s="1">
        <v>100000</v>
      </c>
      <c r="P100" s="1">
        <v>45</v>
      </c>
      <c r="Q100" s="1">
        <v>1000</v>
      </c>
      <c r="R100" s="1">
        <v>416</v>
      </c>
      <c r="S100" s="1">
        <v>500</v>
      </c>
      <c r="T100" s="1">
        <v>1969</v>
      </c>
      <c r="U100" s="1">
        <v>50</v>
      </c>
      <c r="V100" s="1">
        <v>17856</v>
      </c>
      <c r="W100" s="1">
        <v>20</v>
      </c>
      <c r="X100" s="1">
        <v>26372</v>
      </c>
      <c r="Y100" s="1">
        <v>10</v>
      </c>
      <c r="Z100" s="1">
        <v>245848</v>
      </c>
      <c r="AA100" s="1">
        <v>5</v>
      </c>
      <c r="AB100" s="1">
        <v>340005</v>
      </c>
      <c r="AC100" s="1">
        <v>2.2000000000000002</v>
      </c>
      <c r="AD100" s="1">
        <v>10</v>
      </c>
      <c r="AE100" s="1">
        <v>20000</v>
      </c>
      <c r="AF100" s="1" t="s">
        <v>1570</v>
      </c>
      <c r="AG100" s="1">
        <v>6672041</v>
      </c>
      <c r="AH100" s="1" t="s">
        <v>45</v>
      </c>
    </row>
    <row r="101" spans="1:34">
      <c r="A101" s="1">
        <v>2018082</v>
      </c>
      <c r="B101" s="1" t="s">
        <v>48</v>
      </c>
      <c r="C101" s="2">
        <v>43290</v>
      </c>
      <c r="D101" s="2">
        <v>43351</v>
      </c>
      <c r="E101" s="1">
        <v>9</v>
      </c>
      <c r="F101" s="1">
        <v>21</v>
      </c>
      <c r="G101" s="1">
        <v>19</v>
      </c>
      <c r="H101" s="1">
        <v>36</v>
      </c>
      <c r="I101" s="1">
        <v>40</v>
      </c>
      <c r="J101" s="1">
        <v>1</v>
      </c>
      <c r="K101" s="1" t="s">
        <v>1571</v>
      </c>
      <c r="L101" s="1">
        <v>0</v>
      </c>
      <c r="M101" s="1">
        <v>7000000</v>
      </c>
      <c r="N101" s="1">
        <v>2</v>
      </c>
      <c r="O101" s="1">
        <v>100000</v>
      </c>
      <c r="P101" s="1">
        <v>26</v>
      </c>
      <c r="Q101" s="1">
        <v>1000</v>
      </c>
      <c r="R101" s="1">
        <v>270</v>
      </c>
      <c r="S101" s="1">
        <v>500</v>
      </c>
      <c r="T101" s="1">
        <v>1061</v>
      </c>
      <c r="U101" s="1">
        <v>50</v>
      </c>
      <c r="V101" s="1">
        <v>12655</v>
      </c>
      <c r="W101" s="1">
        <v>20</v>
      </c>
      <c r="X101" s="1">
        <v>15800</v>
      </c>
      <c r="Y101" s="1">
        <v>10</v>
      </c>
      <c r="Z101" s="1">
        <v>189421</v>
      </c>
      <c r="AA101" s="1">
        <v>5</v>
      </c>
      <c r="AB101" s="1">
        <v>216891</v>
      </c>
      <c r="AC101" s="1">
        <v>2.2000000000000002</v>
      </c>
      <c r="AD101" s="1">
        <v>10</v>
      </c>
      <c r="AE101" s="1">
        <v>20000</v>
      </c>
      <c r="AF101" s="1" t="s">
        <v>1572</v>
      </c>
      <c r="AG101" s="1">
        <v>3329154</v>
      </c>
      <c r="AH101" s="1" t="s">
        <v>45</v>
      </c>
    </row>
    <row r="102" spans="1:34">
      <c r="A102" s="1">
        <v>2018081</v>
      </c>
      <c r="B102" s="1" t="s">
        <v>43</v>
      </c>
      <c r="C102" s="2">
        <v>43288</v>
      </c>
      <c r="D102" s="2">
        <v>43349</v>
      </c>
      <c r="E102" s="1">
        <v>41</v>
      </c>
      <c r="F102" s="1">
        <v>3</v>
      </c>
      <c r="G102" s="1">
        <v>34</v>
      </c>
      <c r="H102" s="1">
        <v>11</v>
      </c>
      <c r="I102" s="1">
        <v>10</v>
      </c>
      <c r="J102" s="1">
        <v>10</v>
      </c>
      <c r="K102" s="1" t="s">
        <v>1573</v>
      </c>
      <c r="L102" s="1">
        <v>0</v>
      </c>
      <c r="M102" s="1">
        <v>6000000</v>
      </c>
      <c r="N102" s="1">
        <v>0</v>
      </c>
      <c r="O102" s="1">
        <v>100000</v>
      </c>
      <c r="P102" s="1">
        <v>49</v>
      </c>
      <c r="Q102" s="1">
        <v>1000</v>
      </c>
      <c r="R102" s="1">
        <v>399</v>
      </c>
      <c r="S102" s="1">
        <v>500</v>
      </c>
      <c r="T102" s="1">
        <v>1856</v>
      </c>
      <c r="U102" s="1">
        <v>50</v>
      </c>
      <c r="V102" s="1">
        <v>21961</v>
      </c>
      <c r="W102" s="1">
        <v>20</v>
      </c>
      <c r="X102" s="1">
        <v>28345</v>
      </c>
      <c r="Y102" s="1">
        <v>10</v>
      </c>
      <c r="Z102" s="1">
        <v>334295</v>
      </c>
      <c r="AA102" s="1">
        <v>5</v>
      </c>
      <c r="AB102" s="1">
        <v>364005</v>
      </c>
      <c r="AC102" s="1">
        <v>2.2000000000000002</v>
      </c>
      <c r="AD102" s="1">
        <v>10</v>
      </c>
      <c r="AE102" s="1">
        <v>20000</v>
      </c>
      <c r="AF102" s="1" t="s">
        <v>1574</v>
      </c>
      <c r="AG102" s="1">
        <v>2412557</v>
      </c>
      <c r="AH102" s="1" t="s">
        <v>45</v>
      </c>
    </row>
    <row r="103" spans="1:34">
      <c r="A103" s="1">
        <v>2018080</v>
      </c>
      <c r="B103" s="1" t="s">
        <v>46</v>
      </c>
      <c r="C103" s="2">
        <v>43285</v>
      </c>
      <c r="D103" s="2">
        <v>43346</v>
      </c>
      <c r="E103" s="1">
        <v>41</v>
      </c>
      <c r="F103" s="1">
        <v>23</v>
      </c>
      <c r="G103" s="1">
        <v>16</v>
      </c>
      <c r="H103" s="1">
        <v>20</v>
      </c>
      <c r="I103" s="1">
        <v>45</v>
      </c>
      <c r="J103" s="1">
        <v>5</v>
      </c>
      <c r="K103" s="1" t="s">
        <v>1575</v>
      </c>
      <c r="L103" s="1">
        <v>0</v>
      </c>
      <c r="M103" s="1">
        <v>5000000</v>
      </c>
      <c r="N103" s="1">
        <v>1</v>
      </c>
      <c r="O103" s="1">
        <v>100000</v>
      </c>
      <c r="P103" s="1">
        <v>42</v>
      </c>
      <c r="Q103" s="1">
        <v>1000</v>
      </c>
      <c r="R103" s="1">
        <v>276</v>
      </c>
      <c r="S103" s="1">
        <v>500</v>
      </c>
      <c r="T103" s="1">
        <v>1821</v>
      </c>
      <c r="U103" s="1">
        <v>50</v>
      </c>
      <c r="V103" s="1">
        <v>13304</v>
      </c>
      <c r="W103" s="1">
        <v>20</v>
      </c>
      <c r="X103" s="1">
        <v>27910</v>
      </c>
      <c r="Y103" s="1">
        <v>10</v>
      </c>
      <c r="Z103" s="1">
        <v>207093</v>
      </c>
      <c r="AA103" s="1">
        <v>5</v>
      </c>
      <c r="AB103" s="1">
        <v>402200</v>
      </c>
      <c r="AC103" s="1">
        <v>2.2000000000000002</v>
      </c>
      <c r="AD103" s="1">
        <v>10</v>
      </c>
      <c r="AE103" s="1">
        <v>20000</v>
      </c>
      <c r="AF103" s="1" t="s">
        <v>1576</v>
      </c>
      <c r="AG103" s="1">
        <v>3490331</v>
      </c>
      <c r="AH103" s="1" t="s">
        <v>45</v>
      </c>
    </row>
    <row r="104" spans="1:34">
      <c r="A104" s="1">
        <v>2018079</v>
      </c>
      <c r="B104" s="1" t="s">
        <v>48</v>
      </c>
      <c r="C104" s="2">
        <v>43283</v>
      </c>
      <c r="D104" s="2">
        <v>43344</v>
      </c>
      <c r="E104" s="1">
        <v>48</v>
      </c>
      <c r="F104" s="1">
        <v>38</v>
      </c>
      <c r="G104" s="1">
        <v>36</v>
      </c>
      <c r="H104" s="1">
        <v>45</v>
      </c>
      <c r="I104" s="1">
        <v>16</v>
      </c>
      <c r="J104" s="1">
        <v>8</v>
      </c>
      <c r="K104" s="1" t="s">
        <v>1577</v>
      </c>
      <c r="L104" s="1">
        <v>0</v>
      </c>
      <c r="M104" s="1">
        <v>4000000</v>
      </c>
      <c r="N104" s="1">
        <v>1</v>
      </c>
      <c r="O104" s="1">
        <v>100000</v>
      </c>
      <c r="P104" s="1">
        <v>32</v>
      </c>
      <c r="Q104" s="1">
        <v>1000</v>
      </c>
      <c r="R104" s="1">
        <v>382</v>
      </c>
      <c r="S104" s="1">
        <v>500</v>
      </c>
      <c r="T104" s="1">
        <v>1081</v>
      </c>
      <c r="U104" s="1">
        <v>50</v>
      </c>
      <c r="V104" s="1">
        <v>9377</v>
      </c>
      <c r="W104" s="1">
        <v>20</v>
      </c>
      <c r="X104" s="1">
        <v>15932</v>
      </c>
      <c r="Y104" s="1">
        <v>10</v>
      </c>
      <c r="Z104" s="1">
        <v>135106</v>
      </c>
      <c r="AA104" s="1">
        <v>5</v>
      </c>
      <c r="AB104" s="1">
        <v>275238</v>
      </c>
      <c r="AC104" s="1">
        <v>2.2000000000000002</v>
      </c>
      <c r="AD104" s="1">
        <v>10</v>
      </c>
      <c r="AE104" s="1">
        <v>20000</v>
      </c>
      <c r="AF104" s="1" t="s">
        <v>1578</v>
      </c>
      <c r="AG104" s="1">
        <v>4609058</v>
      </c>
      <c r="AH104" s="1" t="s">
        <v>45</v>
      </c>
    </row>
    <row r="105" spans="1:34">
      <c r="A105" s="1">
        <v>2018078</v>
      </c>
      <c r="B105" s="1" t="s">
        <v>43</v>
      </c>
      <c r="C105" s="2">
        <v>43281</v>
      </c>
      <c r="D105" s="2">
        <v>43342</v>
      </c>
      <c r="E105" s="1">
        <v>5</v>
      </c>
      <c r="F105" s="1">
        <v>36</v>
      </c>
      <c r="G105" s="1">
        <v>23</v>
      </c>
      <c r="H105" s="1">
        <v>29</v>
      </c>
      <c r="I105" s="1">
        <v>45</v>
      </c>
      <c r="J105" s="1">
        <v>7</v>
      </c>
      <c r="K105" s="1" t="s">
        <v>1579</v>
      </c>
      <c r="L105" s="1">
        <v>0</v>
      </c>
      <c r="M105" s="1">
        <v>3000000</v>
      </c>
      <c r="N105" s="1">
        <v>0</v>
      </c>
      <c r="O105" s="1">
        <v>100000</v>
      </c>
      <c r="P105" s="1">
        <v>83</v>
      </c>
      <c r="Q105" s="1">
        <v>1000</v>
      </c>
      <c r="R105" s="1">
        <v>459</v>
      </c>
      <c r="S105" s="1">
        <v>500</v>
      </c>
      <c r="T105" s="1">
        <v>3369</v>
      </c>
      <c r="U105" s="1">
        <v>50</v>
      </c>
      <c r="V105" s="1">
        <v>19194</v>
      </c>
      <c r="W105" s="1">
        <v>20</v>
      </c>
      <c r="X105" s="1">
        <v>49051</v>
      </c>
      <c r="Y105" s="1">
        <v>10</v>
      </c>
      <c r="Z105" s="1">
        <v>276597</v>
      </c>
      <c r="AA105" s="1">
        <v>5</v>
      </c>
      <c r="AB105" s="1">
        <v>693777</v>
      </c>
      <c r="AC105" s="1">
        <v>2.2000000000000002</v>
      </c>
      <c r="AD105" s="1">
        <v>10</v>
      </c>
      <c r="AE105" s="1">
        <v>20000</v>
      </c>
      <c r="AF105" s="1" t="s">
        <v>1580</v>
      </c>
      <c r="AG105" s="1">
        <v>7357203</v>
      </c>
      <c r="AH105" s="1" t="s">
        <v>45</v>
      </c>
    </row>
    <row r="106" spans="1:34">
      <c r="A106" s="1">
        <v>2018077</v>
      </c>
      <c r="B106" s="1" t="s">
        <v>46</v>
      </c>
      <c r="C106" s="2">
        <v>43278</v>
      </c>
      <c r="D106" s="2">
        <v>43339</v>
      </c>
      <c r="E106" s="1">
        <v>26</v>
      </c>
      <c r="F106" s="1">
        <v>11</v>
      </c>
      <c r="G106" s="1">
        <v>9</v>
      </c>
      <c r="H106" s="1">
        <v>41</v>
      </c>
      <c r="I106" s="1">
        <v>8</v>
      </c>
      <c r="J106" s="1">
        <v>10</v>
      </c>
      <c r="K106" s="1" t="s">
        <v>1581</v>
      </c>
      <c r="L106" s="1">
        <v>0</v>
      </c>
      <c r="M106" s="1">
        <v>2000000</v>
      </c>
      <c r="N106" s="1">
        <v>3</v>
      </c>
      <c r="O106" s="1">
        <v>100000</v>
      </c>
      <c r="P106" s="1">
        <v>29</v>
      </c>
      <c r="Q106" s="1">
        <v>1000</v>
      </c>
      <c r="R106" s="1">
        <v>427</v>
      </c>
      <c r="S106" s="1">
        <v>500</v>
      </c>
      <c r="T106" s="1">
        <v>1470</v>
      </c>
      <c r="U106" s="1">
        <v>50</v>
      </c>
      <c r="V106" s="1">
        <v>19565</v>
      </c>
      <c r="W106" s="1">
        <v>20</v>
      </c>
      <c r="X106" s="1">
        <v>19593</v>
      </c>
      <c r="Y106" s="1">
        <v>10</v>
      </c>
      <c r="Z106" s="1">
        <v>263771</v>
      </c>
      <c r="AA106" s="1">
        <v>5</v>
      </c>
      <c r="AB106" s="1">
        <v>233403</v>
      </c>
      <c r="AC106" s="1">
        <v>2.2000000000000002</v>
      </c>
      <c r="AD106" s="1">
        <v>10</v>
      </c>
      <c r="AE106" s="1">
        <v>20000</v>
      </c>
      <c r="AF106" s="1" t="s">
        <v>1582</v>
      </c>
      <c r="AG106" s="1">
        <v>947708</v>
      </c>
      <c r="AH106" s="1" t="s">
        <v>45</v>
      </c>
    </row>
    <row r="107" spans="1:34">
      <c r="A107" s="1">
        <v>2018076</v>
      </c>
      <c r="B107" s="1" t="s">
        <v>48</v>
      </c>
      <c r="C107" s="2">
        <v>43276</v>
      </c>
      <c r="D107" s="2">
        <v>43337</v>
      </c>
      <c r="E107" s="1">
        <v>14</v>
      </c>
      <c r="F107" s="1">
        <v>9</v>
      </c>
      <c r="G107" s="1">
        <v>21</v>
      </c>
      <c r="H107" s="1">
        <v>13</v>
      </c>
      <c r="I107" s="1">
        <v>32</v>
      </c>
      <c r="J107" s="1">
        <v>5</v>
      </c>
      <c r="K107" s="1" t="s">
        <v>1583</v>
      </c>
      <c r="L107" s="1">
        <v>2</v>
      </c>
      <c r="M107" s="1">
        <v>2000000</v>
      </c>
      <c r="N107" s="1">
        <v>4</v>
      </c>
      <c r="O107" s="1">
        <v>100000</v>
      </c>
      <c r="P107" s="1">
        <v>45</v>
      </c>
      <c r="Q107" s="1">
        <v>1000</v>
      </c>
      <c r="R107" s="1">
        <v>331</v>
      </c>
      <c r="S107" s="1">
        <v>500</v>
      </c>
      <c r="T107" s="1">
        <v>2012</v>
      </c>
      <c r="U107" s="1">
        <v>50</v>
      </c>
      <c r="V107" s="1">
        <v>14765</v>
      </c>
      <c r="W107" s="1">
        <v>20</v>
      </c>
      <c r="X107" s="1">
        <v>27348</v>
      </c>
      <c r="Y107" s="1">
        <v>10</v>
      </c>
      <c r="Z107" s="1">
        <v>201699</v>
      </c>
      <c r="AA107" s="1">
        <v>5</v>
      </c>
      <c r="AB107" s="1">
        <v>309799</v>
      </c>
      <c r="AC107" s="1">
        <v>2.2000000000000002</v>
      </c>
      <c r="AD107" s="1">
        <v>10</v>
      </c>
      <c r="AE107" s="1">
        <v>20000</v>
      </c>
      <c r="AF107" s="1" t="s">
        <v>1584</v>
      </c>
      <c r="AG107" s="1">
        <v>9279938</v>
      </c>
      <c r="AH107" s="1" t="s">
        <v>45</v>
      </c>
    </row>
    <row r="108" spans="1:34">
      <c r="A108" s="1">
        <v>2018075</v>
      </c>
      <c r="B108" s="1" t="s">
        <v>43</v>
      </c>
      <c r="C108" s="2">
        <v>43274</v>
      </c>
      <c r="D108" s="2">
        <v>43335</v>
      </c>
      <c r="E108" s="1">
        <v>41</v>
      </c>
      <c r="F108" s="1">
        <v>32</v>
      </c>
      <c r="G108" s="1">
        <v>49</v>
      </c>
      <c r="H108" s="1">
        <v>10</v>
      </c>
      <c r="I108" s="1">
        <v>36</v>
      </c>
      <c r="J108" s="1">
        <v>10</v>
      </c>
      <c r="K108" s="1" t="s">
        <v>1585</v>
      </c>
      <c r="L108" s="1">
        <v>0</v>
      </c>
      <c r="M108" s="1">
        <v>3000000</v>
      </c>
      <c r="N108" s="1">
        <v>3</v>
      </c>
      <c r="O108" s="1">
        <v>100000</v>
      </c>
      <c r="P108" s="1">
        <v>36</v>
      </c>
      <c r="Q108" s="1">
        <v>1000</v>
      </c>
      <c r="R108" s="1">
        <v>300</v>
      </c>
      <c r="S108" s="1">
        <v>500</v>
      </c>
      <c r="T108" s="1">
        <v>1497</v>
      </c>
      <c r="U108" s="1">
        <v>50</v>
      </c>
      <c r="V108" s="1">
        <v>14917</v>
      </c>
      <c r="W108" s="1">
        <v>20</v>
      </c>
      <c r="X108" s="1">
        <v>22989</v>
      </c>
      <c r="Y108" s="1">
        <v>10</v>
      </c>
      <c r="Z108" s="1">
        <v>244515</v>
      </c>
      <c r="AA108" s="1">
        <v>5</v>
      </c>
      <c r="AB108" s="1">
        <v>349798</v>
      </c>
      <c r="AC108" s="1">
        <v>2.2000000000000002</v>
      </c>
      <c r="AD108" s="1">
        <v>10</v>
      </c>
      <c r="AE108" s="1">
        <v>20000</v>
      </c>
      <c r="AF108" s="1" t="s">
        <v>1586</v>
      </c>
      <c r="AG108" s="1">
        <v>79612</v>
      </c>
      <c r="AH108" s="1" t="s">
        <v>45</v>
      </c>
    </row>
    <row r="109" spans="1:34">
      <c r="A109" s="1">
        <v>2018074</v>
      </c>
      <c r="B109" s="1" t="s">
        <v>46</v>
      </c>
      <c r="C109" s="2">
        <v>43271</v>
      </c>
      <c r="D109" s="2">
        <v>43332</v>
      </c>
      <c r="E109" s="1">
        <v>43</v>
      </c>
      <c r="F109" s="1">
        <v>33</v>
      </c>
      <c r="G109" s="1">
        <v>8</v>
      </c>
      <c r="H109" s="1">
        <v>30</v>
      </c>
      <c r="I109" s="1">
        <v>6</v>
      </c>
      <c r="J109" s="1">
        <v>3</v>
      </c>
      <c r="K109" s="1" t="s">
        <v>1587</v>
      </c>
      <c r="L109" s="1">
        <v>0</v>
      </c>
      <c r="M109" s="1">
        <v>2000000</v>
      </c>
      <c r="N109" s="1">
        <v>3</v>
      </c>
      <c r="O109" s="1">
        <v>100000</v>
      </c>
      <c r="P109" s="1">
        <v>41</v>
      </c>
      <c r="Q109" s="1">
        <v>1000</v>
      </c>
      <c r="R109" s="1">
        <v>254</v>
      </c>
      <c r="S109" s="1">
        <v>500</v>
      </c>
      <c r="T109" s="1">
        <v>1745</v>
      </c>
      <c r="U109" s="1">
        <v>50</v>
      </c>
      <c r="V109" s="1">
        <v>13580</v>
      </c>
      <c r="W109" s="1">
        <v>20</v>
      </c>
      <c r="X109" s="1">
        <v>25921</v>
      </c>
      <c r="Y109" s="1">
        <v>10</v>
      </c>
      <c r="Z109" s="1">
        <v>214135</v>
      </c>
      <c r="AA109" s="1">
        <v>5</v>
      </c>
      <c r="AB109" s="1">
        <v>354721</v>
      </c>
      <c r="AC109" s="1">
        <v>2.2000000000000002</v>
      </c>
      <c r="AD109" s="1">
        <v>10</v>
      </c>
      <c r="AE109" s="1">
        <v>20000</v>
      </c>
      <c r="AF109" s="1" t="s">
        <v>1588</v>
      </c>
      <c r="AG109" s="1">
        <v>986874</v>
      </c>
      <c r="AH109" s="1" t="s">
        <v>45</v>
      </c>
    </row>
    <row r="110" spans="1:34">
      <c r="A110" s="1">
        <v>2018073</v>
      </c>
      <c r="B110" s="1" t="s">
        <v>48</v>
      </c>
      <c r="C110" s="2">
        <v>43269</v>
      </c>
      <c r="D110" s="2">
        <v>43330</v>
      </c>
      <c r="E110" s="1">
        <v>34</v>
      </c>
      <c r="F110" s="1">
        <v>2</v>
      </c>
      <c r="G110" s="1">
        <v>7</v>
      </c>
      <c r="H110" s="1">
        <v>13</v>
      </c>
      <c r="I110" s="1">
        <v>44</v>
      </c>
      <c r="J110" s="1">
        <v>8</v>
      </c>
      <c r="K110" s="1" t="s">
        <v>1589</v>
      </c>
      <c r="L110" s="1">
        <v>1</v>
      </c>
      <c r="M110" s="1">
        <v>2000000</v>
      </c>
      <c r="N110" s="1">
        <v>0</v>
      </c>
      <c r="O110" s="1">
        <v>100000</v>
      </c>
      <c r="P110" s="1">
        <v>45</v>
      </c>
      <c r="Q110" s="1">
        <v>1000</v>
      </c>
      <c r="R110" s="1">
        <v>320</v>
      </c>
      <c r="S110" s="1">
        <v>500</v>
      </c>
      <c r="T110" s="1">
        <v>1601</v>
      </c>
      <c r="U110" s="1">
        <v>50</v>
      </c>
      <c r="V110" s="1">
        <v>15260</v>
      </c>
      <c r="W110" s="1">
        <v>20</v>
      </c>
      <c r="X110" s="1">
        <v>22193</v>
      </c>
      <c r="Y110" s="1">
        <v>10</v>
      </c>
      <c r="Z110" s="1">
        <v>200832</v>
      </c>
      <c r="AA110" s="1">
        <v>5</v>
      </c>
      <c r="AB110" s="1">
        <v>266625</v>
      </c>
      <c r="AC110" s="1">
        <v>2.2000000000000002</v>
      </c>
      <c r="AD110" s="1">
        <v>10</v>
      </c>
      <c r="AE110" s="1">
        <v>20000</v>
      </c>
      <c r="AF110" s="1" t="s">
        <v>1590</v>
      </c>
      <c r="AG110" s="1">
        <v>4598059</v>
      </c>
      <c r="AH110" s="1" t="s">
        <v>45</v>
      </c>
    </row>
    <row r="111" spans="1:34">
      <c r="A111" s="1">
        <v>2018072</v>
      </c>
      <c r="B111" s="1" t="s">
        <v>43</v>
      </c>
      <c r="C111" s="2">
        <v>43267</v>
      </c>
      <c r="D111" s="2">
        <v>43328</v>
      </c>
      <c r="E111" s="1">
        <v>35</v>
      </c>
      <c r="F111" s="1">
        <v>17</v>
      </c>
      <c r="G111" s="1">
        <v>8</v>
      </c>
      <c r="H111" s="1">
        <v>43</v>
      </c>
      <c r="I111" s="1">
        <v>19</v>
      </c>
      <c r="J111" s="1">
        <v>9</v>
      </c>
      <c r="K111" s="1" t="s">
        <v>1591</v>
      </c>
      <c r="L111" s="1">
        <v>1</v>
      </c>
      <c r="M111" s="1">
        <v>4000000</v>
      </c>
      <c r="N111" s="1">
        <v>3</v>
      </c>
      <c r="O111" s="1">
        <v>100000</v>
      </c>
      <c r="P111" s="1">
        <v>66</v>
      </c>
      <c r="Q111" s="1">
        <v>1000</v>
      </c>
      <c r="R111" s="1">
        <v>492</v>
      </c>
      <c r="S111" s="1">
        <v>500</v>
      </c>
      <c r="T111" s="1">
        <v>2398</v>
      </c>
      <c r="U111" s="1">
        <v>50</v>
      </c>
      <c r="V111" s="1">
        <v>22581</v>
      </c>
      <c r="W111" s="1">
        <v>20</v>
      </c>
      <c r="X111" s="1">
        <v>34636</v>
      </c>
      <c r="Y111" s="1">
        <v>10</v>
      </c>
      <c r="Z111" s="1">
        <v>325152</v>
      </c>
      <c r="AA111" s="1">
        <v>5</v>
      </c>
      <c r="AB111" s="1">
        <v>471733</v>
      </c>
      <c r="AC111" s="1">
        <v>2.2000000000000002</v>
      </c>
      <c r="AD111" s="1">
        <v>10</v>
      </c>
      <c r="AE111" s="1">
        <v>20000</v>
      </c>
      <c r="AF111" s="1" t="s">
        <v>1592</v>
      </c>
      <c r="AG111" s="1">
        <v>2296690</v>
      </c>
      <c r="AH111" s="1" t="s">
        <v>45</v>
      </c>
    </row>
    <row r="112" spans="1:34">
      <c r="A112" s="1">
        <v>2018071</v>
      </c>
      <c r="B112" s="1" t="s">
        <v>46</v>
      </c>
      <c r="C112" s="2">
        <v>43264</v>
      </c>
      <c r="D112" s="2">
        <v>43325</v>
      </c>
      <c r="E112" s="1">
        <v>20</v>
      </c>
      <c r="F112" s="1">
        <v>48</v>
      </c>
      <c r="G112" s="1">
        <v>15</v>
      </c>
      <c r="H112" s="1">
        <v>29</v>
      </c>
      <c r="I112" s="1">
        <v>49</v>
      </c>
      <c r="J112" s="1">
        <v>1</v>
      </c>
      <c r="K112" s="1" t="s">
        <v>1593</v>
      </c>
      <c r="L112" s="1">
        <v>0</v>
      </c>
      <c r="M112" s="1">
        <v>3000000</v>
      </c>
      <c r="N112" s="1">
        <v>2</v>
      </c>
      <c r="O112" s="1">
        <v>100000</v>
      </c>
      <c r="P112" s="1">
        <v>37</v>
      </c>
      <c r="Q112" s="1">
        <v>1000</v>
      </c>
      <c r="R112" s="1">
        <v>336</v>
      </c>
      <c r="S112" s="1">
        <v>500</v>
      </c>
      <c r="T112" s="1">
        <v>1243</v>
      </c>
      <c r="U112" s="1">
        <v>50</v>
      </c>
      <c r="V112" s="1">
        <v>14725</v>
      </c>
      <c r="W112" s="1">
        <v>20</v>
      </c>
      <c r="X112" s="1">
        <v>19656</v>
      </c>
      <c r="Y112" s="1">
        <v>10</v>
      </c>
      <c r="Z112" s="1">
        <v>224779</v>
      </c>
      <c r="AA112" s="1">
        <v>5</v>
      </c>
      <c r="AB112" s="1">
        <v>272675</v>
      </c>
      <c r="AC112" s="1">
        <v>2.2000000000000002</v>
      </c>
      <c r="AD112" s="1">
        <v>10</v>
      </c>
      <c r="AE112" s="1">
        <v>20000</v>
      </c>
      <c r="AF112" s="1" t="s">
        <v>1594</v>
      </c>
      <c r="AG112" s="1">
        <v>7877021</v>
      </c>
      <c r="AH112" s="1" t="s">
        <v>45</v>
      </c>
    </row>
    <row r="113" spans="1:34">
      <c r="A113" s="1">
        <v>2018070</v>
      </c>
      <c r="B113" s="1" t="s">
        <v>48</v>
      </c>
      <c r="C113" s="2">
        <v>43262</v>
      </c>
      <c r="D113" s="2">
        <v>43323</v>
      </c>
      <c r="E113" s="1">
        <v>44</v>
      </c>
      <c r="F113" s="1">
        <v>41</v>
      </c>
      <c r="G113" s="1">
        <v>49</v>
      </c>
      <c r="H113" s="1">
        <v>25</v>
      </c>
      <c r="I113" s="1">
        <v>14</v>
      </c>
      <c r="J113" s="1">
        <v>4</v>
      </c>
      <c r="K113" s="1" t="s">
        <v>1595</v>
      </c>
      <c r="L113" s="1">
        <v>0</v>
      </c>
      <c r="M113" s="1">
        <v>2000000</v>
      </c>
      <c r="N113" s="1">
        <v>0</v>
      </c>
      <c r="O113" s="1">
        <v>100000</v>
      </c>
      <c r="P113" s="1">
        <v>22</v>
      </c>
      <c r="Q113" s="1">
        <v>1000</v>
      </c>
      <c r="R113" s="1">
        <v>211</v>
      </c>
      <c r="S113" s="1">
        <v>500</v>
      </c>
      <c r="T113" s="1">
        <v>1192</v>
      </c>
      <c r="U113" s="1">
        <v>50</v>
      </c>
      <c r="V113" s="1">
        <v>10447</v>
      </c>
      <c r="W113" s="1">
        <v>20</v>
      </c>
      <c r="X113" s="1">
        <v>17472</v>
      </c>
      <c r="Y113" s="1">
        <v>10</v>
      </c>
      <c r="Z113" s="1">
        <v>159650</v>
      </c>
      <c r="AA113" s="1">
        <v>5</v>
      </c>
      <c r="AB113" s="1">
        <v>269034</v>
      </c>
      <c r="AC113" s="1">
        <v>2.2000000000000002</v>
      </c>
      <c r="AD113" s="1">
        <v>10</v>
      </c>
      <c r="AE113" s="1">
        <v>20000</v>
      </c>
      <c r="AF113" s="1" t="s">
        <v>1596</v>
      </c>
      <c r="AG113" s="1">
        <v>9363287</v>
      </c>
      <c r="AH113" s="1" t="s">
        <v>45</v>
      </c>
    </row>
    <row r="114" spans="1:34">
      <c r="A114" s="1">
        <v>2018069</v>
      </c>
      <c r="B114" s="1" t="s">
        <v>43</v>
      </c>
      <c r="C114" s="2">
        <v>43260</v>
      </c>
      <c r="D114" s="2">
        <v>43321</v>
      </c>
      <c r="E114" s="1">
        <v>7</v>
      </c>
      <c r="F114" s="1">
        <v>16</v>
      </c>
      <c r="G114" s="1">
        <v>5</v>
      </c>
      <c r="H114" s="1">
        <v>9</v>
      </c>
      <c r="I114" s="1">
        <v>12</v>
      </c>
      <c r="J114" s="1">
        <v>10</v>
      </c>
      <c r="K114" s="1" t="s">
        <v>1597</v>
      </c>
      <c r="L114" s="1">
        <v>1</v>
      </c>
      <c r="M114" s="1">
        <v>5000000</v>
      </c>
      <c r="N114" s="1">
        <v>23</v>
      </c>
      <c r="O114" s="1">
        <v>100000</v>
      </c>
      <c r="P114" s="1">
        <v>153</v>
      </c>
      <c r="Q114" s="1">
        <v>1000</v>
      </c>
      <c r="R114" s="1">
        <v>2297</v>
      </c>
      <c r="S114" s="1">
        <v>500</v>
      </c>
      <c r="T114" s="1">
        <v>4069</v>
      </c>
      <c r="U114" s="1">
        <v>50</v>
      </c>
      <c r="V114" s="1">
        <v>54833</v>
      </c>
      <c r="W114" s="1">
        <v>20</v>
      </c>
      <c r="X114" s="1">
        <v>39186</v>
      </c>
      <c r="Y114" s="1">
        <v>10</v>
      </c>
      <c r="Z114" s="1">
        <v>513378</v>
      </c>
      <c r="AA114" s="1">
        <v>5</v>
      </c>
      <c r="AB114" s="1">
        <v>369535</v>
      </c>
      <c r="AC114" s="1">
        <v>2.2000000000000002</v>
      </c>
      <c r="AD114" s="1">
        <v>10</v>
      </c>
      <c r="AE114" s="1">
        <v>20000</v>
      </c>
      <c r="AF114" s="1" t="s">
        <v>1598</v>
      </c>
      <c r="AG114" s="1">
        <v>4207414</v>
      </c>
      <c r="AH114" s="1" t="s">
        <v>45</v>
      </c>
    </row>
    <row r="115" spans="1:34">
      <c r="A115" s="1">
        <v>2018068</v>
      </c>
      <c r="B115" s="1" t="s">
        <v>46</v>
      </c>
      <c r="C115" s="2">
        <v>43257</v>
      </c>
      <c r="D115" s="2">
        <v>43318</v>
      </c>
      <c r="E115" s="1">
        <v>43</v>
      </c>
      <c r="F115" s="1">
        <v>5</v>
      </c>
      <c r="G115" s="1">
        <v>33</v>
      </c>
      <c r="H115" s="1">
        <v>6</v>
      </c>
      <c r="I115" s="1">
        <v>47</v>
      </c>
      <c r="J115" s="1">
        <v>2</v>
      </c>
      <c r="K115" s="1" t="s">
        <v>1599</v>
      </c>
      <c r="L115" s="1">
        <v>0</v>
      </c>
      <c r="M115" s="1">
        <v>4000000</v>
      </c>
      <c r="N115" s="1">
        <v>0</v>
      </c>
      <c r="O115" s="1">
        <v>100000</v>
      </c>
      <c r="P115" s="1">
        <v>14</v>
      </c>
      <c r="Q115" s="1">
        <v>1000</v>
      </c>
      <c r="R115" s="1">
        <v>248</v>
      </c>
      <c r="S115" s="1">
        <v>500</v>
      </c>
      <c r="T115" s="1">
        <v>1247</v>
      </c>
      <c r="U115" s="1">
        <v>50</v>
      </c>
      <c r="V115" s="1">
        <v>13859</v>
      </c>
      <c r="W115" s="1">
        <v>20</v>
      </c>
      <c r="X115" s="1">
        <v>20028</v>
      </c>
      <c r="Y115" s="1">
        <v>10</v>
      </c>
      <c r="Z115" s="1">
        <v>230807</v>
      </c>
      <c r="AA115" s="1">
        <v>5</v>
      </c>
      <c r="AB115" s="1">
        <v>294579</v>
      </c>
      <c r="AC115" s="1">
        <v>2.2000000000000002</v>
      </c>
      <c r="AD115" s="1">
        <v>10</v>
      </c>
      <c r="AE115" s="1">
        <v>20000</v>
      </c>
      <c r="AF115" s="1" t="s">
        <v>1600</v>
      </c>
      <c r="AG115" s="1">
        <v>6115507</v>
      </c>
      <c r="AH115" s="1" t="s">
        <v>45</v>
      </c>
    </row>
    <row r="116" spans="1:34">
      <c r="A116" s="1">
        <v>2018067</v>
      </c>
      <c r="B116" s="1" t="s">
        <v>48</v>
      </c>
      <c r="C116" s="2">
        <v>43255</v>
      </c>
      <c r="D116" s="2">
        <v>43316</v>
      </c>
      <c r="E116" s="1">
        <v>8</v>
      </c>
      <c r="F116" s="1">
        <v>38</v>
      </c>
      <c r="G116" s="1">
        <v>48</v>
      </c>
      <c r="H116" s="1">
        <v>16</v>
      </c>
      <c r="I116" s="1">
        <v>35</v>
      </c>
      <c r="J116" s="1">
        <v>2</v>
      </c>
      <c r="K116" s="1" t="s">
        <v>1601</v>
      </c>
      <c r="L116" s="1">
        <v>0</v>
      </c>
      <c r="M116" s="1">
        <v>3000000</v>
      </c>
      <c r="N116" s="1">
        <v>1</v>
      </c>
      <c r="O116" s="1">
        <v>100000</v>
      </c>
      <c r="P116" s="1">
        <v>20</v>
      </c>
      <c r="Q116" s="1">
        <v>1000</v>
      </c>
      <c r="R116" s="1">
        <v>223</v>
      </c>
      <c r="S116" s="1">
        <v>500</v>
      </c>
      <c r="T116" s="1">
        <v>959</v>
      </c>
      <c r="U116" s="1">
        <v>50</v>
      </c>
      <c r="V116" s="1">
        <v>10534</v>
      </c>
      <c r="W116" s="1">
        <v>20</v>
      </c>
      <c r="X116" s="1">
        <v>14903</v>
      </c>
      <c r="Y116" s="1">
        <v>10</v>
      </c>
      <c r="Z116" s="1">
        <v>160149</v>
      </c>
      <c r="AA116" s="1">
        <v>5</v>
      </c>
      <c r="AB116" s="1">
        <v>230022</v>
      </c>
      <c r="AC116" s="1">
        <v>2.2000000000000002</v>
      </c>
      <c r="AD116" s="1">
        <v>10</v>
      </c>
      <c r="AE116" s="1">
        <v>20000</v>
      </c>
      <c r="AF116" s="1" t="s">
        <v>1602</v>
      </c>
      <c r="AG116" s="1">
        <v>3904418</v>
      </c>
      <c r="AH116" s="1" t="s">
        <v>45</v>
      </c>
    </row>
    <row r="117" spans="1:34">
      <c r="A117" s="1">
        <v>2018066</v>
      </c>
      <c r="B117" s="1" t="s">
        <v>43</v>
      </c>
      <c r="C117" s="2">
        <v>43253</v>
      </c>
      <c r="D117" s="2">
        <v>43314</v>
      </c>
      <c r="E117" s="1">
        <v>18</v>
      </c>
      <c r="F117" s="1">
        <v>13</v>
      </c>
      <c r="G117" s="1">
        <v>31</v>
      </c>
      <c r="H117" s="1">
        <v>7</v>
      </c>
      <c r="I117" s="1">
        <v>35</v>
      </c>
      <c r="J117" s="1">
        <v>4</v>
      </c>
      <c r="K117" s="1" t="s">
        <v>1603</v>
      </c>
      <c r="L117" s="1">
        <v>0</v>
      </c>
      <c r="M117" s="1">
        <v>2000000</v>
      </c>
      <c r="N117" s="1">
        <v>3</v>
      </c>
      <c r="O117" s="1">
        <v>100000</v>
      </c>
      <c r="P117" s="1">
        <v>73</v>
      </c>
      <c r="Q117" s="1">
        <v>1000</v>
      </c>
      <c r="R117" s="1">
        <v>669</v>
      </c>
      <c r="S117" s="1">
        <v>500</v>
      </c>
      <c r="T117" s="1">
        <v>3023</v>
      </c>
      <c r="U117" s="1">
        <v>50</v>
      </c>
      <c r="V117" s="1">
        <v>28322</v>
      </c>
      <c r="W117" s="1">
        <v>20</v>
      </c>
      <c r="X117" s="1">
        <v>41040</v>
      </c>
      <c r="Y117" s="1">
        <v>10</v>
      </c>
      <c r="Z117" s="1">
        <v>372552</v>
      </c>
      <c r="AA117" s="1">
        <v>5</v>
      </c>
      <c r="AB117" s="1">
        <v>470650</v>
      </c>
      <c r="AC117" s="1">
        <v>2.2000000000000002</v>
      </c>
      <c r="AD117" s="1">
        <v>10</v>
      </c>
      <c r="AE117" s="1">
        <v>20000</v>
      </c>
      <c r="AF117" s="1" t="s">
        <v>1604</v>
      </c>
      <c r="AG117" s="1">
        <v>216114</v>
      </c>
      <c r="AH117" s="1" t="s">
        <v>45</v>
      </c>
    </row>
    <row r="118" spans="1:34">
      <c r="A118" s="1">
        <v>2018065</v>
      </c>
      <c r="B118" s="1" t="s">
        <v>46</v>
      </c>
      <c r="C118" s="2">
        <v>43250</v>
      </c>
      <c r="D118" s="2">
        <v>43311</v>
      </c>
      <c r="E118" s="1">
        <v>4</v>
      </c>
      <c r="F118" s="1">
        <v>44</v>
      </c>
      <c r="G118" s="1">
        <v>41</v>
      </c>
      <c r="H118" s="1">
        <v>36</v>
      </c>
      <c r="I118" s="1">
        <v>33</v>
      </c>
      <c r="J118" s="1">
        <v>6</v>
      </c>
      <c r="K118" s="1" t="s">
        <v>1605</v>
      </c>
      <c r="L118" s="1">
        <v>1</v>
      </c>
      <c r="M118" s="1">
        <v>12000000</v>
      </c>
      <c r="N118" s="1">
        <v>1</v>
      </c>
      <c r="O118" s="1">
        <v>100000</v>
      </c>
      <c r="P118" s="1">
        <v>33</v>
      </c>
      <c r="Q118" s="1">
        <v>1000</v>
      </c>
      <c r="R118" s="1">
        <v>289</v>
      </c>
      <c r="S118" s="1">
        <v>500</v>
      </c>
      <c r="T118" s="1">
        <v>1484</v>
      </c>
      <c r="U118" s="1">
        <v>50</v>
      </c>
      <c r="V118" s="1">
        <v>14082</v>
      </c>
      <c r="W118" s="1">
        <v>20</v>
      </c>
      <c r="X118" s="1">
        <v>22353</v>
      </c>
      <c r="Y118" s="1">
        <v>10</v>
      </c>
      <c r="Z118" s="1">
        <v>219122</v>
      </c>
      <c r="AA118" s="1">
        <v>5</v>
      </c>
      <c r="AB118" s="1">
        <v>385002</v>
      </c>
      <c r="AC118" s="1">
        <v>2.2000000000000002</v>
      </c>
      <c r="AD118" s="1">
        <v>10</v>
      </c>
      <c r="AE118" s="1">
        <v>20000</v>
      </c>
      <c r="AF118" s="1" t="s">
        <v>1606</v>
      </c>
      <c r="AG118" s="1">
        <v>6083860</v>
      </c>
      <c r="AH118" s="1" t="s">
        <v>45</v>
      </c>
    </row>
    <row r="119" spans="1:34">
      <c r="A119" s="1">
        <v>2018064</v>
      </c>
      <c r="B119" s="1" t="s">
        <v>48</v>
      </c>
      <c r="C119" s="2">
        <v>43248</v>
      </c>
      <c r="D119" s="2">
        <v>43309</v>
      </c>
      <c r="E119" s="1">
        <v>35</v>
      </c>
      <c r="F119" s="1">
        <v>10</v>
      </c>
      <c r="G119" s="1">
        <v>25</v>
      </c>
      <c r="H119" s="1">
        <v>21</v>
      </c>
      <c r="I119" s="1">
        <v>23</v>
      </c>
      <c r="J119" s="1">
        <v>10</v>
      </c>
      <c r="K119" s="1" t="s">
        <v>1607</v>
      </c>
      <c r="L119" s="1">
        <v>0</v>
      </c>
      <c r="M119" s="1">
        <v>11000000</v>
      </c>
      <c r="N119" s="1">
        <v>0</v>
      </c>
      <c r="O119" s="1">
        <v>100000</v>
      </c>
      <c r="P119" s="1">
        <v>32</v>
      </c>
      <c r="Q119" s="1">
        <v>1000</v>
      </c>
      <c r="R119" s="1">
        <v>334</v>
      </c>
      <c r="S119" s="1">
        <v>500</v>
      </c>
      <c r="T119" s="1">
        <v>1393</v>
      </c>
      <c r="U119" s="1">
        <v>50</v>
      </c>
      <c r="V119" s="1">
        <v>15954</v>
      </c>
      <c r="W119" s="1">
        <v>20</v>
      </c>
      <c r="X119" s="1">
        <v>18550</v>
      </c>
      <c r="Y119" s="1">
        <v>10</v>
      </c>
      <c r="Z119" s="1">
        <v>223393</v>
      </c>
      <c r="AA119" s="1">
        <v>5</v>
      </c>
      <c r="AB119" s="1">
        <v>235323</v>
      </c>
      <c r="AC119" s="1">
        <v>2.2000000000000002</v>
      </c>
      <c r="AD119" s="1">
        <v>10</v>
      </c>
      <c r="AE119" s="1">
        <v>20000</v>
      </c>
      <c r="AF119" s="1" t="s">
        <v>1608</v>
      </c>
      <c r="AG119" s="1">
        <v>9145726</v>
      </c>
      <c r="AH119" s="1" t="s">
        <v>45</v>
      </c>
    </row>
    <row r="120" spans="1:34">
      <c r="A120" s="1">
        <v>2018063</v>
      </c>
      <c r="B120" s="1" t="s">
        <v>43</v>
      </c>
      <c r="C120" s="2">
        <v>43246</v>
      </c>
      <c r="D120" s="2">
        <v>43307</v>
      </c>
      <c r="E120" s="1">
        <v>26</v>
      </c>
      <c r="F120" s="1">
        <v>24</v>
      </c>
      <c r="G120" s="1">
        <v>2</v>
      </c>
      <c r="H120" s="1">
        <v>43</v>
      </c>
      <c r="I120" s="1">
        <v>3</v>
      </c>
      <c r="J120" s="1">
        <v>8</v>
      </c>
      <c r="K120" s="1" t="s">
        <v>1609</v>
      </c>
      <c r="L120" s="1">
        <v>0</v>
      </c>
      <c r="M120" s="1">
        <v>10000000</v>
      </c>
      <c r="N120" s="1">
        <v>0</v>
      </c>
      <c r="O120" s="1">
        <v>100000</v>
      </c>
      <c r="P120" s="1">
        <v>54</v>
      </c>
      <c r="Q120" s="1">
        <v>1000</v>
      </c>
      <c r="R120" s="1">
        <v>500</v>
      </c>
      <c r="S120" s="1">
        <v>500</v>
      </c>
      <c r="T120" s="1">
        <v>2882</v>
      </c>
      <c r="U120" s="1">
        <v>50</v>
      </c>
      <c r="V120" s="1">
        <v>25093</v>
      </c>
      <c r="W120" s="1">
        <v>20</v>
      </c>
      <c r="X120" s="1">
        <v>44908</v>
      </c>
      <c r="Y120" s="1">
        <v>10</v>
      </c>
      <c r="Z120" s="1">
        <v>394583</v>
      </c>
      <c r="AA120" s="1">
        <v>5</v>
      </c>
      <c r="AB120" s="1">
        <v>600576</v>
      </c>
      <c r="AC120" s="1">
        <v>2.2000000000000002</v>
      </c>
      <c r="AD120" s="1">
        <v>10</v>
      </c>
      <c r="AE120" s="1">
        <v>20000</v>
      </c>
      <c r="AF120" s="1" t="s">
        <v>1610</v>
      </c>
      <c r="AG120" s="1">
        <v>7474710</v>
      </c>
      <c r="AH120" s="1" t="s">
        <v>45</v>
      </c>
    </row>
    <row r="121" spans="1:34">
      <c r="A121" s="1">
        <v>2018062</v>
      </c>
      <c r="B121" s="1" t="s">
        <v>46</v>
      </c>
      <c r="C121" s="2">
        <v>43243</v>
      </c>
      <c r="D121" s="2">
        <v>43304</v>
      </c>
      <c r="E121" s="1">
        <v>14</v>
      </c>
      <c r="F121" s="1">
        <v>29</v>
      </c>
      <c r="G121" s="1">
        <v>3</v>
      </c>
      <c r="H121" s="1">
        <v>36</v>
      </c>
      <c r="I121" s="1">
        <v>25</v>
      </c>
      <c r="J121" s="1">
        <v>9</v>
      </c>
      <c r="K121" s="1" t="s">
        <v>1611</v>
      </c>
      <c r="L121" s="1">
        <v>0</v>
      </c>
      <c r="M121" s="1">
        <v>8000000</v>
      </c>
      <c r="N121" s="1">
        <v>0</v>
      </c>
      <c r="O121" s="1">
        <v>100000</v>
      </c>
      <c r="P121" s="1">
        <v>46</v>
      </c>
      <c r="Q121" s="1">
        <v>1000</v>
      </c>
      <c r="R121" s="1">
        <v>475</v>
      </c>
      <c r="S121" s="1">
        <v>500</v>
      </c>
      <c r="T121" s="1">
        <v>1785</v>
      </c>
      <c r="U121" s="1">
        <v>50</v>
      </c>
      <c r="V121" s="1">
        <v>16695</v>
      </c>
      <c r="W121" s="1">
        <v>20</v>
      </c>
      <c r="X121" s="1">
        <v>25340</v>
      </c>
      <c r="Y121" s="1">
        <v>10</v>
      </c>
      <c r="Z121" s="1">
        <v>242275</v>
      </c>
      <c r="AA121" s="1">
        <v>5</v>
      </c>
      <c r="AB121" s="1">
        <v>348790</v>
      </c>
      <c r="AC121" s="1">
        <v>2.2000000000000002</v>
      </c>
      <c r="AD121" s="1">
        <v>10</v>
      </c>
      <c r="AE121" s="1">
        <v>20000</v>
      </c>
      <c r="AF121" s="1" t="s">
        <v>1612</v>
      </c>
      <c r="AG121" s="1">
        <v>7960400</v>
      </c>
      <c r="AH121" s="1" t="s">
        <v>45</v>
      </c>
    </row>
    <row r="122" spans="1:34">
      <c r="A122" s="1">
        <v>2018061</v>
      </c>
      <c r="B122" s="1" t="s">
        <v>48</v>
      </c>
      <c r="C122" s="2">
        <v>43241</v>
      </c>
      <c r="D122" s="2">
        <v>43302</v>
      </c>
      <c r="E122" s="1">
        <v>20</v>
      </c>
      <c r="F122" s="1">
        <v>4</v>
      </c>
      <c r="G122" s="1">
        <v>46</v>
      </c>
      <c r="H122" s="1">
        <v>16</v>
      </c>
      <c r="I122" s="1">
        <v>5</v>
      </c>
      <c r="J122" s="1">
        <v>5</v>
      </c>
      <c r="K122" s="1" t="s">
        <v>1613</v>
      </c>
      <c r="L122" s="1">
        <v>0</v>
      </c>
      <c r="M122" s="1">
        <v>7000000</v>
      </c>
      <c r="N122" s="1">
        <v>3</v>
      </c>
      <c r="O122" s="1">
        <v>100000</v>
      </c>
      <c r="P122" s="1">
        <v>47</v>
      </c>
      <c r="Q122" s="1">
        <v>1000</v>
      </c>
      <c r="R122" s="1">
        <v>261</v>
      </c>
      <c r="S122" s="1">
        <v>500</v>
      </c>
      <c r="T122" s="1">
        <v>1858</v>
      </c>
      <c r="U122" s="1">
        <v>50</v>
      </c>
      <c r="V122" s="1">
        <v>12893</v>
      </c>
      <c r="W122" s="1">
        <v>20</v>
      </c>
      <c r="X122" s="1">
        <v>24055</v>
      </c>
      <c r="Y122" s="1">
        <v>10</v>
      </c>
      <c r="Z122" s="1">
        <v>173951</v>
      </c>
      <c r="AA122" s="1">
        <v>5</v>
      </c>
      <c r="AB122" s="1">
        <v>290738</v>
      </c>
      <c r="AC122" s="1">
        <v>2.2000000000000002</v>
      </c>
      <c r="AD122" s="1">
        <v>10</v>
      </c>
      <c r="AE122" s="1">
        <v>20000</v>
      </c>
      <c r="AF122" s="1" t="s">
        <v>1614</v>
      </c>
      <c r="AG122" s="1">
        <v>4687804</v>
      </c>
      <c r="AH122" s="1" t="s">
        <v>45</v>
      </c>
    </row>
    <row r="123" spans="1:34">
      <c r="A123" s="1">
        <v>2018060</v>
      </c>
      <c r="B123" s="1" t="s">
        <v>43</v>
      </c>
      <c r="C123" s="2">
        <v>43239</v>
      </c>
      <c r="D123" s="2">
        <v>43300</v>
      </c>
      <c r="E123" s="1">
        <v>5</v>
      </c>
      <c r="F123" s="1">
        <v>47</v>
      </c>
      <c r="G123" s="1">
        <v>30</v>
      </c>
      <c r="H123" s="1">
        <v>45</v>
      </c>
      <c r="I123" s="1">
        <v>12</v>
      </c>
      <c r="J123" s="1">
        <v>9</v>
      </c>
      <c r="K123" s="1" t="s">
        <v>1615</v>
      </c>
      <c r="L123" s="1">
        <v>0</v>
      </c>
      <c r="M123" s="1">
        <v>6000000</v>
      </c>
      <c r="N123" s="1">
        <v>4</v>
      </c>
      <c r="O123" s="1">
        <v>100000</v>
      </c>
      <c r="P123" s="1">
        <v>59</v>
      </c>
      <c r="Q123" s="1">
        <v>1000</v>
      </c>
      <c r="R123" s="1">
        <v>530</v>
      </c>
      <c r="S123" s="1">
        <v>500</v>
      </c>
      <c r="T123" s="1">
        <v>2749</v>
      </c>
      <c r="U123" s="1">
        <v>50</v>
      </c>
      <c r="V123" s="1">
        <v>24370</v>
      </c>
      <c r="W123" s="1">
        <v>20</v>
      </c>
      <c r="X123" s="1">
        <v>37826</v>
      </c>
      <c r="Y123" s="1">
        <v>10</v>
      </c>
      <c r="Z123" s="1">
        <v>343514</v>
      </c>
      <c r="AA123" s="1">
        <v>5</v>
      </c>
      <c r="AB123" s="1">
        <v>472242</v>
      </c>
      <c r="AC123" s="1">
        <v>2.2000000000000002</v>
      </c>
      <c r="AD123" s="1">
        <v>10</v>
      </c>
      <c r="AE123" s="1">
        <v>20000</v>
      </c>
      <c r="AF123" s="1" t="s">
        <v>1616</v>
      </c>
      <c r="AG123" s="1">
        <v>5876114</v>
      </c>
      <c r="AH123" s="1" t="s">
        <v>45</v>
      </c>
    </row>
    <row r="124" spans="1:34">
      <c r="A124" s="1">
        <v>2018059</v>
      </c>
      <c r="B124" s="1" t="s">
        <v>46</v>
      </c>
      <c r="C124" s="2">
        <v>43236</v>
      </c>
      <c r="D124" s="2">
        <v>43297</v>
      </c>
      <c r="E124" s="1">
        <v>44</v>
      </c>
      <c r="F124" s="1">
        <v>37</v>
      </c>
      <c r="G124" s="1">
        <v>7</v>
      </c>
      <c r="H124" s="1">
        <v>23</v>
      </c>
      <c r="I124" s="1">
        <v>41</v>
      </c>
      <c r="J124" s="1">
        <v>8</v>
      </c>
      <c r="K124" s="1" t="s">
        <v>1617</v>
      </c>
      <c r="L124" s="1">
        <v>0</v>
      </c>
      <c r="M124" s="1">
        <v>5000000</v>
      </c>
      <c r="N124" s="1">
        <v>4</v>
      </c>
      <c r="O124" s="1">
        <v>100000</v>
      </c>
      <c r="P124" s="1">
        <v>44</v>
      </c>
      <c r="Q124" s="1">
        <v>1000</v>
      </c>
      <c r="R124" s="1">
        <v>419</v>
      </c>
      <c r="S124" s="1">
        <v>500</v>
      </c>
      <c r="T124" s="1">
        <v>1734</v>
      </c>
      <c r="U124" s="1">
        <v>50</v>
      </c>
      <c r="V124" s="1">
        <v>15692</v>
      </c>
      <c r="W124" s="1">
        <v>20</v>
      </c>
      <c r="X124" s="1">
        <v>24372</v>
      </c>
      <c r="Y124" s="1">
        <v>10</v>
      </c>
      <c r="Z124" s="1">
        <v>225315</v>
      </c>
      <c r="AA124" s="1">
        <v>5</v>
      </c>
      <c r="AB124" s="1">
        <v>355978</v>
      </c>
      <c r="AC124" s="1">
        <v>2.2000000000000002</v>
      </c>
      <c r="AD124" s="1">
        <v>10</v>
      </c>
      <c r="AE124" s="1">
        <v>20000</v>
      </c>
      <c r="AF124" s="1" t="s">
        <v>1618</v>
      </c>
      <c r="AG124" s="1">
        <v>4767902</v>
      </c>
      <c r="AH124" s="1" t="s">
        <v>45</v>
      </c>
    </row>
    <row r="125" spans="1:34">
      <c r="A125" s="1">
        <v>2018058</v>
      </c>
      <c r="B125" s="1" t="s">
        <v>48</v>
      </c>
      <c r="C125" s="2">
        <v>43234</v>
      </c>
      <c r="D125" s="2">
        <v>43295</v>
      </c>
      <c r="E125" s="1">
        <v>40</v>
      </c>
      <c r="F125" s="1">
        <v>33</v>
      </c>
      <c r="G125" s="1">
        <v>23</v>
      </c>
      <c r="H125" s="1">
        <v>1</v>
      </c>
      <c r="I125" s="1">
        <v>5</v>
      </c>
      <c r="J125" s="1">
        <v>8</v>
      </c>
      <c r="K125" s="1" t="s">
        <v>1619</v>
      </c>
      <c r="L125" s="1">
        <v>0</v>
      </c>
      <c r="M125" s="1">
        <v>4000000</v>
      </c>
      <c r="N125" s="1">
        <v>2</v>
      </c>
      <c r="O125" s="1">
        <v>100000</v>
      </c>
      <c r="P125" s="1">
        <v>37</v>
      </c>
      <c r="Q125" s="1">
        <v>1000</v>
      </c>
      <c r="R125" s="1">
        <v>270</v>
      </c>
      <c r="S125" s="1">
        <v>500</v>
      </c>
      <c r="T125" s="1">
        <v>1327</v>
      </c>
      <c r="U125" s="1">
        <v>50</v>
      </c>
      <c r="V125" s="1">
        <v>12963</v>
      </c>
      <c r="W125" s="1">
        <v>20</v>
      </c>
      <c r="X125" s="1">
        <v>20831</v>
      </c>
      <c r="Y125" s="1">
        <v>10</v>
      </c>
      <c r="Z125" s="1">
        <v>191599</v>
      </c>
      <c r="AA125" s="1">
        <v>5</v>
      </c>
      <c r="AB125" s="1">
        <v>278388</v>
      </c>
      <c r="AC125" s="1">
        <v>2.2000000000000002</v>
      </c>
      <c r="AD125" s="1">
        <v>10</v>
      </c>
      <c r="AE125" s="1">
        <v>20000</v>
      </c>
      <c r="AF125" s="1" t="s">
        <v>1620</v>
      </c>
      <c r="AG125" s="1">
        <v>7737110</v>
      </c>
      <c r="AH125" s="1" t="s">
        <v>45</v>
      </c>
    </row>
    <row r="126" spans="1:34">
      <c r="A126" s="1">
        <v>2018057</v>
      </c>
      <c r="B126" s="1" t="s">
        <v>43</v>
      </c>
      <c r="C126" s="2">
        <v>43232</v>
      </c>
      <c r="D126" s="2">
        <v>43293</v>
      </c>
      <c r="E126" s="1">
        <v>6</v>
      </c>
      <c r="F126" s="1">
        <v>23</v>
      </c>
      <c r="G126" s="1">
        <v>9</v>
      </c>
      <c r="H126" s="1">
        <v>47</v>
      </c>
      <c r="I126" s="1">
        <v>5</v>
      </c>
      <c r="J126" s="1">
        <v>10</v>
      </c>
      <c r="K126" s="1" t="s">
        <v>1621</v>
      </c>
      <c r="L126" s="1">
        <v>0</v>
      </c>
      <c r="M126" s="1">
        <v>3000000</v>
      </c>
      <c r="N126" s="1">
        <v>9</v>
      </c>
      <c r="O126" s="1">
        <v>100000</v>
      </c>
      <c r="P126" s="1">
        <v>46</v>
      </c>
      <c r="Q126" s="1">
        <v>1000</v>
      </c>
      <c r="R126" s="1">
        <v>682</v>
      </c>
      <c r="S126" s="1">
        <v>500</v>
      </c>
      <c r="T126" s="1">
        <v>2308</v>
      </c>
      <c r="U126" s="1">
        <v>50</v>
      </c>
      <c r="V126" s="1">
        <v>30713</v>
      </c>
      <c r="W126" s="1">
        <v>20</v>
      </c>
      <c r="X126" s="1">
        <v>30869</v>
      </c>
      <c r="Y126" s="1">
        <v>10</v>
      </c>
      <c r="Z126" s="1">
        <v>387626</v>
      </c>
      <c r="AA126" s="1">
        <v>5</v>
      </c>
      <c r="AB126" s="1">
        <v>344162</v>
      </c>
      <c r="AC126" s="1">
        <v>2.2000000000000002</v>
      </c>
      <c r="AD126" s="1">
        <v>10</v>
      </c>
      <c r="AE126" s="1">
        <v>20000</v>
      </c>
      <c r="AF126" s="1" t="s">
        <v>1622</v>
      </c>
      <c r="AG126" s="1">
        <v>1613056</v>
      </c>
      <c r="AH126" s="1" t="s">
        <v>45</v>
      </c>
    </row>
    <row r="127" spans="1:34">
      <c r="A127" s="1">
        <v>2018056</v>
      </c>
      <c r="B127" s="1" t="s">
        <v>46</v>
      </c>
      <c r="C127" s="2">
        <v>43229</v>
      </c>
      <c r="D127" s="2">
        <v>43290</v>
      </c>
      <c r="E127" s="1">
        <v>10</v>
      </c>
      <c r="F127" s="1">
        <v>23</v>
      </c>
      <c r="G127" s="1">
        <v>35</v>
      </c>
      <c r="H127" s="1">
        <v>34</v>
      </c>
      <c r="I127" s="1">
        <v>5</v>
      </c>
      <c r="J127" s="1">
        <v>6</v>
      </c>
      <c r="K127" s="1" t="s">
        <v>1623</v>
      </c>
      <c r="L127" s="1">
        <v>0</v>
      </c>
      <c r="M127" s="1">
        <v>2000000</v>
      </c>
      <c r="N127" s="1">
        <v>2</v>
      </c>
      <c r="O127" s="1">
        <v>100000</v>
      </c>
      <c r="P127" s="1">
        <v>36</v>
      </c>
      <c r="Q127" s="1">
        <v>1000</v>
      </c>
      <c r="R127" s="1">
        <v>267</v>
      </c>
      <c r="S127" s="1">
        <v>500</v>
      </c>
      <c r="T127" s="1">
        <v>1599</v>
      </c>
      <c r="U127" s="1">
        <v>50</v>
      </c>
      <c r="V127" s="1">
        <v>15877</v>
      </c>
      <c r="W127" s="1">
        <v>20</v>
      </c>
      <c r="X127" s="1">
        <v>22715</v>
      </c>
      <c r="Y127" s="1">
        <v>10</v>
      </c>
      <c r="Z127" s="1">
        <v>232481</v>
      </c>
      <c r="AA127" s="1">
        <v>5</v>
      </c>
      <c r="AB127" s="1">
        <v>307046</v>
      </c>
      <c r="AC127" s="1">
        <v>2.2000000000000002</v>
      </c>
      <c r="AD127" s="1">
        <v>10</v>
      </c>
      <c r="AE127" s="1">
        <v>20000</v>
      </c>
      <c r="AF127" s="1" t="s">
        <v>1624</v>
      </c>
      <c r="AG127" s="1">
        <v>2601006</v>
      </c>
      <c r="AH127" s="1" t="s">
        <v>45</v>
      </c>
    </row>
    <row r="128" spans="1:34">
      <c r="A128" s="1">
        <v>2018055</v>
      </c>
      <c r="B128" s="1" t="s">
        <v>48</v>
      </c>
      <c r="C128" s="2">
        <v>43227</v>
      </c>
      <c r="D128" s="2">
        <v>43288</v>
      </c>
      <c r="E128" s="1">
        <v>43</v>
      </c>
      <c r="F128" s="1">
        <v>13</v>
      </c>
      <c r="G128" s="1">
        <v>10</v>
      </c>
      <c r="H128" s="1">
        <v>23</v>
      </c>
      <c r="I128" s="1">
        <v>46</v>
      </c>
      <c r="J128" s="1">
        <v>6</v>
      </c>
      <c r="K128" s="1" t="s">
        <v>1625</v>
      </c>
      <c r="L128" s="1">
        <v>1</v>
      </c>
      <c r="M128" s="1">
        <v>2000000</v>
      </c>
      <c r="N128" s="1">
        <v>1</v>
      </c>
      <c r="O128" s="1">
        <v>100000</v>
      </c>
      <c r="P128" s="1">
        <v>38</v>
      </c>
      <c r="Q128" s="1">
        <v>1000</v>
      </c>
      <c r="R128" s="1">
        <v>338</v>
      </c>
      <c r="S128" s="1">
        <v>500</v>
      </c>
      <c r="T128" s="1">
        <v>1504</v>
      </c>
      <c r="U128" s="1">
        <v>50</v>
      </c>
      <c r="V128" s="1">
        <v>14179</v>
      </c>
      <c r="W128" s="1">
        <v>20</v>
      </c>
      <c r="X128" s="1">
        <v>19873</v>
      </c>
      <c r="Y128" s="1">
        <v>10</v>
      </c>
      <c r="Z128" s="1">
        <v>195522</v>
      </c>
      <c r="AA128" s="1">
        <v>5</v>
      </c>
      <c r="AB128" s="1">
        <v>252185</v>
      </c>
      <c r="AC128" s="1">
        <v>2.2000000000000002</v>
      </c>
      <c r="AD128" s="1">
        <v>10</v>
      </c>
      <c r="AE128" s="1">
        <v>20000</v>
      </c>
      <c r="AF128" s="1" t="s">
        <v>1626</v>
      </c>
      <c r="AG128" s="1">
        <v>4156001</v>
      </c>
      <c r="AH128" s="1" t="s">
        <v>45</v>
      </c>
    </row>
    <row r="129" spans="1:34">
      <c r="A129" s="1">
        <v>2018054</v>
      </c>
      <c r="B129" s="1" t="s">
        <v>43</v>
      </c>
      <c r="C129" s="2">
        <v>43225</v>
      </c>
      <c r="D129" s="2">
        <v>43286</v>
      </c>
      <c r="E129" s="1">
        <v>9</v>
      </c>
      <c r="F129" s="1">
        <v>30</v>
      </c>
      <c r="G129" s="1">
        <v>47</v>
      </c>
      <c r="H129" s="1">
        <v>41</v>
      </c>
      <c r="I129" s="1">
        <v>15</v>
      </c>
      <c r="J129" s="1">
        <v>5</v>
      </c>
      <c r="K129" s="1" t="s">
        <v>1627</v>
      </c>
      <c r="L129" s="1">
        <v>1</v>
      </c>
      <c r="M129" s="1">
        <v>2000000</v>
      </c>
      <c r="N129" s="1">
        <v>0</v>
      </c>
      <c r="O129" s="1">
        <v>100000</v>
      </c>
      <c r="P129" s="1">
        <v>45</v>
      </c>
      <c r="Q129" s="1">
        <v>1000</v>
      </c>
      <c r="R129" s="1">
        <v>396</v>
      </c>
      <c r="S129" s="1">
        <v>500</v>
      </c>
      <c r="T129" s="1">
        <v>2368</v>
      </c>
      <c r="U129" s="1">
        <v>50</v>
      </c>
      <c r="V129" s="1">
        <v>18674</v>
      </c>
      <c r="W129" s="1">
        <v>20</v>
      </c>
      <c r="X129" s="1">
        <v>38076</v>
      </c>
      <c r="Y129" s="1">
        <v>10</v>
      </c>
      <c r="Z129" s="1">
        <v>290494</v>
      </c>
      <c r="AA129" s="1">
        <v>5</v>
      </c>
      <c r="AB129" s="1">
        <v>555760</v>
      </c>
      <c r="AC129" s="1">
        <v>2.2000000000000002</v>
      </c>
      <c r="AD129" s="1">
        <v>10</v>
      </c>
      <c r="AE129" s="1">
        <v>20000</v>
      </c>
      <c r="AF129" s="1" t="s">
        <v>1628</v>
      </c>
      <c r="AG129" s="1">
        <v>9881262</v>
      </c>
      <c r="AH129" s="1" t="s">
        <v>45</v>
      </c>
    </row>
    <row r="130" spans="1:34">
      <c r="A130" s="1">
        <v>2018053</v>
      </c>
      <c r="B130" s="1" t="s">
        <v>46</v>
      </c>
      <c r="C130" s="2">
        <v>43222</v>
      </c>
      <c r="D130" s="2">
        <v>43283</v>
      </c>
      <c r="E130" s="1">
        <v>8</v>
      </c>
      <c r="F130" s="1">
        <v>1</v>
      </c>
      <c r="G130" s="1">
        <v>14</v>
      </c>
      <c r="H130" s="1">
        <v>10</v>
      </c>
      <c r="I130" s="1">
        <v>21</v>
      </c>
      <c r="J130" s="1">
        <v>10</v>
      </c>
      <c r="K130" s="1" t="s">
        <v>1629</v>
      </c>
      <c r="L130" s="1">
        <v>2</v>
      </c>
      <c r="M130" s="1">
        <v>4500000</v>
      </c>
      <c r="N130" s="1">
        <v>3</v>
      </c>
      <c r="O130" s="1">
        <v>100000</v>
      </c>
      <c r="P130" s="1">
        <v>57</v>
      </c>
      <c r="Q130" s="1">
        <v>1000</v>
      </c>
      <c r="R130" s="1">
        <v>900</v>
      </c>
      <c r="S130" s="1">
        <v>500</v>
      </c>
      <c r="T130" s="1">
        <v>2321</v>
      </c>
      <c r="U130" s="1">
        <v>50</v>
      </c>
      <c r="V130" s="1">
        <v>28678</v>
      </c>
      <c r="W130" s="1">
        <v>20</v>
      </c>
      <c r="X130" s="1">
        <v>25738</v>
      </c>
      <c r="Y130" s="1">
        <v>10</v>
      </c>
      <c r="Z130" s="1">
        <v>317928</v>
      </c>
      <c r="AA130" s="1">
        <v>5</v>
      </c>
      <c r="AB130" s="1">
        <v>265235</v>
      </c>
      <c r="AC130" s="1">
        <v>2.2000000000000002</v>
      </c>
      <c r="AD130" s="1">
        <v>10</v>
      </c>
      <c r="AE130" s="1">
        <v>20000</v>
      </c>
      <c r="AF130" s="1" t="s">
        <v>1630</v>
      </c>
      <c r="AG130" s="1">
        <v>3719127</v>
      </c>
      <c r="AH130" s="1" t="s">
        <v>45</v>
      </c>
    </row>
    <row r="131" spans="1:34">
      <c r="A131" s="1">
        <v>2018052</v>
      </c>
      <c r="B131" s="1" t="s">
        <v>48</v>
      </c>
      <c r="C131" s="2">
        <v>43220</v>
      </c>
      <c r="D131" s="2">
        <v>43281</v>
      </c>
      <c r="E131" s="1">
        <v>43</v>
      </c>
      <c r="F131" s="1">
        <v>48</v>
      </c>
      <c r="G131" s="1">
        <v>49</v>
      </c>
      <c r="H131" s="1">
        <v>36</v>
      </c>
      <c r="I131" s="1">
        <v>7</v>
      </c>
      <c r="J131" s="1">
        <v>7</v>
      </c>
      <c r="K131" s="1" t="s">
        <v>1631</v>
      </c>
      <c r="L131" s="1">
        <v>0</v>
      </c>
      <c r="M131" s="1">
        <v>8000000</v>
      </c>
      <c r="N131" s="1">
        <v>1</v>
      </c>
      <c r="O131" s="1">
        <v>100000</v>
      </c>
      <c r="P131" s="1">
        <v>46</v>
      </c>
      <c r="Q131" s="1">
        <v>1000</v>
      </c>
      <c r="R131" s="1">
        <v>193</v>
      </c>
      <c r="S131" s="1">
        <v>500</v>
      </c>
      <c r="T131" s="1">
        <v>2048</v>
      </c>
      <c r="U131" s="1">
        <v>50</v>
      </c>
      <c r="V131" s="1">
        <v>11397</v>
      </c>
      <c r="W131" s="1">
        <v>20</v>
      </c>
      <c r="X131" s="1">
        <v>31011</v>
      </c>
      <c r="Y131" s="1">
        <v>10</v>
      </c>
      <c r="Z131" s="1">
        <v>170450</v>
      </c>
      <c r="AA131" s="1">
        <v>5</v>
      </c>
      <c r="AB131" s="1">
        <v>460886</v>
      </c>
      <c r="AC131" s="1">
        <v>2.2000000000000002</v>
      </c>
      <c r="AD131" s="1">
        <v>10</v>
      </c>
      <c r="AE131" s="1">
        <v>20000</v>
      </c>
      <c r="AF131" s="1" t="s">
        <v>1632</v>
      </c>
      <c r="AG131" s="1">
        <v>9780714</v>
      </c>
      <c r="AH131" s="1" t="s">
        <v>45</v>
      </c>
    </row>
    <row r="132" spans="1:34">
      <c r="A132" s="1">
        <v>2018051</v>
      </c>
      <c r="B132" s="1" t="s">
        <v>43</v>
      </c>
      <c r="C132" s="2">
        <v>43218</v>
      </c>
      <c r="D132" s="2">
        <v>43279</v>
      </c>
      <c r="E132" s="1">
        <v>36</v>
      </c>
      <c r="F132" s="1">
        <v>14</v>
      </c>
      <c r="G132" s="1">
        <v>40</v>
      </c>
      <c r="H132" s="1">
        <v>31</v>
      </c>
      <c r="I132" s="1">
        <v>47</v>
      </c>
      <c r="J132" s="1">
        <v>2</v>
      </c>
      <c r="K132" s="1" t="s">
        <v>1633</v>
      </c>
      <c r="L132" s="1">
        <v>0</v>
      </c>
      <c r="M132" s="1">
        <v>7000000</v>
      </c>
      <c r="N132" s="1">
        <v>0</v>
      </c>
      <c r="O132" s="1">
        <v>100000</v>
      </c>
      <c r="P132" s="1">
        <v>41</v>
      </c>
      <c r="Q132" s="1">
        <v>1000</v>
      </c>
      <c r="R132" s="1">
        <v>307</v>
      </c>
      <c r="S132" s="1">
        <v>500</v>
      </c>
      <c r="T132" s="1">
        <v>1614</v>
      </c>
      <c r="U132" s="1">
        <v>50</v>
      </c>
      <c r="V132" s="1">
        <v>16542</v>
      </c>
      <c r="W132" s="1">
        <v>20</v>
      </c>
      <c r="X132" s="1">
        <v>24571</v>
      </c>
      <c r="Y132" s="1">
        <v>10</v>
      </c>
      <c r="Z132" s="1">
        <v>267892</v>
      </c>
      <c r="AA132" s="1">
        <v>5</v>
      </c>
      <c r="AB132" s="1">
        <v>430687</v>
      </c>
      <c r="AC132" s="1">
        <v>2.2000000000000002</v>
      </c>
      <c r="AD132" s="1">
        <v>10</v>
      </c>
      <c r="AE132" s="1">
        <v>20000</v>
      </c>
      <c r="AF132" s="1" t="s">
        <v>1634</v>
      </c>
      <c r="AG132" s="1">
        <v>1224572</v>
      </c>
      <c r="AH132" s="1" t="s">
        <v>45</v>
      </c>
    </row>
    <row r="133" spans="1:34">
      <c r="A133" s="1">
        <v>2018050</v>
      </c>
      <c r="B133" s="1" t="s">
        <v>46</v>
      </c>
      <c r="C133" s="2">
        <v>43215</v>
      </c>
      <c r="D133" s="2">
        <v>43276</v>
      </c>
      <c r="E133" s="1">
        <v>21</v>
      </c>
      <c r="F133" s="1">
        <v>23</v>
      </c>
      <c r="G133" s="1">
        <v>5</v>
      </c>
      <c r="H133" s="1">
        <v>10</v>
      </c>
      <c r="I133" s="1">
        <v>36</v>
      </c>
      <c r="J133" s="1">
        <v>1</v>
      </c>
      <c r="K133" s="1" t="s">
        <v>1635</v>
      </c>
      <c r="L133" s="1">
        <v>0</v>
      </c>
      <c r="M133" s="1">
        <v>6000000</v>
      </c>
      <c r="N133" s="1">
        <v>2</v>
      </c>
      <c r="O133" s="1">
        <v>100000</v>
      </c>
      <c r="P133" s="1">
        <v>37</v>
      </c>
      <c r="Q133" s="1">
        <v>1000</v>
      </c>
      <c r="R133" s="1">
        <v>462</v>
      </c>
      <c r="S133" s="1">
        <v>500</v>
      </c>
      <c r="T133" s="1">
        <v>1731</v>
      </c>
      <c r="U133" s="1">
        <v>50</v>
      </c>
      <c r="V133" s="1">
        <v>20618</v>
      </c>
      <c r="W133" s="1">
        <v>20</v>
      </c>
      <c r="X133" s="1">
        <v>22658</v>
      </c>
      <c r="Y133" s="1">
        <v>10</v>
      </c>
      <c r="Z133" s="1">
        <v>276778</v>
      </c>
      <c r="AA133" s="1">
        <v>5</v>
      </c>
      <c r="AB133" s="1">
        <v>278099</v>
      </c>
      <c r="AC133" s="1">
        <v>2.2000000000000002</v>
      </c>
      <c r="AD133" s="1">
        <v>10</v>
      </c>
      <c r="AE133" s="1">
        <v>20000</v>
      </c>
      <c r="AF133" s="1" t="s">
        <v>1636</v>
      </c>
      <c r="AG133" s="1">
        <v>4431995</v>
      </c>
      <c r="AH133" s="1" t="s">
        <v>45</v>
      </c>
    </row>
    <row r="134" spans="1:34">
      <c r="A134" s="1">
        <v>2018049</v>
      </c>
      <c r="B134" s="1" t="s">
        <v>48</v>
      </c>
      <c r="C134" s="2">
        <v>43213</v>
      </c>
      <c r="D134" s="2">
        <v>43274</v>
      </c>
      <c r="E134" s="1">
        <v>2</v>
      </c>
      <c r="F134" s="1">
        <v>33</v>
      </c>
      <c r="G134" s="1">
        <v>20</v>
      </c>
      <c r="H134" s="1">
        <v>29</v>
      </c>
      <c r="I134" s="1">
        <v>32</v>
      </c>
      <c r="J134" s="1">
        <v>8</v>
      </c>
      <c r="K134" s="1" t="s">
        <v>1637</v>
      </c>
      <c r="L134" s="1">
        <v>0</v>
      </c>
      <c r="M134" s="1">
        <v>5000000</v>
      </c>
      <c r="N134" s="1">
        <v>0</v>
      </c>
      <c r="O134" s="1">
        <v>100000</v>
      </c>
      <c r="P134" s="1">
        <v>17</v>
      </c>
      <c r="Q134" s="1">
        <v>1000</v>
      </c>
      <c r="R134" s="1">
        <v>187</v>
      </c>
      <c r="S134" s="1">
        <v>500</v>
      </c>
      <c r="T134" s="1">
        <v>1081</v>
      </c>
      <c r="U134" s="1">
        <v>50</v>
      </c>
      <c r="V134" s="1">
        <v>9382</v>
      </c>
      <c r="W134" s="1">
        <v>20</v>
      </c>
      <c r="X134" s="1">
        <v>18010</v>
      </c>
      <c r="Y134" s="1">
        <v>10</v>
      </c>
      <c r="Z134" s="1">
        <v>163561</v>
      </c>
      <c r="AA134" s="1">
        <v>5</v>
      </c>
      <c r="AB134" s="1">
        <v>279943</v>
      </c>
      <c r="AC134" s="1">
        <v>2.2000000000000002</v>
      </c>
      <c r="AD134" s="1">
        <v>10</v>
      </c>
      <c r="AE134" s="1">
        <v>20000</v>
      </c>
      <c r="AF134" s="1" t="s">
        <v>1638</v>
      </c>
      <c r="AG134" s="1">
        <v>3152451</v>
      </c>
      <c r="AH134" s="1" t="s">
        <v>45</v>
      </c>
    </row>
    <row r="135" spans="1:34">
      <c r="A135" s="1">
        <v>2018048</v>
      </c>
      <c r="B135" s="1" t="s">
        <v>43</v>
      </c>
      <c r="C135" s="2">
        <v>43211</v>
      </c>
      <c r="D135" s="2">
        <v>43272</v>
      </c>
      <c r="E135" s="1">
        <v>26</v>
      </c>
      <c r="F135" s="1">
        <v>20</v>
      </c>
      <c r="G135" s="1">
        <v>2</v>
      </c>
      <c r="H135" s="1">
        <v>11</v>
      </c>
      <c r="I135" s="1">
        <v>39</v>
      </c>
      <c r="J135" s="1">
        <v>5</v>
      </c>
      <c r="K135" s="1" t="s">
        <v>1639</v>
      </c>
      <c r="L135" s="1">
        <v>0</v>
      </c>
      <c r="M135" s="1">
        <v>4000000</v>
      </c>
      <c r="N135" s="1">
        <v>2</v>
      </c>
      <c r="O135" s="1">
        <v>100000</v>
      </c>
      <c r="P135" s="1">
        <v>68</v>
      </c>
      <c r="Q135" s="1">
        <v>1000</v>
      </c>
      <c r="R135" s="1">
        <v>578</v>
      </c>
      <c r="S135" s="1">
        <v>500</v>
      </c>
      <c r="T135" s="1">
        <v>3280</v>
      </c>
      <c r="U135" s="1">
        <v>50</v>
      </c>
      <c r="V135" s="1">
        <v>25100</v>
      </c>
      <c r="W135" s="1">
        <v>20</v>
      </c>
      <c r="X135" s="1">
        <v>43285</v>
      </c>
      <c r="Y135" s="1">
        <v>10</v>
      </c>
      <c r="Z135" s="1">
        <v>335459</v>
      </c>
      <c r="AA135" s="1">
        <v>5</v>
      </c>
      <c r="AB135" s="1">
        <v>549174</v>
      </c>
      <c r="AC135" s="1">
        <v>2.2000000000000002</v>
      </c>
      <c r="AD135" s="1">
        <v>10</v>
      </c>
      <c r="AE135" s="1">
        <v>20000</v>
      </c>
      <c r="AF135" s="1" t="s">
        <v>1640</v>
      </c>
      <c r="AG135" s="1">
        <v>8361186</v>
      </c>
      <c r="AH135" s="1" t="s">
        <v>45</v>
      </c>
    </row>
    <row r="136" spans="1:34">
      <c r="A136" s="1">
        <v>2018047</v>
      </c>
      <c r="B136" s="1" t="s">
        <v>46</v>
      </c>
      <c r="C136" s="2">
        <v>43208</v>
      </c>
      <c r="D136" s="2">
        <v>43269</v>
      </c>
      <c r="E136" s="1">
        <v>18</v>
      </c>
      <c r="F136" s="1">
        <v>11</v>
      </c>
      <c r="G136" s="1">
        <v>38</v>
      </c>
      <c r="H136" s="1">
        <v>17</v>
      </c>
      <c r="I136" s="1">
        <v>46</v>
      </c>
      <c r="J136" s="1">
        <v>8</v>
      </c>
      <c r="K136" s="1" t="s">
        <v>1641</v>
      </c>
      <c r="L136" s="1">
        <v>0</v>
      </c>
      <c r="M136" s="1">
        <v>3000000</v>
      </c>
      <c r="N136" s="1">
        <v>0</v>
      </c>
      <c r="O136" s="1">
        <v>100000</v>
      </c>
      <c r="P136" s="1">
        <v>29</v>
      </c>
      <c r="Q136" s="1">
        <v>1000</v>
      </c>
      <c r="R136" s="1">
        <v>290</v>
      </c>
      <c r="S136" s="1">
        <v>500</v>
      </c>
      <c r="T136" s="1">
        <v>1613</v>
      </c>
      <c r="U136" s="1">
        <v>50</v>
      </c>
      <c r="V136" s="1">
        <v>14506</v>
      </c>
      <c r="W136" s="1">
        <v>20</v>
      </c>
      <c r="X136" s="1">
        <v>26460</v>
      </c>
      <c r="Y136" s="1">
        <v>10</v>
      </c>
      <c r="Z136" s="1">
        <v>229434</v>
      </c>
      <c r="AA136" s="1">
        <v>5</v>
      </c>
      <c r="AB136" s="1">
        <v>349851</v>
      </c>
      <c r="AC136" s="1">
        <v>2.2000000000000002</v>
      </c>
      <c r="AD136" s="1">
        <v>10</v>
      </c>
      <c r="AE136" s="1">
        <v>20000</v>
      </c>
      <c r="AF136" s="1" t="s">
        <v>1642</v>
      </c>
      <c r="AG136" s="1">
        <v>9931510</v>
      </c>
      <c r="AH136" s="1" t="s">
        <v>45</v>
      </c>
    </row>
    <row r="137" spans="1:34">
      <c r="A137" s="1">
        <v>2018046</v>
      </c>
      <c r="B137" s="1" t="s">
        <v>48</v>
      </c>
      <c r="C137" s="2">
        <v>43206</v>
      </c>
      <c r="D137" s="2">
        <v>43267</v>
      </c>
      <c r="E137" s="1">
        <v>16</v>
      </c>
      <c r="F137" s="1">
        <v>25</v>
      </c>
      <c r="G137" s="1">
        <v>6</v>
      </c>
      <c r="H137" s="1">
        <v>21</v>
      </c>
      <c r="I137" s="1">
        <v>26</v>
      </c>
      <c r="J137" s="1">
        <v>5</v>
      </c>
      <c r="K137" s="1" t="s">
        <v>1643</v>
      </c>
      <c r="L137" s="1">
        <v>0</v>
      </c>
      <c r="M137" s="1">
        <v>2000000</v>
      </c>
      <c r="N137" s="1">
        <v>2</v>
      </c>
      <c r="O137" s="1">
        <v>100000</v>
      </c>
      <c r="P137" s="1">
        <v>57</v>
      </c>
      <c r="Q137" s="1">
        <v>1000</v>
      </c>
      <c r="R137" s="1">
        <v>441</v>
      </c>
      <c r="S137" s="1">
        <v>500</v>
      </c>
      <c r="T137" s="1">
        <v>2199</v>
      </c>
      <c r="U137" s="1">
        <v>50</v>
      </c>
      <c r="V137" s="1">
        <v>16400</v>
      </c>
      <c r="W137" s="1">
        <v>20</v>
      </c>
      <c r="X137" s="1">
        <v>27232</v>
      </c>
      <c r="Y137" s="1">
        <v>10</v>
      </c>
      <c r="Z137" s="1">
        <v>202235</v>
      </c>
      <c r="AA137" s="1">
        <v>5</v>
      </c>
      <c r="AB137" s="1">
        <v>319212</v>
      </c>
      <c r="AC137" s="1">
        <v>2.2000000000000002</v>
      </c>
      <c r="AD137" s="1">
        <v>10</v>
      </c>
      <c r="AE137" s="1">
        <v>20000</v>
      </c>
      <c r="AF137" s="1" t="s">
        <v>1644</v>
      </c>
      <c r="AG137" s="1">
        <v>1831997</v>
      </c>
      <c r="AH137" s="1" t="s">
        <v>45</v>
      </c>
    </row>
    <row r="138" spans="1:34">
      <c r="A138" s="1">
        <v>2018045</v>
      </c>
      <c r="B138" s="1" t="s">
        <v>43</v>
      </c>
      <c r="C138" s="2">
        <v>43204</v>
      </c>
      <c r="D138" s="2">
        <v>43265</v>
      </c>
      <c r="E138" s="1">
        <v>24</v>
      </c>
      <c r="F138" s="1">
        <v>5</v>
      </c>
      <c r="G138" s="1">
        <v>49</v>
      </c>
      <c r="H138" s="1">
        <v>36</v>
      </c>
      <c r="I138" s="1">
        <v>1</v>
      </c>
      <c r="J138" s="1">
        <v>7</v>
      </c>
      <c r="K138" s="1" t="s">
        <v>1645</v>
      </c>
      <c r="L138" s="1">
        <v>1</v>
      </c>
      <c r="M138" s="1">
        <v>14000000</v>
      </c>
      <c r="N138" s="1">
        <v>3</v>
      </c>
      <c r="O138" s="1">
        <v>100000</v>
      </c>
      <c r="P138" s="1">
        <v>93</v>
      </c>
      <c r="Q138" s="1">
        <v>1000</v>
      </c>
      <c r="R138" s="1">
        <v>623</v>
      </c>
      <c r="S138" s="1">
        <v>500</v>
      </c>
      <c r="T138" s="1">
        <v>4126</v>
      </c>
      <c r="U138" s="1">
        <v>50</v>
      </c>
      <c r="V138" s="1">
        <v>25046</v>
      </c>
      <c r="W138" s="1">
        <v>20</v>
      </c>
      <c r="X138" s="1">
        <v>58205</v>
      </c>
      <c r="Y138" s="1">
        <v>10</v>
      </c>
      <c r="Z138" s="1">
        <v>335267</v>
      </c>
      <c r="AA138" s="1">
        <v>5</v>
      </c>
      <c r="AB138" s="1">
        <v>764651</v>
      </c>
      <c r="AC138" s="1">
        <v>2.2000000000000002</v>
      </c>
      <c r="AD138" s="1">
        <v>10</v>
      </c>
      <c r="AE138" s="1">
        <v>20000</v>
      </c>
      <c r="AF138" s="1" t="s">
        <v>1646</v>
      </c>
      <c r="AG138" s="1">
        <v>7015124</v>
      </c>
      <c r="AH138" s="1" t="s">
        <v>45</v>
      </c>
    </row>
    <row r="139" spans="1:34">
      <c r="A139" s="1">
        <v>2018044</v>
      </c>
      <c r="B139" s="1" t="s">
        <v>46</v>
      </c>
      <c r="C139" s="2">
        <v>43201</v>
      </c>
      <c r="D139" s="2">
        <v>43262</v>
      </c>
      <c r="E139" s="1">
        <v>40</v>
      </c>
      <c r="F139" s="1">
        <v>46</v>
      </c>
      <c r="G139" s="1">
        <v>32</v>
      </c>
      <c r="H139" s="1">
        <v>17</v>
      </c>
      <c r="I139" s="1">
        <v>1</v>
      </c>
      <c r="J139" s="1">
        <v>8</v>
      </c>
      <c r="K139" s="1" t="s">
        <v>1647</v>
      </c>
      <c r="L139" s="1">
        <v>0</v>
      </c>
      <c r="M139" s="1">
        <v>6000000</v>
      </c>
      <c r="N139" s="1">
        <v>2</v>
      </c>
      <c r="O139" s="1">
        <v>100000</v>
      </c>
      <c r="P139" s="1">
        <v>30</v>
      </c>
      <c r="Q139" s="1">
        <v>1000</v>
      </c>
      <c r="R139" s="1">
        <v>284</v>
      </c>
      <c r="S139" s="1">
        <v>500</v>
      </c>
      <c r="T139" s="1">
        <v>1314</v>
      </c>
      <c r="U139" s="1">
        <v>50</v>
      </c>
      <c r="V139" s="1">
        <v>11772</v>
      </c>
      <c r="W139" s="1">
        <v>20</v>
      </c>
      <c r="X139" s="1">
        <v>21560</v>
      </c>
      <c r="Y139" s="1">
        <v>10</v>
      </c>
      <c r="Z139" s="1">
        <v>193319</v>
      </c>
      <c r="AA139" s="1">
        <v>5</v>
      </c>
      <c r="AB139" s="1">
        <v>362730</v>
      </c>
      <c r="AC139" s="1">
        <v>2.2000000000000002</v>
      </c>
      <c r="AD139" s="1">
        <v>10</v>
      </c>
      <c r="AE139" s="1">
        <v>20000</v>
      </c>
      <c r="AF139" s="1" t="s">
        <v>1648</v>
      </c>
      <c r="AG139" s="1">
        <v>1183013</v>
      </c>
      <c r="AH139" s="1" t="s">
        <v>45</v>
      </c>
    </row>
    <row r="140" spans="1:34">
      <c r="A140" s="1">
        <v>2018043</v>
      </c>
      <c r="B140" s="1" t="s">
        <v>48</v>
      </c>
      <c r="C140" s="2">
        <v>43199</v>
      </c>
      <c r="D140" s="2">
        <v>43260</v>
      </c>
      <c r="E140" s="1">
        <v>1</v>
      </c>
      <c r="F140" s="1">
        <v>32</v>
      </c>
      <c r="G140" s="1">
        <v>20</v>
      </c>
      <c r="H140" s="1">
        <v>28</v>
      </c>
      <c r="I140" s="1">
        <v>42</v>
      </c>
      <c r="J140" s="1">
        <v>6</v>
      </c>
      <c r="K140" s="1" t="s">
        <v>1649</v>
      </c>
      <c r="L140" s="1">
        <v>0</v>
      </c>
      <c r="M140" s="1">
        <v>5000000</v>
      </c>
      <c r="N140" s="1">
        <v>1</v>
      </c>
      <c r="O140" s="1">
        <v>100000</v>
      </c>
      <c r="P140" s="1">
        <v>14</v>
      </c>
      <c r="Q140" s="1">
        <v>1000</v>
      </c>
      <c r="R140" s="1">
        <v>220</v>
      </c>
      <c r="S140" s="1">
        <v>500</v>
      </c>
      <c r="T140" s="1">
        <v>1120</v>
      </c>
      <c r="U140" s="1">
        <v>50</v>
      </c>
      <c r="V140" s="1">
        <v>11221</v>
      </c>
      <c r="W140" s="1">
        <v>20</v>
      </c>
      <c r="X140" s="1">
        <v>17941</v>
      </c>
      <c r="Y140" s="1">
        <v>10</v>
      </c>
      <c r="Z140" s="1">
        <v>178725</v>
      </c>
      <c r="AA140" s="1">
        <v>5</v>
      </c>
      <c r="AB140" s="1">
        <v>264814</v>
      </c>
      <c r="AC140" s="1">
        <v>2.2000000000000002</v>
      </c>
      <c r="AD140" s="1">
        <v>10</v>
      </c>
      <c r="AE140" s="1">
        <v>20000</v>
      </c>
      <c r="AF140" s="1" t="s">
        <v>1650</v>
      </c>
      <c r="AG140" s="1">
        <v>617548</v>
      </c>
      <c r="AH140" s="1" t="s">
        <v>45</v>
      </c>
    </row>
    <row r="141" spans="1:34">
      <c r="A141" s="1">
        <v>2018042</v>
      </c>
      <c r="B141" s="1" t="s">
        <v>43</v>
      </c>
      <c r="C141" s="2">
        <v>43197</v>
      </c>
      <c r="D141" s="2">
        <v>43258</v>
      </c>
      <c r="E141" s="1">
        <v>26</v>
      </c>
      <c r="F141" s="1">
        <v>34</v>
      </c>
      <c r="G141" s="1">
        <v>10</v>
      </c>
      <c r="H141" s="1">
        <v>45</v>
      </c>
      <c r="I141" s="1">
        <v>7</v>
      </c>
      <c r="J141" s="1">
        <v>7</v>
      </c>
      <c r="K141" s="1" t="s">
        <v>1651</v>
      </c>
      <c r="L141" s="1">
        <v>0</v>
      </c>
      <c r="M141" s="1">
        <v>4000000</v>
      </c>
      <c r="N141" s="1">
        <v>3</v>
      </c>
      <c r="O141" s="1">
        <v>100000</v>
      </c>
      <c r="P141" s="1">
        <v>76</v>
      </c>
      <c r="Q141" s="1">
        <v>1000</v>
      </c>
      <c r="R141" s="1">
        <v>443</v>
      </c>
      <c r="S141" s="1">
        <v>500</v>
      </c>
      <c r="T141" s="1">
        <v>4267</v>
      </c>
      <c r="U141" s="1">
        <v>50</v>
      </c>
      <c r="V141" s="1">
        <v>22350</v>
      </c>
      <c r="W141" s="1">
        <v>20</v>
      </c>
      <c r="X141" s="1">
        <v>61252</v>
      </c>
      <c r="Y141" s="1">
        <v>10</v>
      </c>
      <c r="Z141" s="1">
        <v>320869</v>
      </c>
      <c r="AA141" s="1">
        <v>5</v>
      </c>
      <c r="AB141" s="1">
        <v>739201</v>
      </c>
      <c r="AC141" s="1">
        <v>2.2000000000000002</v>
      </c>
      <c r="AD141" s="1">
        <v>10</v>
      </c>
      <c r="AE141" s="1">
        <v>20000</v>
      </c>
      <c r="AF141" s="1" t="s">
        <v>1652</v>
      </c>
      <c r="AG141" s="1">
        <v>4500838</v>
      </c>
      <c r="AH141" s="1" t="s">
        <v>45</v>
      </c>
    </row>
    <row r="142" spans="1:34">
      <c r="A142" s="1">
        <v>2018041</v>
      </c>
      <c r="B142" s="1" t="s">
        <v>46</v>
      </c>
      <c r="C142" s="2">
        <v>43194</v>
      </c>
      <c r="D142" s="2">
        <v>43255</v>
      </c>
      <c r="E142" s="1">
        <v>19</v>
      </c>
      <c r="F142" s="1">
        <v>40</v>
      </c>
      <c r="G142" s="1">
        <v>22</v>
      </c>
      <c r="H142" s="1">
        <v>45</v>
      </c>
      <c r="I142" s="1">
        <v>36</v>
      </c>
      <c r="J142" s="1">
        <v>6</v>
      </c>
      <c r="K142" s="1" t="s">
        <v>1653</v>
      </c>
      <c r="L142" s="1">
        <v>0</v>
      </c>
      <c r="M142" s="1">
        <v>3000000</v>
      </c>
      <c r="N142" s="1">
        <v>2</v>
      </c>
      <c r="O142" s="1">
        <v>100000</v>
      </c>
      <c r="P142" s="1">
        <v>42</v>
      </c>
      <c r="Q142" s="1">
        <v>1000</v>
      </c>
      <c r="R142" s="1">
        <v>320</v>
      </c>
      <c r="S142" s="1">
        <v>500</v>
      </c>
      <c r="T142" s="1">
        <v>1476</v>
      </c>
      <c r="U142" s="1">
        <v>50</v>
      </c>
      <c r="V142" s="1">
        <v>14112</v>
      </c>
      <c r="W142" s="1">
        <v>20</v>
      </c>
      <c r="X142" s="1">
        <v>22198</v>
      </c>
      <c r="Y142" s="1">
        <v>10</v>
      </c>
      <c r="Z142" s="1">
        <v>209808</v>
      </c>
      <c r="AA142" s="1">
        <v>5</v>
      </c>
      <c r="AB142" s="1">
        <v>330808</v>
      </c>
      <c r="AC142" s="1">
        <v>2.2000000000000002</v>
      </c>
      <c r="AD142" s="1">
        <v>10</v>
      </c>
      <c r="AE142" s="1">
        <v>20000</v>
      </c>
      <c r="AF142" s="1" t="s">
        <v>1654</v>
      </c>
      <c r="AG142" s="1">
        <v>8916971</v>
      </c>
      <c r="AH142" s="1" t="s">
        <v>45</v>
      </c>
    </row>
    <row r="143" spans="1:34">
      <c r="A143" s="1">
        <v>2018040</v>
      </c>
      <c r="B143" s="1" t="s">
        <v>48</v>
      </c>
      <c r="C143" s="2">
        <v>43192</v>
      </c>
      <c r="D143" s="2">
        <v>43253</v>
      </c>
      <c r="E143" s="1">
        <v>28</v>
      </c>
      <c r="F143" s="1">
        <v>34</v>
      </c>
      <c r="G143" s="1">
        <v>18</v>
      </c>
      <c r="H143" s="1">
        <v>13</v>
      </c>
      <c r="I143" s="1">
        <v>14</v>
      </c>
      <c r="J143" s="1">
        <v>2</v>
      </c>
      <c r="K143" s="1" t="s">
        <v>1655</v>
      </c>
      <c r="L143" s="1">
        <v>0</v>
      </c>
      <c r="M143" s="1">
        <v>2000000</v>
      </c>
      <c r="N143" s="1">
        <v>1</v>
      </c>
      <c r="O143" s="1">
        <v>100000</v>
      </c>
      <c r="P143" s="1">
        <v>27</v>
      </c>
      <c r="Q143" s="1">
        <v>1000</v>
      </c>
      <c r="R143" s="1">
        <v>251</v>
      </c>
      <c r="S143" s="1">
        <v>500</v>
      </c>
      <c r="T143" s="1">
        <v>1016</v>
      </c>
      <c r="U143" s="1">
        <v>50</v>
      </c>
      <c r="V143" s="1">
        <v>12451</v>
      </c>
      <c r="W143" s="1">
        <v>20</v>
      </c>
      <c r="X143" s="1">
        <v>15496</v>
      </c>
      <c r="Y143" s="1">
        <v>10</v>
      </c>
      <c r="Z143" s="1">
        <v>179543</v>
      </c>
      <c r="AA143" s="1">
        <v>5</v>
      </c>
      <c r="AB143" s="1">
        <v>189103</v>
      </c>
      <c r="AC143" s="1">
        <v>2.2000000000000002</v>
      </c>
      <c r="AD143" s="1">
        <v>10</v>
      </c>
      <c r="AE143" s="1">
        <v>20000</v>
      </c>
      <c r="AF143" s="1" t="s">
        <v>1656</v>
      </c>
      <c r="AG143" s="1">
        <v>5752128</v>
      </c>
      <c r="AH143" s="1" t="s">
        <v>45</v>
      </c>
    </row>
    <row r="144" spans="1:34">
      <c r="A144" s="1">
        <v>2018039</v>
      </c>
      <c r="B144" s="1" t="s">
        <v>43</v>
      </c>
      <c r="C144" s="2">
        <v>43190</v>
      </c>
      <c r="D144" s="2">
        <v>43251</v>
      </c>
      <c r="E144" s="1">
        <v>42</v>
      </c>
      <c r="F144" s="1">
        <v>2</v>
      </c>
      <c r="G144" s="1">
        <v>41</v>
      </c>
      <c r="H144" s="1">
        <v>18</v>
      </c>
      <c r="I144" s="1">
        <v>31</v>
      </c>
      <c r="J144" s="1">
        <v>8</v>
      </c>
      <c r="K144" s="1" t="s">
        <v>1657</v>
      </c>
      <c r="L144" s="1">
        <v>1</v>
      </c>
      <c r="M144" s="1">
        <v>4000000</v>
      </c>
      <c r="N144" s="1">
        <v>3</v>
      </c>
      <c r="O144" s="1">
        <v>100000</v>
      </c>
      <c r="P144" s="1">
        <v>41</v>
      </c>
      <c r="Q144" s="1">
        <v>1000</v>
      </c>
      <c r="R144" s="1">
        <v>362</v>
      </c>
      <c r="S144" s="1">
        <v>500</v>
      </c>
      <c r="T144" s="1">
        <v>2037</v>
      </c>
      <c r="U144" s="1">
        <v>50</v>
      </c>
      <c r="V144" s="1">
        <v>17728</v>
      </c>
      <c r="W144" s="1">
        <v>20</v>
      </c>
      <c r="X144" s="1">
        <v>33405</v>
      </c>
      <c r="Y144" s="1">
        <v>10</v>
      </c>
      <c r="Z144" s="1">
        <v>292210</v>
      </c>
      <c r="AA144" s="1">
        <v>5</v>
      </c>
      <c r="AB144" s="1">
        <v>513727</v>
      </c>
      <c r="AC144" s="1">
        <v>2.2000000000000002</v>
      </c>
      <c r="AD144" s="1">
        <v>10</v>
      </c>
      <c r="AE144" s="1">
        <v>20000</v>
      </c>
      <c r="AF144" s="1" t="s">
        <v>1658</v>
      </c>
      <c r="AG144" s="1">
        <v>3232786</v>
      </c>
      <c r="AH144" s="1" t="s">
        <v>45</v>
      </c>
    </row>
    <row r="145" spans="1:34">
      <c r="A145" s="1">
        <v>2018038</v>
      </c>
      <c r="B145" s="1" t="s">
        <v>46</v>
      </c>
      <c r="C145" s="2">
        <v>43187</v>
      </c>
      <c r="D145" s="2">
        <v>43248</v>
      </c>
      <c r="E145" s="1">
        <v>43</v>
      </c>
      <c r="F145" s="1">
        <v>39</v>
      </c>
      <c r="G145" s="1">
        <v>15</v>
      </c>
      <c r="H145" s="1">
        <v>5</v>
      </c>
      <c r="I145" s="1">
        <v>45</v>
      </c>
      <c r="J145" s="1">
        <v>10</v>
      </c>
      <c r="K145" s="1" t="s">
        <v>1659</v>
      </c>
      <c r="L145" s="1">
        <v>0</v>
      </c>
      <c r="M145" s="1">
        <v>3000000</v>
      </c>
      <c r="N145" s="1">
        <v>0</v>
      </c>
      <c r="O145" s="1">
        <v>100000</v>
      </c>
      <c r="P145" s="1">
        <v>20</v>
      </c>
      <c r="Q145" s="1">
        <v>1000</v>
      </c>
      <c r="R145" s="1">
        <v>276</v>
      </c>
      <c r="S145" s="1">
        <v>500</v>
      </c>
      <c r="T145" s="1">
        <v>1129</v>
      </c>
      <c r="U145" s="1">
        <v>50</v>
      </c>
      <c r="V145" s="1">
        <v>13635</v>
      </c>
      <c r="W145" s="1">
        <v>20</v>
      </c>
      <c r="X145" s="1">
        <v>17163</v>
      </c>
      <c r="Y145" s="1">
        <v>10</v>
      </c>
      <c r="Z145" s="1">
        <v>206904</v>
      </c>
      <c r="AA145" s="1">
        <v>5</v>
      </c>
      <c r="AB145" s="1">
        <v>254991</v>
      </c>
      <c r="AC145" s="1">
        <v>2.2000000000000002</v>
      </c>
      <c r="AD145" s="1">
        <v>10</v>
      </c>
      <c r="AE145" s="1">
        <v>20000</v>
      </c>
      <c r="AF145" s="1" t="s">
        <v>1660</v>
      </c>
      <c r="AG145" s="1">
        <v>7280176</v>
      </c>
      <c r="AH145" s="1" t="s">
        <v>45</v>
      </c>
    </row>
    <row r="146" spans="1:34">
      <c r="A146" s="1">
        <v>2018037</v>
      </c>
      <c r="B146" s="1" t="s">
        <v>48</v>
      </c>
      <c r="C146" s="2">
        <v>43185</v>
      </c>
      <c r="D146" s="2">
        <v>43246</v>
      </c>
      <c r="E146" s="1">
        <v>27</v>
      </c>
      <c r="F146" s="1">
        <v>17</v>
      </c>
      <c r="G146" s="1">
        <v>37</v>
      </c>
      <c r="H146" s="1">
        <v>10</v>
      </c>
      <c r="I146" s="1">
        <v>4</v>
      </c>
      <c r="J146" s="1">
        <v>10</v>
      </c>
      <c r="K146" s="1" t="s">
        <v>1661</v>
      </c>
      <c r="L146" s="1">
        <v>0</v>
      </c>
      <c r="M146" s="1">
        <v>2000000</v>
      </c>
      <c r="N146" s="1">
        <v>4</v>
      </c>
      <c r="O146" s="1">
        <v>100000</v>
      </c>
      <c r="P146" s="1">
        <v>39</v>
      </c>
      <c r="Q146" s="1">
        <v>1000</v>
      </c>
      <c r="R146" s="1">
        <v>470</v>
      </c>
      <c r="S146" s="1">
        <v>500</v>
      </c>
      <c r="T146" s="1">
        <v>1270</v>
      </c>
      <c r="U146" s="1">
        <v>50</v>
      </c>
      <c r="V146" s="1">
        <v>17735</v>
      </c>
      <c r="W146" s="1">
        <v>20</v>
      </c>
      <c r="X146" s="1">
        <v>16528</v>
      </c>
      <c r="Y146" s="1">
        <v>10</v>
      </c>
      <c r="Z146" s="1">
        <v>212411</v>
      </c>
      <c r="AA146" s="1">
        <v>5</v>
      </c>
      <c r="AB146" s="1">
        <v>192510</v>
      </c>
      <c r="AC146" s="1">
        <v>2.2000000000000002</v>
      </c>
      <c r="AD146" s="1">
        <v>10</v>
      </c>
      <c r="AE146" s="1">
        <v>20000</v>
      </c>
      <c r="AF146" s="1" t="s">
        <v>1662</v>
      </c>
      <c r="AG146" s="1">
        <v>91974</v>
      </c>
      <c r="AH146" s="1" t="s">
        <v>45</v>
      </c>
    </row>
    <row r="147" spans="1:34">
      <c r="A147" s="1">
        <v>2018036</v>
      </c>
      <c r="B147" s="1" t="s">
        <v>43</v>
      </c>
      <c r="C147" s="2">
        <v>43183</v>
      </c>
      <c r="D147" s="2">
        <v>43244</v>
      </c>
      <c r="E147" s="1">
        <v>31</v>
      </c>
      <c r="F147" s="1">
        <v>11</v>
      </c>
      <c r="G147" s="1">
        <v>44</v>
      </c>
      <c r="H147" s="1">
        <v>35</v>
      </c>
      <c r="I147" s="1">
        <v>26</v>
      </c>
      <c r="J147" s="1">
        <v>9</v>
      </c>
      <c r="K147" s="1" t="s">
        <v>1663</v>
      </c>
      <c r="L147" s="1">
        <v>1</v>
      </c>
      <c r="M147" s="1">
        <v>13000000</v>
      </c>
      <c r="N147" s="1">
        <v>4</v>
      </c>
      <c r="O147" s="1">
        <v>100000</v>
      </c>
      <c r="P147" s="1">
        <v>55</v>
      </c>
      <c r="Q147" s="1">
        <v>1000</v>
      </c>
      <c r="R147" s="1">
        <v>501</v>
      </c>
      <c r="S147" s="1">
        <v>500</v>
      </c>
      <c r="T147" s="1">
        <v>2563</v>
      </c>
      <c r="U147" s="1">
        <v>50</v>
      </c>
      <c r="V147" s="1">
        <v>24501</v>
      </c>
      <c r="W147" s="1">
        <v>20</v>
      </c>
      <c r="X147" s="1">
        <v>37794</v>
      </c>
      <c r="Y147" s="1">
        <v>10</v>
      </c>
      <c r="Z147" s="1">
        <v>354905</v>
      </c>
      <c r="AA147" s="1">
        <v>5</v>
      </c>
      <c r="AB147" s="1">
        <v>556483</v>
      </c>
      <c r="AC147" s="1">
        <v>2.2000000000000002</v>
      </c>
      <c r="AD147" s="1">
        <v>10</v>
      </c>
      <c r="AE147" s="1">
        <v>20000</v>
      </c>
      <c r="AF147" s="1" t="s">
        <v>1664</v>
      </c>
      <c r="AG147" s="1">
        <v>562959</v>
      </c>
      <c r="AH147" s="1" t="s">
        <v>45</v>
      </c>
    </row>
    <row r="148" spans="1:34">
      <c r="A148" s="1">
        <v>2018035</v>
      </c>
      <c r="B148" s="1" t="s">
        <v>46</v>
      </c>
      <c r="C148" s="2">
        <v>43180</v>
      </c>
      <c r="D148" s="2">
        <v>43241</v>
      </c>
      <c r="E148" s="1">
        <v>31</v>
      </c>
      <c r="F148" s="1">
        <v>45</v>
      </c>
      <c r="G148" s="1">
        <v>21</v>
      </c>
      <c r="H148" s="1">
        <v>30</v>
      </c>
      <c r="I148" s="1">
        <v>29</v>
      </c>
      <c r="J148" s="1">
        <v>2</v>
      </c>
      <c r="K148" s="1" t="s">
        <v>1665</v>
      </c>
      <c r="L148" s="1">
        <v>0</v>
      </c>
      <c r="M148" s="1">
        <v>12000000</v>
      </c>
      <c r="N148" s="1">
        <v>0</v>
      </c>
      <c r="O148" s="1">
        <v>100000</v>
      </c>
      <c r="P148" s="1">
        <v>32</v>
      </c>
      <c r="Q148" s="1">
        <v>1000</v>
      </c>
      <c r="R148" s="1">
        <v>299</v>
      </c>
      <c r="S148" s="1">
        <v>500</v>
      </c>
      <c r="T148" s="1">
        <v>1504</v>
      </c>
      <c r="U148" s="1">
        <v>50</v>
      </c>
      <c r="V148" s="1">
        <v>15626</v>
      </c>
      <c r="W148" s="1">
        <v>20</v>
      </c>
      <c r="X148" s="1">
        <v>22534</v>
      </c>
      <c r="Y148" s="1">
        <v>10</v>
      </c>
      <c r="Z148" s="1">
        <v>251911</v>
      </c>
      <c r="AA148" s="1">
        <v>5</v>
      </c>
      <c r="AB148" s="1">
        <v>346256</v>
      </c>
      <c r="AC148" s="1">
        <v>2.2000000000000002</v>
      </c>
      <c r="AD148" s="1">
        <v>10</v>
      </c>
      <c r="AE148" s="1">
        <v>20000</v>
      </c>
      <c r="AF148" s="1" t="s">
        <v>1666</v>
      </c>
      <c r="AG148" s="1">
        <v>286664</v>
      </c>
      <c r="AH148" s="1" t="s">
        <v>45</v>
      </c>
    </row>
    <row r="149" spans="1:34">
      <c r="A149" s="1">
        <v>2018034</v>
      </c>
      <c r="B149" s="1" t="s">
        <v>48</v>
      </c>
      <c r="C149" s="2">
        <v>43178</v>
      </c>
      <c r="D149" s="2">
        <v>43239</v>
      </c>
      <c r="E149" s="1">
        <v>20</v>
      </c>
      <c r="F149" s="1">
        <v>15</v>
      </c>
      <c r="G149" s="1">
        <v>27</v>
      </c>
      <c r="H149" s="1">
        <v>46</v>
      </c>
      <c r="I149" s="1">
        <v>24</v>
      </c>
      <c r="J149" s="1">
        <v>10</v>
      </c>
      <c r="K149" s="1" t="s">
        <v>1667</v>
      </c>
      <c r="L149" s="1">
        <v>0</v>
      </c>
      <c r="M149" s="1">
        <v>11000000</v>
      </c>
      <c r="N149" s="1">
        <v>3</v>
      </c>
      <c r="O149" s="1">
        <v>100000</v>
      </c>
      <c r="P149" s="1">
        <v>54</v>
      </c>
      <c r="Q149" s="1">
        <v>1000</v>
      </c>
      <c r="R149" s="1">
        <v>493</v>
      </c>
      <c r="S149" s="1">
        <v>500</v>
      </c>
      <c r="T149" s="1">
        <v>1445</v>
      </c>
      <c r="U149" s="1">
        <v>50</v>
      </c>
      <c r="V149" s="1">
        <v>17645</v>
      </c>
      <c r="W149" s="1">
        <v>20</v>
      </c>
      <c r="X149" s="1">
        <v>18013</v>
      </c>
      <c r="Y149" s="1">
        <v>10</v>
      </c>
      <c r="Z149" s="1">
        <v>227399</v>
      </c>
      <c r="AA149" s="1">
        <v>5</v>
      </c>
      <c r="AB149" s="1">
        <v>240475</v>
      </c>
      <c r="AC149" s="1">
        <v>2.2000000000000002</v>
      </c>
      <c r="AD149" s="1">
        <v>10</v>
      </c>
      <c r="AE149" s="1">
        <v>20000</v>
      </c>
      <c r="AF149" s="1" t="s">
        <v>1668</v>
      </c>
      <c r="AG149" s="1">
        <v>3996975</v>
      </c>
      <c r="AH149" s="1" t="s">
        <v>45</v>
      </c>
    </row>
    <row r="150" spans="1:34">
      <c r="A150" s="1">
        <v>2018033</v>
      </c>
      <c r="B150" s="1" t="s">
        <v>43</v>
      </c>
      <c r="C150" s="2">
        <v>43176</v>
      </c>
      <c r="D150" s="2">
        <v>43237</v>
      </c>
      <c r="E150" s="1">
        <v>48</v>
      </c>
      <c r="F150" s="1">
        <v>43</v>
      </c>
      <c r="G150" s="1">
        <v>36</v>
      </c>
      <c r="H150" s="1">
        <v>30</v>
      </c>
      <c r="I150" s="1">
        <v>13</v>
      </c>
      <c r="J150" s="1">
        <v>9</v>
      </c>
      <c r="K150" s="1" t="s">
        <v>1669</v>
      </c>
      <c r="L150" s="1">
        <v>0</v>
      </c>
      <c r="M150" s="1">
        <v>10000000</v>
      </c>
      <c r="N150" s="1">
        <v>2</v>
      </c>
      <c r="O150" s="1">
        <v>100000</v>
      </c>
      <c r="P150" s="1">
        <v>59</v>
      </c>
      <c r="Q150" s="1">
        <v>1000</v>
      </c>
      <c r="R150" s="1">
        <v>465</v>
      </c>
      <c r="S150" s="1">
        <v>500</v>
      </c>
      <c r="T150" s="1">
        <v>2412</v>
      </c>
      <c r="U150" s="1">
        <v>50</v>
      </c>
      <c r="V150" s="1">
        <v>21034</v>
      </c>
      <c r="W150" s="1">
        <v>20</v>
      </c>
      <c r="X150" s="1">
        <v>35558</v>
      </c>
      <c r="Y150" s="1">
        <v>10</v>
      </c>
      <c r="Z150" s="1">
        <v>319457</v>
      </c>
      <c r="AA150" s="1">
        <v>5</v>
      </c>
      <c r="AB150" s="1">
        <v>537793</v>
      </c>
      <c r="AC150" s="1">
        <v>2.2000000000000002</v>
      </c>
      <c r="AD150" s="1">
        <v>10</v>
      </c>
      <c r="AE150" s="1">
        <v>20000</v>
      </c>
      <c r="AF150" s="1" t="s">
        <v>1670</v>
      </c>
      <c r="AG150" s="1">
        <v>6816400</v>
      </c>
      <c r="AH150" s="1" t="s">
        <v>45</v>
      </c>
    </row>
    <row r="151" spans="1:34">
      <c r="A151" s="1">
        <v>2018032</v>
      </c>
      <c r="B151" s="1" t="s">
        <v>46</v>
      </c>
      <c r="C151" s="2">
        <v>43173</v>
      </c>
      <c r="D151" s="2">
        <v>43234</v>
      </c>
      <c r="E151" s="1">
        <v>36</v>
      </c>
      <c r="F151" s="1">
        <v>46</v>
      </c>
      <c r="G151" s="1">
        <v>13</v>
      </c>
      <c r="H151" s="1">
        <v>4</v>
      </c>
      <c r="I151" s="1">
        <v>3</v>
      </c>
      <c r="J151" s="1">
        <v>10</v>
      </c>
      <c r="K151" s="1" t="s">
        <v>1671</v>
      </c>
      <c r="L151" s="1">
        <v>0</v>
      </c>
      <c r="M151" s="1">
        <v>9000000</v>
      </c>
      <c r="N151" s="1">
        <v>0</v>
      </c>
      <c r="O151" s="1">
        <v>100000</v>
      </c>
      <c r="P151" s="1">
        <v>32</v>
      </c>
      <c r="Q151" s="1">
        <v>1000</v>
      </c>
      <c r="R151" s="1">
        <v>287</v>
      </c>
      <c r="S151" s="1">
        <v>500</v>
      </c>
      <c r="T151" s="1">
        <v>1369</v>
      </c>
      <c r="U151" s="1">
        <v>50</v>
      </c>
      <c r="V151" s="1">
        <v>16698</v>
      </c>
      <c r="W151" s="1">
        <v>20</v>
      </c>
      <c r="X151" s="1">
        <v>22482</v>
      </c>
      <c r="Y151" s="1">
        <v>10</v>
      </c>
      <c r="Z151" s="1">
        <v>274438</v>
      </c>
      <c r="AA151" s="1">
        <v>5</v>
      </c>
      <c r="AB151" s="1">
        <v>308845</v>
      </c>
      <c r="AC151" s="1">
        <v>2.2000000000000002</v>
      </c>
      <c r="AD151" s="1">
        <v>10</v>
      </c>
      <c r="AE151" s="1">
        <v>20000</v>
      </c>
      <c r="AF151" s="1" t="s">
        <v>1672</v>
      </c>
      <c r="AG151" s="1">
        <v>5231771</v>
      </c>
      <c r="AH151" s="1" t="s">
        <v>45</v>
      </c>
    </row>
    <row r="152" spans="1:34">
      <c r="A152" s="1">
        <v>2018031</v>
      </c>
      <c r="B152" s="1" t="s">
        <v>48</v>
      </c>
      <c r="C152" s="2">
        <v>43171</v>
      </c>
      <c r="D152" s="2">
        <v>43232</v>
      </c>
      <c r="E152" s="1">
        <v>27</v>
      </c>
      <c r="F152" s="1">
        <v>7</v>
      </c>
      <c r="G152" s="1">
        <v>10</v>
      </c>
      <c r="H152" s="1">
        <v>38</v>
      </c>
      <c r="I152" s="1">
        <v>13</v>
      </c>
      <c r="J152" s="1">
        <v>8</v>
      </c>
      <c r="K152" s="1" t="s">
        <v>1673</v>
      </c>
      <c r="L152" s="1">
        <v>0</v>
      </c>
      <c r="M152" s="1">
        <v>8000000</v>
      </c>
      <c r="N152" s="1">
        <v>5</v>
      </c>
      <c r="O152" s="1">
        <v>100000</v>
      </c>
      <c r="P152" s="1">
        <v>65</v>
      </c>
      <c r="Q152" s="1">
        <v>1000</v>
      </c>
      <c r="R152" s="1">
        <v>696</v>
      </c>
      <c r="S152" s="1">
        <v>500</v>
      </c>
      <c r="T152" s="1">
        <v>2552</v>
      </c>
      <c r="U152" s="1">
        <v>50</v>
      </c>
      <c r="V152" s="1">
        <v>24269</v>
      </c>
      <c r="W152" s="1">
        <v>20</v>
      </c>
      <c r="X152" s="1">
        <v>30754</v>
      </c>
      <c r="Y152" s="1">
        <v>10</v>
      </c>
      <c r="Z152" s="1">
        <v>274440</v>
      </c>
      <c r="AA152" s="1">
        <v>5</v>
      </c>
      <c r="AB152" s="1">
        <v>327414</v>
      </c>
      <c r="AC152" s="1">
        <v>2.2000000000000002</v>
      </c>
      <c r="AD152" s="1">
        <v>10</v>
      </c>
      <c r="AE152" s="1">
        <v>20000</v>
      </c>
      <c r="AF152" s="1" t="s">
        <v>1674</v>
      </c>
      <c r="AG152" s="1">
        <v>9923884</v>
      </c>
      <c r="AH152" s="1" t="s">
        <v>45</v>
      </c>
    </row>
    <row r="153" spans="1:34">
      <c r="A153" s="1">
        <v>2018030</v>
      </c>
      <c r="B153" s="1" t="s">
        <v>43</v>
      </c>
      <c r="C153" s="2">
        <v>43169</v>
      </c>
      <c r="D153" s="2">
        <v>43230</v>
      </c>
      <c r="E153" s="1">
        <v>5</v>
      </c>
      <c r="F153" s="1">
        <v>47</v>
      </c>
      <c r="G153" s="1">
        <v>23</v>
      </c>
      <c r="H153" s="1">
        <v>21</v>
      </c>
      <c r="I153" s="1">
        <v>18</v>
      </c>
      <c r="J153" s="1">
        <v>6</v>
      </c>
      <c r="K153" s="1" t="s">
        <v>1675</v>
      </c>
      <c r="L153" s="1">
        <v>0</v>
      </c>
      <c r="M153" s="1">
        <v>7000000</v>
      </c>
      <c r="N153" s="1">
        <v>5</v>
      </c>
      <c r="O153" s="1">
        <v>100000</v>
      </c>
      <c r="P153" s="1">
        <v>70</v>
      </c>
      <c r="Q153" s="1">
        <v>1000</v>
      </c>
      <c r="R153" s="1">
        <v>609</v>
      </c>
      <c r="S153" s="1">
        <v>500</v>
      </c>
      <c r="T153" s="1">
        <v>2811</v>
      </c>
      <c r="U153" s="1">
        <v>50</v>
      </c>
      <c r="V153" s="1">
        <v>27580</v>
      </c>
      <c r="W153" s="1">
        <v>20</v>
      </c>
      <c r="X153" s="1">
        <v>38814</v>
      </c>
      <c r="Y153" s="1">
        <v>10</v>
      </c>
      <c r="Z153" s="1">
        <v>382713</v>
      </c>
      <c r="AA153" s="1">
        <v>5</v>
      </c>
      <c r="AB153" s="1">
        <v>493508</v>
      </c>
      <c r="AC153" s="1">
        <v>2.2000000000000002</v>
      </c>
      <c r="AD153" s="1">
        <v>10</v>
      </c>
      <c r="AE153" s="1">
        <v>20000</v>
      </c>
      <c r="AF153" s="1" t="s">
        <v>1676</v>
      </c>
      <c r="AG153" s="1">
        <v>5416637</v>
      </c>
      <c r="AH153" s="1" t="s">
        <v>45</v>
      </c>
    </row>
    <row r="154" spans="1:34">
      <c r="A154" s="1">
        <v>2018029</v>
      </c>
      <c r="B154" s="1" t="s">
        <v>46</v>
      </c>
      <c r="C154" s="2">
        <v>43166</v>
      </c>
      <c r="D154" s="2">
        <v>43227</v>
      </c>
      <c r="E154" s="1">
        <v>13</v>
      </c>
      <c r="F154" s="1">
        <v>6</v>
      </c>
      <c r="G154" s="1">
        <v>18</v>
      </c>
      <c r="H154" s="1">
        <v>36</v>
      </c>
      <c r="I154" s="1">
        <v>37</v>
      </c>
      <c r="J154" s="1">
        <v>5</v>
      </c>
      <c r="K154" s="1" t="s">
        <v>1677</v>
      </c>
      <c r="L154" s="1">
        <v>0</v>
      </c>
      <c r="M154" s="1">
        <v>6000000</v>
      </c>
      <c r="N154" s="1">
        <v>1</v>
      </c>
      <c r="O154" s="1">
        <v>100000</v>
      </c>
      <c r="P154" s="1">
        <v>40</v>
      </c>
      <c r="Q154" s="1">
        <v>1000</v>
      </c>
      <c r="R154" s="1">
        <v>364</v>
      </c>
      <c r="S154" s="1">
        <v>500</v>
      </c>
      <c r="T154" s="1">
        <v>2088</v>
      </c>
      <c r="U154" s="1">
        <v>50</v>
      </c>
      <c r="V154" s="1">
        <v>17400</v>
      </c>
      <c r="W154" s="1">
        <v>20</v>
      </c>
      <c r="X154" s="1">
        <v>32713</v>
      </c>
      <c r="Y154" s="1">
        <v>10</v>
      </c>
      <c r="Z154" s="1">
        <v>258748</v>
      </c>
      <c r="AA154" s="1">
        <v>5</v>
      </c>
      <c r="AB154" s="1">
        <v>445251</v>
      </c>
      <c r="AC154" s="1">
        <v>2.2000000000000002</v>
      </c>
      <c r="AD154" s="1">
        <v>10</v>
      </c>
      <c r="AE154" s="1">
        <v>20000</v>
      </c>
      <c r="AF154" s="1" t="s">
        <v>1678</v>
      </c>
      <c r="AG154" s="1">
        <v>3123027</v>
      </c>
      <c r="AH154" s="1" t="s">
        <v>45</v>
      </c>
    </row>
    <row r="155" spans="1:34">
      <c r="A155" s="1">
        <v>2018028</v>
      </c>
      <c r="B155" s="1" t="s">
        <v>48</v>
      </c>
      <c r="C155" s="2">
        <v>43164</v>
      </c>
      <c r="D155" s="2">
        <v>43225</v>
      </c>
      <c r="E155" s="1">
        <v>44</v>
      </c>
      <c r="F155" s="1">
        <v>38</v>
      </c>
      <c r="G155" s="1">
        <v>25</v>
      </c>
      <c r="H155" s="1">
        <v>17</v>
      </c>
      <c r="I155" s="1">
        <v>41</v>
      </c>
      <c r="J155" s="1">
        <v>9</v>
      </c>
      <c r="K155" s="1" t="s">
        <v>1679</v>
      </c>
      <c r="L155" s="1">
        <v>0</v>
      </c>
      <c r="M155" s="1">
        <v>5000000</v>
      </c>
      <c r="N155" s="1">
        <v>2</v>
      </c>
      <c r="O155" s="1">
        <v>100000</v>
      </c>
      <c r="P155" s="1">
        <v>24</v>
      </c>
      <c r="Q155" s="1">
        <v>1000</v>
      </c>
      <c r="R155" s="1">
        <v>256</v>
      </c>
      <c r="S155" s="1">
        <v>500</v>
      </c>
      <c r="T155" s="1">
        <v>1225</v>
      </c>
      <c r="U155" s="1">
        <v>50</v>
      </c>
      <c r="V155" s="1">
        <v>11703</v>
      </c>
      <c r="W155" s="1">
        <v>20</v>
      </c>
      <c r="X155" s="1">
        <v>17888</v>
      </c>
      <c r="Y155" s="1">
        <v>10</v>
      </c>
      <c r="Z155" s="1">
        <v>172475</v>
      </c>
      <c r="AA155" s="1">
        <v>5</v>
      </c>
      <c r="AB155" s="1">
        <v>282865</v>
      </c>
      <c r="AC155" s="1">
        <v>2.2000000000000002</v>
      </c>
      <c r="AD155" s="1">
        <v>10</v>
      </c>
      <c r="AE155" s="1">
        <v>20000</v>
      </c>
      <c r="AF155" s="1" t="s">
        <v>1680</v>
      </c>
      <c r="AG155" s="1">
        <v>2890673</v>
      </c>
      <c r="AH155" s="1" t="s">
        <v>45</v>
      </c>
    </row>
    <row r="156" spans="1:34">
      <c r="A156" s="1">
        <v>2018027</v>
      </c>
      <c r="B156" s="1" t="s">
        <v>43</v>
      </c>
      <c r="C156" s="2">
        <v>43162</v>
      </c>
      <c r="D156" s="2">
        <v>43223</v>
      </c>
      <c r="E156" s="1">
        <v>3</v>
      </c>
      <c r="F156" s="1">
        <v>4</v>
      </c>
      <c r="G156" s="1">
        <v>8</v>
      </c>
      <c r="H156" s="1">
        <v>2</v>
      </c>
      <c r="I156" s="1">
        <v>31</v>
      </c>
      <c r="J156" s="1">
        <v>9</v>
      </c>
      <c r="K156" s="1" t="s">
        <v>1681</v>
      </c>
      <c r="L156" s="1">
        <v>0</v>
      </c>
      <c r="M156" s="1">
        <v>4000000</v>
      </c>
      <c r="N156" s="1">
        <v>4</v>
      </c>
      <c r="O156" s="1">
        <v>100000</v>
      </c>
      <c r="P156" s="1">
        <v>55</v>
      </c>
      <c r="Q156" s="1">
        <v>1000</v>
      </c>
      <c r="R156" s="1">
        <v>722</v>
      </c>
      <c r="S156" s="1">
        <v>500</v>
      </c>
      <c r="T156" s="1">
        <v>3022</v>
      </c>
      <c r="U156" s="1">
        <v>50</v>
      </c>
      <c r="V156" s="1">
        <v>30467</v>
      </c>
      <c r="W156" s="1">
        <v>20</v>
      </c>
      <c r="X156" s="1">
        <v>38934</v>
      </c>
      <c r="Y156" s="1">
        <v>10</v>
      </c>
      <c r="Z156" s="1">
        <v>385410</v>
      </c>
      <c r="AA156" s="1">
        <v>5</v>
      </c>
      <c r="AB156" s="1">
        <v>483248</v>
      </c>
      <c r="AC156" s="1">
        <v>2.2000000000000002</v>
      </c>
      <c r="AD156" s="1">
        <v>10</v>
      </c>
      <c r="AE156" s="1">
        <v>20000</v>
      </c>
      <c r="AF156" s="1" t="s">
        <v>1682</v>
      </c>
      <c r="AG156" s="1">
        <v>6534042</v>
      </c>
      <c r="AH156" s="1" t="s">
        <v>45</v>
      </c>
    </row>
    <row r="157" spans="1:34">
      <c r="A157" s="1">
        <v>2018026</v>
      </c>
      <c r="B157" s="1" t="s">
        <v>46</v>
      </c>
      <c r="C157" s="2">
        <v>43159</v>
      </c>
      <c r="D157" s="2">
        <v>43220</v>
      </c>
      <c r="E157" s="1">
        <v>42</v>
      </c>
      <c r="F157" s="1">
        <v>5</v>
      </c>
      <c r="G157" s="1">
        <v>49</v>
      </c>
      <c r="H157" s="1">
        <v>31</v>
      </c>
      <c r="I157" s="1">
        <v>28</v>
      </c>
      <c r="J157" s="1">
        <v>7</v>
      </c>
      <c r="K157" s="1" t="s">
        <v>1683</v>
      </c>
      <c r="L157" s="1">
        <v>0</v>
      </c>
      <c r="M157" s="1">
        <v>3000000</v>
      </c>
      <c r="N157" s="1">
        <v>2</v>
      </c>
      <c r="O157" s="1">
        <v>100000</v>
      </c>
      <c r="P157" s="1">
        <v>77</v>
      </c>
      <c r="Q157" s="1">
        <v>1000</v>
      </c>
      <c r="R157" s="1">
        <v>347</v>
      </c>
      <c r="S157" s="1">
        <v>500</v>
      </c>
      <c r="T157" s="1">
        <v>2928</v>
      </c>
      <c r="U157" s="1">
        <v>50</v>
      </c>
      <c r="V157" s="1">
        <v>14998</v>
      </c>
      <c r="W157" s="1">
        <v>20</v>
      </c>
      <c r="X157" s="1">
        <v>39328</v>
      </c>
      <c r="Y157" s="1">
        <v>10</v>
      </c>
      <c r="Z157" s="1">
        <v>217488</v>
      </c>
      <c r="AA157" s="1">
        <v>5</v>
      </c>
      <c r="AB157" s="1">
        <v>549874</v>
      </c>
      <c r="AC157" s="1">
        <v>2.2000000000000002</v>
      </c>
      <c r="AD157" s="1">
        <v>10</v>
      </c>
      <c r="AE157" s="1">
        <v>20000</v>
      </c>
      <c r="AF157" s="1" t="s">
        <v>1684</v>
      </c>
      <c r="AG157" s="1">
        <v>5377689</v>
      </c>
      <c r="AH157" s="1" t="s">
        <v>45</v>
      </c>
    </row>
    <row r="158" spans="1:34">
      <c r="A158" s="1">
        <v>2018025</v>
      </c>
      <c r="B158" s="1" t="s">
        <v>48</v>
      </c>
      <c r="C158" s="2">
        <v>43157</v>
      </c>
      <c r="D158" s="2">
        <v>43218</v>
      </c>
      <c r="E158" s="1">
        <v>13</v>
      </c>
      <c r="F158" s="1">
        <v>34</v>
      </c>
      <c r="G158" s="1">
        <v>39</v>
      </c>
      <c r="H158" s="1">
        <v>42</v>
      </c>
      <c r="I158" s="1">
        <v>37</v>
      </c>
      <c r="J158" s="1">
        <v>3</v>
      </c>
      <c r="K158" s="1" t="s">
        <v>1685</v>
      </c>
      <c r="L158" s="1">
        <v>0</v>
      </c>
      <c r="M158" s="1">
        <v>2000000</v>
      </c>
      <c r="N158" s="1">
        <v>3</v>
      </c>
      <c r="O158" s="1">
        <v>100000</v>
      </c>
      <c r="P158" s="1">
        <v>34</v>
      </c>
      <c r="Q158" s="1">
        <v>1000</v>
      </c>
      <c r="R158" s="1">
        <v>216</v>
      </c>
      <c r="S158" s="1">
        <v>500</v>
      </c>
      <c r="T158" s="1">
        <v>1331</v>
      </c>
      <c r="U158" s="1">
        <v>50</v>
      </c>
      <c r="V158" s="1">
        <v>11078</v>
      </c>
      <c r="W158" s="1">
        <v>20</v>
      </c>
      <c r="X158" s="1">
        <v>17702</v>
      </c>
      <c r="Y158" s="1">
        <v>10</v>
      </c>
      <c r="Z158" s="1">
        <v>153986</v>
      </c>
      <c r="AA158" s="1">
        <v>5</v>
      </c>
      <c r="AB158" s="1">
        <v>286479</v>
      </c>
      <c r="AC158" s="1">
        <v>2.2000000000000002</v>
      </c>
      <c r="AD158" s="1">
        <v>10</v>
      </c>
      <c r="AE158" s="1">
        <v>20000</v>
      </c>
      <c r="AF158" s="1" t="s">
        <v>1686</v>
      </c>
      <c r="AG158" s="1">
        <v>3014806</v>
      </c>
      <c r="AH158" s="1" t="s">
        <v>45</v>
      </c>
    </row>
    <row r="159" spans="1:34">
      <c r="A159" s="1">
        <v>2018024</v>
      </c>
      <c r="B159" s="1" t="s">
        <v>43</v>
      </c>
      <c r="C159" s="2">
        <v>43155</v>
      </c>
      <c r="D159" s="2">
        <v>43216</v>
      </c>
      <c r="E159" s="1">
        <v>12</v>
      </c>
      <c r="F159" s="1">
        <v>6</v>
      </c>
      <c r="G159" s="1">
        <v>9</v>
      </c>
      <c r="H159" s="1">
        <v>31</v>
      </c>
      <c r="I159" s="1">
        <v>43</v>
      </c>
      <c r="J159" s="1">
        <v>3</v>
      </c>
      <c r="K159" s="1" t="s">
        <v>1687</v>
      </c>
      <c r="L159" s="1">
        <v>1</v>
      </c>
      <c r="M159" s="1">
        <v>3000000</v>
      </c>
      <c r="N159" s="1">
        <v>5</v>
      </c>
      <c r="O159" s="1">
        <v>100000</v>
      </c>
      <c r="P159" s="1">
        <v>93</v>
      </c>
      <c r="Q159" s="1">
        <v>1000</v>
      </c>
      <c r="R159" s="1">
        <v>748</v>
      </c>
      <c r="S159" s="1">
        <v>500</v>
      </c>
      <c r="T159" s="1">
        <v>3942</v>
      </c>
      <c r="U159" s="1">
        <v>50</v>
      </c>
      <c r="V159" s="1">
        <v>31938</v>
      </c>
      <c r="W159" s="1">
        <v>20</v>
      </c>
      <c r="X159" s="1">
        <v>47919</v>
      </c>
      <c r="Y159" s="1">
        <v>10</v>
      </c>
      <c r="Z159" s="1">
        <v>400649</v>
      </c>
      <c r="AA159" s="1">
        <v>5</v>
      </c>
      <c r="AB159" s="1">
        <v>529629</v>
      </c>
      <c r="AC159" s="1">
        <v>2.2000000000000002</v>
      </c>
      <c r="AD159" s="1">
        <v>10</v>
      </c>
      <c r="AE159" s="1">
        <v>20000</v>
      </c>
      <c r="AF159" s="1" t="s">
        <v>1688</v>
      </c>
      <c r="AG159" s="1">
        <v>4585591</v>
      </c>
      <c r="AH159" s="1" t="s">
        <v>45</v>
      </c>
    </row>
    <row r="160" spans="1:34">
      <c r="A160" s="1">
        <v>2018023</v>
      </c>
      <c r="B160" s="1" t="s">
        <v>46</v>
      </c>
      <c r="C160" s="2">
        <v>43152</v>
      </c>
      <c r="D160" s="2">
        <v>43213</v>
      </c>
      <c r="E160" s="1">
        <v>12</v>
      </c>
      <c r="F160" s="1">
        <v>41</v>
      </c>
      <c r="G160" s="1">
        <v>2</v>
      </c>
      <c r="H160" s="1">
        <v>28</v>
      </c>
      <c r="I160" s="1">
        <v>16</v>
      </c>
      <c r="J160" s="1">
        <v>1</v>
      </c>
      <c r="K160" s="1" t="s">
        <v>1689</v>
      </c>
      <c r="L160" s="1">
        <v>0</v>
      </c>
      <c r="M160" s="1">
        <v>2000000</v>
      </c>
      <c r="N160" s="1">
        <v>0</v>
      </c>
      <c r="O160" s="1">
        <v>100000</v>
      </c>
      <c r="P160" s="1">
        <v>42</v>
      </c>
      <c r="Q160" s="1">
        <v>1000</v>
      </c>
      <c r="R160" s="1">
        <v>502</v>
      </c>
      <c r="S160" s="1">
        <v>500</v>
      </c>
      <c r="T160" s="1">
        <v>1625</v>
      </c>
      <c r="U160" s="1">
        <v>50</v>
      </c>
      <c r="V160" s="1">
        <v>21113</v>
      </c>
      <c r="W160" s="1">
        <v>20</v>
      </c>
      <c r="X160" s="1">
        <v>22671</v>
      </c>
      <c r="Y160" s="1">
        <v>10</v>
      </c>
      <c r="Z160" s="1">
        <v>280747</v>
      </c>
      <c r="AA160" s="1">
        <v>5</v>
      </c>
      <c r="AB160" s="1">
        <v>280005</v>
      </c>
      <c r="AC160" s="1">
        <v>2.2000000000000002</v>
      </c>
      <c r="AD160" s="1">
        <v>10</v>
      </c>
      <c r="AE160" s="1">
        <v>20000</v>
      </c>
      <c r="AF160" s="1" t="s">
        <v>1690</v>
      </c>
      <c r="AG160" s="1">
        <v>4894883</v>
      </c>
      <c r="AH160" s="1" t="s">
        <v>45</v>
      </c>
    </row>
    <row r="161" spans="1:34">
      <c r="A161" s="1">
        <v>2018022</v>
      </c>
      <c r="B161" s="1" t="s">
        <v>48</v>
      </c>
      <c r="C161" s="2">
        <v>43150</v>
      </c>
      <c r="D161" s="2">
        <v>43211</v>
      </c>
      <c r="E161" s="1">
        <v>32</v>
      </c>
      <c r="F161" s="1">
        <v>9</v>
      </c>
      <c r="G161" s="1">
        <v>8</v>
      </c>
      <c r="H161" s="1">
        <v>29</v>
      </c>
      <c r="I161" s="1">
        <v>28</v>
      </c>
      <c r="J161" s="1">
        <v>2</v>
      </c>
      <c r="K161" s="1" t="s">
        <v>1691</v>
      </c>
      <c r="L161" s="1">
        <v>1</v>
      </c>
      <c r="M161" s="1">
        <v>12000000</v>
      </c>
      <c r="N161" s="1">
        <v>1</v>
      </c>
      <c r="O161" s="1">
        <v>100000</v>
      </c>
      <c r="P161" s="1">
        <v>25</v>
      </c>
      <c r="Q161" s="1">
        <v>1000</v>
      </c>
      <c r="R161" s="1">
        <v>370</v>
      </c>
      <c r="S161" s="1">
        <v>500</v>
      </c>
      <c r="T161" s="1">
        <v>1477</v>
      </c>
      <c r="U161" s="1">
        <v>50</v>
      </c>
      <c r="V161" s="1">
        <v>16182</v>
      </c>
      <c r="W161" s="1">
        <v>20</v>
      </c>
      <c r="X161" s="1">
        <v>23733</v>
      </c>
      <c r="Y161" s="1">
        <v>10</v>
      </c>
      <c r="Z161" s="1">
        <v>252437</v>
      </c>
      <c r="AA161" s="1">
        <v>5</v>
      </c>
      <c r="AB161" s="1">
        <v>299231</v>
      </c>
      <c r="AC161" s="1">
        <v>2.2000000000000002</v>
      </c>
      <c r="AD161" s="1">
        <v>10</v>
      </c>
      <c r="AE161" s="1">
        <v>20000</v>
      </c>
      <c r="AF161" s="1" t="s">
        <v>1692</v>
      </c>
      <c r="AG161" s="1">
        <v>6791332</v>
      </c>
      <c r="AH161" s="1" t="s">
        <v>45</v>
      </c>
    </row>
    <row r="162" spans="1:34">
      <c r="A162" s="1">
        <v>2018021</v>
      </c>
      <c r="B162" s="1" t="s">
        <v>43</v>
      </c>
      <c r="C162" s="2">
        <v>43148</v>
      </c>
      <c r="D162" s="2">
        <v>43209</v>
      </c>
      <c r="E162" s="1">
        <v>49</v>
      </c>
      <c r="F162" s="1">
        <v>48</v>
      </c>
      <c r="G162" s="1">
        <v>14</v>
      </c>
      <c r="H162" s="1">
        <v>22</v>
      </c>
      <c r="I162" s="1">
        <v>38</v>
      </c>
      <c r="J162" s="1">
        <v>9</v>
      </c>
      <c r="K162" s="1" t="s">
        <v>1693</v>
      </c>
      <c r="L162" s="1">
        <v>0</v>
      </c>
      <c r="M162" s="1">
        <v>11000000</v>
      </c>
      <c r="N162" s="1">
        <v>2</v>
      </c>
      <c r="O162" s="1">
        <v>100000</v>
      </c>
      <c r="P162" s="1">
        <v>56</v>
      </c>
      <c r="Q162" s="1">
        <v>1000</v>
      </c>
      <c r="R162" s="1">
        <v>563</v>
      </c>
      <c r="S162" s="1">
        <v>500</v>
      </c>
      <c r="T162" s="1">
        <v>2858</v>
      </c>
      <c r="U162" s="1">
        <v>50</v>
      </c>
      <c r="V162" s="1">
        <v>24735</v>
      </c>
      <c r="W162" s="1">
        <v>20</v>
      </c>
      <c r="X162" s="1">
        <v>39273</v>
      </c>
      <c r="Y162" s="1">
        <v>10</v>
      </c>
      <c r="Z162" s="1">
        <v>359839</v>
      </c>
      <c r="AA162" s="1">
        <v>5</v>
      </c>
      <c r="AB162" s="1">
        <v>566312</v>
      </c>
      <c r="AC162" s="1">
        <v>2.2000000000000002</v>
      </c>
      <c r="AD162" s="1">
        <v>10</v>
      </c>
      <c r="AE162" s="1">
        <v>20000</v>
      </c>
      <c r="AF162" s="1" t="s">
        <v>1694</v>
      </c>
      <c r="AG162" s="1">
        <v>3464264</v>
      </c>
      <c r="AH162" s="1" t="s">
        <v>45</v>
      </c>
    </row>
    <row r="163" spans="1:34">
      <c r="A163" s="1">
        <v>2018020</v>
      </c>
      <c r="B163" s="1" t="s">
        <v>46</v>
      </c>
      <c r="C163" s="2">
        <v>43145</v>
      </c>
      <c r="D163" s="2">
        <v>43206</v>
      </c>
      <c r="E163" s="1">
        <v>13</v>
      </c>
      <c r="F163" s="1">
        <v>3</v>
      </c>
      <c r="G163" s="1">
        <v>44</v>
      </c>
      <c r="H163" s="1">
        <v>19</v>
      </c>
      <c r="I163" s="1">
        <v>5</v>
      </c>
      <c r="J163" s="1">
        <v>4</v>
      </c>
      <c r="K163" s="1" t="s">
        <v>1695</v>
      </c>
      <c r="L163" s="1">
        <v>0</v>
      </c>
      <c r="M163" s="1">
        <v>10000000</v>
      </c>
      <c r="N163" s="1">
        <v>4</v>
      </c>
      <c r="O163" s="1">
        <v>100000</v>
      </c>
      <c r="P163" s="1">
        <v>81</v>
      </c>
      <c r="Q163" s="1">
        <v>1000</v>
      </c>
      <c r="R163" s="1">
        <v>976</v>
      </c>
      <c r="S163" s="1">
        <v>500</v>
      </c>
      <c r="T163" s="1">
        <v>3923</v>
      </c>
      <c r="U163" s="1">
        <v>50</v>
      </c>
      <c r="V163" s="1">
        <v>40021</v>
      </c>
      <c r="W163" s="1">
        <v>20</v>
      </c>
      <c r="X163" s="1">
        <v>49067</v>
      </c>
      <c r="Y163" s="1">
        <v>10</v>
      </c>
      <c r="Z163" s="1">
        <v>473793</v>
      </c>
      <c r="AA163" s="1">
        <v>5</v>
      </c>
      <c r="AB163" s="1">
        <v>545526</v>
      </c>
      <c r="AC163" s="1">
        <v>2.2000000000000002</v>
      </c>
      <c r="AD163" s="1">
        <v>10</v>
      </c>
      <c r="AE163" s="1">
        <v>20000</v>
      </c>
      <c r="AF163" s="1" t="s">
        <v>1696</v>
      </c>
      <c r="AG163" s="1">
        <v>94132</v>
      </c>
      <c r="AH163" s="1" t="s">
        <v>45</v>
      </c>
    </row>
    <row r="164" spans="1:34">
      <c r="A164" s="1">
        <v>2018019</v>
      </c>
      <c r="B164" s="1" t="s">
        <v>48</v>
      </c>
      <c r="C164" s="2">
        <v>43143</v>
      </c>
      <c r="D164" s="2">
        <v>43204</v>
      </c>
      <c r="E164" s="1">
        <v>27</v>
      </c>
      <c r="F164" s="1">
        <v>35</v>
      </c>
      <c r="G164" s="1">
        <v>48</v>
      </c>
      <c r="H164" s="1">
        <v>3</v>
      </c>
      <c r="I164" s="1">
        <v>32</v>
      </c>
      <c r="J164" s="1">
        <v>9</v>
      </c>
      <c r="K164" s="1" t="s">
        <v>1697</v>
      </c>
      <c r="L164" s="1">
        <v>0</v>
      </c>
      <c r="M164" s="1">
        <v>5000000</v>
      </c>
      <c r="N164" s="1">
        <v>1</v>
      </c>
      <c r="O164" s="1">
        <v>100000</v>
      </c>
      <c r="P164" s="1">
        <v>24</v>
      </c>
      <c r="Q164" s="1">
        <v>1000</v>
      </c>
      <c r="R164" s="1">
        <v>205</v>
      </c>
      <c r="S164" s="1">
        <v>500</v>
      </c>
      <c r="T164" s="1">
        <v>1199</v>
      </c>
      <c r="U164" s="1">
        <v>50</v>
      </c>
      <c r="V164" s="1">
        <v>10846</v>
      </c>
      <c r="W164" s="1">
        <v>20</v>
      </c>
      <c r="X164" s="1">
        <v>19250</v>
      </c>
      <c r="Y164" s="1">
        <v>10</v>
      </c>
      <c r="Z164" s="1">
        <v>172095</v>
      </c>
      <c r="AA164" s="1">
        <v>5</v>
      </c>
      <c r="AB164" s="1">
        <v>300908</v>
      </c>
      <c r="AC164" s="1">
        <v>2.2000000000000002</v>
      </c>
      <c r="AD164" s="1">
        <v>10</v>
      </c>
      <c r="AE164" s="1">
        <v>20000</v>
      </c>
      <c r="AF164" s="1" t="s">
        <v>1698</v>
      </c>
      <c r="AG164" s="1">
        <v>6552577</v>
      </c>
      <c r="AH164" s="1" t="s">
        <v>45</v>
      </c>
    </row>
    <row r="165" spans="1:34">
      <c r="A165" s="1">
        <v>2018018</v>
      </c>
      <c r="B165" s="1" t="s">
        <v>43</v>
      </c>
      <c r="C165" s="2">
        <v>43141</v>
      </c>
      <c r="D165" s="2">
        <v>43202</v>
      </c>
      <c r="E165" s="1">
        <v>19</v>
      </c>
      <c r="F165" s="1">
        <v>31</v>
      </c>
      <c r="G165" s="1">
        <v>2</v>
      </c>
      <c r="H165" s="1">
        <v>40</v>
      </c>
      <c r="I165" s="1">
        <v>42</v>
      </c>
      <c r="J165" s="1">
        <v>5</v>
      </c>
      <c r="K165" s="1" t="s">
        <v>1699</v>
      </c>
      <c r="L165" s="1">
        <v>0</v>
      </c>
      <c r="M165" s="1">
        <v>4000000</v>
      </c>
      <c r="N165" s="1">
        <v>2</v>
      </c>
      <c r="O165" s="1">
        <v>100000</v>
      </c>
      <c r="P165" s="1">
        <v>50</v>
      </c>
      <c r="Q165" s="1">
        <v>1000</v>
      </c>
      <c r="R165" s="1">
        <v>448</v>
      </c>
      <c r="S165" s="1">
        <v>500</v>
      </c>
      <c r="T165" s="1">
        <v>2640</v>
      </c>
      <c r="U165" s="1">
        <v>50</v>
      </c>
      <c r="V165" s="1">
        <v>21107</v>
      </c>
      <c r="W165" s="1">
        <v>20</v>
      </c>
      <c r="X165" s="1">
        <v>40820</v>
      </c>
      <c r="Y165" s="1">
        <v>10</v>
      </c>
      <c r="Z165" s="1">
        <v>318269</v>
      </c>
      <c r="AA165" s="1">
        <v>5</v>
      </c>
      <c r="AB165" s="1">
        <v>600289</v>
      </c>
      <c r="AC165" s="1">
        <v>2.2000000000000002</v>
      </c>
      <c r="AD165" s="1">
        <v>10</v>
      </c>
      <c r="AE165" s="1">
        <v>20000</v>
      </c>
      <c r="AF165" s="1" t="s">
        <v>1700</v>
      </c>
      <c r="AG165" s="1">
        <v>7032637</v>
      </c>
      <c r="AH165" s="1" t="s">
        <v>45</v>
      </c>
    </row>
    <row r="166" spans="1:34">
      <c r="A166" s="1">
        <v>2018017</v>
      </c>
      <c r="B166" s="1" t="s">
        <v>46</v>
      </c>
      <c r="C166" s="2">
        <v>43138</v>
      </c>
      <c r="D166" s="2">
        <v>43199</v>
      </c>
      <c r="E166" s="1">
        <v>44</v>
      </c>
      <c r="F166" s="1">
        <v>13</v>
      </c>
      <c r="G166" s="1">
        <v>17</v>
      </c>
      <c r="H166" s="1">
        <v>48</v>
      </c>
      <c r="I166" s="1">
        <v>33</v>
      </c>
      <c r="J166" s="1">
        <v>3</v>
      </c>
      <c r="K166" s="1" t="s">
        <v>1701</v>
      </c>
      <c r="L166" s="1">
        <v>0</v>
      </c>
      <c r="M166" s="1">
        <v>3000000</v>
      </c>
      <c r="N166" s="1">
        <v>1</v>
      </c>
      <c r="O166" s="1">
        <v>100000</v>
      </c>
      <c r="P166" s="1">
        <v>52</v>
      </c>
      <c r="Q166" s="1">
        <v>1000</v>
      </c>
      <c r="R166" s="1">
        <v>443</v>
      </c>
      <c r="S166" s="1">
        <v>500</v>
      </c>
      <c r="T166" s="1">
        <v>2245</v>
      </c>
      <c r="U166" s="1">
        <v>50</v>
      </c>
      <c r="V166" s="1">
        <v>17883</v>
      </c>
      <c r="W166" s="1">
        <v>20</v>
      </c>
      <c r="X166" s="1">
        <v>29241</v>
      </c>
      <c r="Y166" s="1">
        <v>10</v>
      </c>
      <c r="Z166" s="1">
        <v>243451</v>
      </c>
      <c r="AA166" s="1">
        <v>5</v>
      </c>
      <c r="AB166" s="1">
        <v>380188</v>
      </c>
      <c r="AC166" s="1">
        <v>2.2000000000000002</v>
      </c>
      <c r="AD166" s="1">
        <v>10</v>
      </c>
      <c r="AE166" s="1">
        <v>20000</v>
      </c>
      <c r="AF166" s="1" t="s">
        <v>1702</v>
      </c>
      <c r="AG166" s="1">
        <v>8773936</v>
      </c>
      <c r="AH166" s="1" t="s">
        <v>45</v>
      </c>
    </row>
    <row r="167" spans="1:34">
      <c r="A167" s="1">
        <v>2018016</v>
      </c>
      <c r="B167" s="1" t="s">
        <v>48</v>
      </c>
      <c r="C167" s="2">
        <v>43136</v>
      </c>
      <c r="D167" s="2">
        <v>43197</v>
      </c>
      <c r="E167" s="1">
        <v>7</v>
      </c>
      <c r="F167" s="1">
        <v>29</v>
      </c>
      <c r="G167" s="1">
        <v>1</v>
      </c>
      <c r="H167" s="1">
        <v>30</v>
      </c>
      <c r="I167" s="1">
        <v>45</v>
      </c>
      <c r="J167" s="1">
        <v>7</v>
      </c>
      <c r="K167" s="1" t="s">
        <v>1703</v>
      </c>
      <c r="L167" s="1">
        <v>0</v>
      </c>
      <c r="M167" s="1">
        <v>2000000</v>
      </c>
      <c r="N167" s="1">
        <v>2</v>
      </c>
      <c r="O167" s="1">
        <v>100000</v>
      </c>
      <c r="P167" s="1">
        <v>68</v>
      </c>
      <c r="Q167" s="1">
        <v>1000</v>
      </c>
      <c r="R167" s="1">
        <v>295</v>
      </c>
      <c r="S167" s="1">
        <v>500</v>
      </c>
      <c r="T167" s="1">
        <v>2598</v>
      </c>
      <c r="U167" s="1">
        <v>50</v>
      </c>
      <c r="V167" s="1">
        <v>12947</v>
      </c>
      <c r="W167" s="1">
        <v>20</v>
      </c>
      <c r="X167" s="1">
        <v>37381</v>
      </c>
      <c r="Y167" s="1">
        <v>10</v>
      </c>
      <c r="Z167" s="1">
        <v>189966</v>
      </c>
      <c r="AA167" s="1">
        <v>5</v>
      </c>
      <c r="AB167" s="1">
        <v>427223</v>
      </c>
      <c r="AC167" s="1">
        <v>2.2000000000000002</v>
      </c>
      <c r="AD167" s="1">
        <v>10</v>
      </c>
      <c r="AE167" s="1">
        <v>20000</v>
      </c>
      <c r="AF167" s="1" t="s">
        <v>1704</v>
      </c>
      <c r="AG167" s="1">
        <v>9481512</v>
      </c>
      <c r="AH167" s="1" t="s">
        <v>45</v>
      </c>
    </row>
    <row r="168" spans="1:34">
      <c r="A168" s="1">
        <v>2018015</v>
      </c>
      <c r="B168" s="1" t="s">
        <v>43</v>
      </c>
      <c r="C168" s="2">
        <v>43134</v>
      </c>
      <c r="D168" s="2">
        <v>43195</v>
      </c>
      <c r="E168" s="1">
        <v>22</v>
      </c>
      <c r="F168" s="1">
        <v>9</v>
      </c>
      <c r="G168" s="1">
        <v>23</v>
      </c>
      <c r="H168" s="1">
        <v>38</v>
      </c>
      <c r="I168" s="1">
        <v>13</v>
      </c>
      <c r="J168" s="1">
        <v>4</v>
      </c>
      <c r="K168" s="1" t="s">
        <v>1705</v>
      </c>
      <c r="L168" s="1">
        <v>1</v>
      </c>
      <c r="M168" s="1">
        <v>2000000</v>
      </c>
      <c r="N168" s="1">
        <v>5</v>
      </c>
      <c r="O168" s="1">
        <v>100000</v>
      </c>
      <c r="P168" s="1">
        <v>68</v>
      </c>
      <c r="Q168" s="1">
        <v>1000</v>
      </c>
      <c r="R168" s="1">
        <v>722</v>
      </c>
      <c r="S168" s="1">
        <v>500</v>
      </c>
      <c r="T168" s="1">
        <v>3535</v>
      </c>
      <c r="U168" s="1">
        <v>50</v>
      </c>
      <c r="V168" s="1">
        <v>32869</v>
      </c>
      <c r="W168" s="1">
        <v>20</v>
      </c>
      <c r="X168" s="1">
        <v>45005</v>
      </c>
      <c r="Y168" s="1">
        <v>10</v>
      </c>
      <c r="Z168" s="1">
        <v>410529</v>
      </c>
      <c r="AA168" s="1">
        <v>5</v>
      </c>
      <c r="AB168" s="1">
        <v>490667</v>
      </c>
      <c r="AC168" s="1">
        <v>2.2000000000000002</v>
      </c>
      <c r="AD168" s="1">
        <v>10</v>
      </c>
      <c r="AE168" s="1">
        <v>20000</v>
      </c>
      <c r="AF168" s="1" t="s">
        <v>1706</v>
      </c>
      <c r="AG168" s="1">
        <v>3815419</v>
      </c>
      <c r="AH168" s="1" t="s">
        <v>45</v>
      </c>
    </row>
    <row r="169" spans="1:34">
      <c r="A169" s="1">
        <v>2018014</v>
      </c>
      <c r="B169" s="1" t="s">
        <v>46</v>
      </c>
      <c r="C169" s="2">
        <v>43131</v>
      </c>
      <c r="D169" s="2">
        <v>43192</v>
      </c>
      <c r="E169" s="1">
        <v>29</v>
      </c>
      <c r="F169" s="1">
        <v>26</v>
      </c>
      <c r="G169" s="1">
        <v>16</v>
      </c>
      <c r="H169" s="1">
        <v>4</v>
      </c>
      <c r="I169" s="1">
        <v>49</v>
      </c>
      <c r="J169" s="1">
        <v>1</v>
      </c>
      <c r="K169" s="1" t="s">
        <v>1707</v>
      </c>
      <c r="L169" s="1">
        <v>1</v>
      </c>
      <c r="M169" s="1">
        <v>5000000</v>
      </c>
      <c r="N169" s="1">
        <v>4</v>
      </c>
      <c r="O169" s="1">
        <v>100000</v>
      </c>
      <c r="P169" s="1">
        <v>34</v>
      </c>
      <c r="Q169" s="1">
        <v>1000</v>
      </c>
      <c r="R169" s="1">
        <v>488</v>
      </c>
      <c r="S169" s="1">
        <v>500</v>
      </c>
      <c r="T169" s="1">
        <v>1613</v>
      </c>
      <c r="U169" s="1">
        <v>50</v>
      </c>
      <c r="V169" s="1">
        <v>19975</v>
      </c>
      <c r="W169" s="1">
        <v>20</v>
      </c>
      <c r="X169" s="1">
        <v>22798</v>
      </c>
      <c r="Y169" s="1">
        <v>10</v>
      </c>
      <c r="Z169" s="1">
        <v>265763</v>
      </c>
      <c r="AA169" s="1">
        <v>5</v>
      </c>
      <c r="AB169" s="1">
        <v>291498</v>
      </c>
      <c r="AC169" s="1">
        <v>2.2000000000000002</v>
      </c>
      <c r="AD169" s="1">
        <v>10</v>
      </c>
      <c r="AE169" s="1">
        <v>20000</v>
      </c>
      <c r="AF169" s="1" t="s">
        <v>1708</v>
      </c>
      <c r="AG169" s="1">
        <v>4978647</v>
      </c>
      <c r="AH169" s="1" t="s">
        <v>45</v>
      </c>
    </row>
    <row r="170" spans="1:34">
      <c r="A170" s="1">
        <v>2018013</v>
      </c>
      <c r="B170" s="1" t="s">
        <v>48</v>
      </c>
      <c r="C170" s="2">
        <v>43129</v>
      </c>
      <c r="D170" s="2">
        <v>43190</v>
      </c>
      <c r="E170" s="1">
        <v>11</v>
      </c>
      <c r="F170" s="1">
        <v>32</v>
      </c>
      <c r="G170" s="1">
        <v>27</v>
      </c>
      <c r="H170" s="1">
        <v>36</v>
      </c>
      <c r="I170" s="1">
        <v>21</v>
      </c>
      <c r="J170" s="1">
        <v>6</v>
      </c>
      <c r="K170" s="1" t="s">
        <v>1709</v>
      </c>
      <c r="L170" s="1">
        <v>0</v>
      </c>
      <c r="M170" s="1">
        <v>4000000</v>
      </c>
      <c r="N170" s="1">
        <v>1</v>
      </c>
      <c r="O170" s="1">
        <v>100000</v>
      </c>
      <c r="P170" s="1">
        <v>16</v>
      </c>
      <c r="Q170" s="1">
        <v>1000</v>
      </c>
      <c r="R170" s="1">
        <v>260</v>
      </c>
      <c r="S170" s="1">
        <v>500</v>
      </c>
      <c r="T170" s="1">
        <v>1396</v>
      </c>
      <c r="U170" s="1">
        <v>50</v>
      </c>
      <c r="V170" s="1">
        <v>11809</v>
      </c>
      <c r="W170" s="1">
        <v>20</v>
      </c>
      <c r="X170" s="1">
        <v>20253</v>
      </c>
      <c r="Y170" s="1">
        <v>10</v>
      </c>
      <c r="Z170" s="1">
        <v>183816</v>
      </c>
      <c r="AA170" s="1">
        <v>5</v>
      </c>
      <c r="AB170" s="1">
        <v>276081</v>
      </c>
      <c r="AC170" s="1">
        <v>2.2000000000000002</v>
      </c>
      <c r="AD170" s="1">
        <v>10</v>
      </c>
      <c r="AE170" s="1">
        <v>20000</v>
      </c>
      <c r="AF170" s="1" t="s">
        <v>1710</v>
      </c>
      <c r="AG170" s="1">
        <v>2051949</v>
      </c>
      <c r="AH170" s="1" t="s">
        <v>45</v>
      </c>
    </row>
    <row r="171" spans="1:34">
      <c r="A171" s="1">
        <v>2018012</v>
      </c>
      <c r="B171" s="1" t="s">
        <v>43</v>
      </c>
      <c r="C171" s="2">
        <v>43127</v>
      </c>
      <c r="D171" s="2">
        <v>43188</v>
      </c>
      <c r="E171" s="1">
        <v>45</v>
      </c>
      <c r="F171" s="1">
        <v>10</v>
      </c>
      <c r="G171" s="1">
        <v>9</v>
      </c>
      <c r="H171" s="1">
        <v>34</v>
      </c>
      <c r="I171" s="1">
        <v>39</v>
      </c>
      <c r="J171" s="1">
        <v>10</v>
      </c>
      <c r="K171" s="1" t="s">
        <v>1711</v>
      </c>
      <c r="L171" s="1">
        <v>0</v>
      </c>
      <c r="M171" s="1">
        <v>3000000</v>
      </c>
      <c r="N171" s="1">
        <v>0</v>
      </c>
      <c r="O171" s="1">
        <v>100000</v>
      </c>
      <c r="P171" s="1">
        <v>25</v>
      </c>
      <c r="Q171" s="1">
        <v>1000</v>
      </c>
      <c r="R171" s="1">
        <v>353</v>
      </c>
      <c r="S171" s="1">
        <v>500</v>
      </c>
      <c r="T171" s="1">
        <v>1717</v>
      </c>
      <c r="U171" s="1">
        <v>50</v>
      </c>
      <c r="V171" s="1">
        <v>18215</v>
      </c>
      <c r="W171" s="1">
        <v>20</v>
      </c>
      <c r="X171" s="1">
        <v>26652</v>
      </c>
      <c r="Y171" s="1">
        <v>10</v>
      </c>
      <c r="Z171" s="1">
        <v>308616</v>
      </c>
      <c r="AA171" s="1">
        <v>5</v>
      </c>
      <c r="AB171" s="1">
        <v>377799</v>
      </c>
      <c r="AC171" s="1">
        <v>2.2000000000000002</v>
      </c>
      <c r="AD171" s="1">
        <v>10</v>
      </c>
      <c r="AE171" s="1">
        <v>20000</v>
      </c>
      <c r="AF171" s="1" t="s">
        <v>1712</v>
      </c>
      <c r="AG171" s="1">
        <v>2154064</v>
      </c>
      <c r="AH171" s="1" t="s">
        <v>45</v>
      </c>
    </row>
    <row r="172" spans="1:34">
      <c r="A172" s="1">
        <v>2018011</v>
      </c>
      <c r="B172" s="1" t="s">
        <v>46</v>
      </c>
      <c r="C172" s="2">
        <v>43124</v>
      </c>
      <c r="D172" s="2">
        <v>43185</v>
      </c>
      <c r="E172" s="1">
        <v>9</v>
      </c>
      <c r="F172" s="1">
        <v>37</v>
      </c>
      <c r="G172" s="1">
        <v>35</v>
      </c>
      <c r="H172" s="1">
        <v>23</v>
      </c>
      <c r="I172" s="1">
        <v>28</v>
      </c>
      <c r="J172" s="1">
        <v>5</v>
      </c>
      <c r="K172" s="1" t="s">
        <v>1713</v>
      </c>
      <c r="L172" s="1">
        <v>0</v>
      </c>
      <c r="M172" s="1">
        <v>2000000</v>
      </c>
      <c r="N172" s="1">
        <v>2</v>
      </c>
      <c r="O172" s="1">
        <v>100000</v>
      </c>
      <c r="P172" s="1">
        <v>34</v>
      </c>
      <c r="Q172" s="1">
        <v>1000</v>
      </c>
      <c r="R172" s="1">
        <v>298</v>
      </c>
      <c r="S172" s="1">
        <v>500</v>
      </c>
      <c r="T172" s="1">
        <v>2030</v>
      </c>
      <c r="U172" s="1">
        <v>50</v>
      </c>
      <c r="V172" s="1">
        <v>14906</v>
      </c>
      <c r="W172" s="1">
        <v>20</v>
      </c>
      <c r="X172" s="1">
        <v>30477</v>
      </c>
      <c r="Y172" s="1">
        <v>10</v>
      </c>
      <c r="Z172" s="1">
        <v>221922</v>
      </c>
      <c r="AA172" s="1">
        <v>5</v>
      </c>
      <c r="AB172" s="1">
        <v>423051</v>
      </c>
      <c r="AC172" s="1">
        <v>2.2000000000000002</v>
      </c>
      <c r="AD172" s="1">
        <v>10</v>
      </c>
      <c r="AE172" s="1">
        <v>20000</v>
      </c>
      <c r="AF172" s="1" t="s">
        <v>1714</v>
      </c>
      <c r="AG172" s="1">
        <v>9151064</v>
      </c>
      <c r="AH172" s="1" t="s">
        <v>45</v>
      </c>
    </row>
    <row r="173" spans="1:34">
      <c r="A173" s="1">
        <v>2018010</v>
      </c>
      <c r="B173" s="1" t="s">
        <v>48</v>
      </c>
      <c r="C173" s="2">
        <v>43122</v>
      </c>
      <c r="D173" s="2">
        <v>43183</v>
      </c>
      <c r="E173" s="1">
        <v>31</v>
      </c>
      <c r="F173" s="1">
        <v>11</v>
      </c>
      <c r="G173" s="1">
        <v>16</v>
      </c>
      <c r="H173" s="1">
        <v>1</v>
      </c>
      <c r="I173" s="1">
        <v>14</v>
      </c>
      <c r="J173" s="1">
        <v>2</v>
      </c>
      <c r="K173" s="1" t="s">
        <v>1715</v>
      </c>
      <c r="L173" s="1">
        <v>1</v>
      </c>
      <c r="M173" s="1">
        <v>5000000</v>
      </c>
      <c r="N173" s="1">
        <v>1</v>
      </c>
      <c r="O173" s="1">
        <v>100000</v>
      </c>
      <c r="P173" s="1">
        <v>41</v>
      </c>
      <c r="Q173" s="1">
        <v>1000</v>
      </c>
      <c r="R173" s="1">
        <v>527</v>
      </c>
      <c r="S173" s="1">
        <v>500</v>
      </c>
      <c r="T173" s="1">
        <v>1656</v>
      </c>
      <c r="U173" s="1">
        <v>50</v>
      </c>
      <c r="V173" s="1">
        <v>18408</v>
      </c>
      <c r="W173" s="1">
        <v>20</v>
      </c>
      <c r="X173" s="1">
        <v>20359</v>
      </c>
      <c r="Y173" s="1">
        <v>10</v>
      </c>
      <c r="Z173" s="1">
        <v>231142</v>
      </c>
      <c r="AA173" s="1">
        <v>5</v>
      </c>
      <c r="AB173" s="1">
        <v>243970</v>
      </c>
      <c r="AC173" s="1">
        <v>2.2000000000000002</v>
      </c>
      <c r="AD173" s="1">
        <v>10</v>
      </c>
      <c r="AE173" s="1">
        <v>20000</v>
      </c>
      <c r="AF173" s="1" t="s">
        <v>1716</v>
      </c>
      <c r="AG173" s="1">
        <v>3658313</v>
      </c>
      <c r="AH173" s="1" t="s">
        <v>45</v>
      </c>
    </row>
    <row r="174" spans="1:34">
      <c r="A174" s="1">
        <v>2018009</v>
      </c>
      <c r="B174" s="1" t="s">
        <v>43</v>
      </c>
      <c r="C174" s="2">
        <v>43120</v>
      </c>
      <c r="D174" s="2">
        <v>43181</v>
      </c>
      <c r="E174" s="1">
        <v>44</v>
      </c>
      <c r="F174" s="1">
        <v>32</v>
      </c>
      <c r="G174" s="1">
        <v>27</v>
      </c>
      <c r="H174" s="1">
        <v>38</v>
      </c>
      <c r="I174" s="1">
        <v>46</v>
      </c>
      <c r="J174" s="1">
        <v>7</v>
      </c>
      <c r="K174" s="1" t="s">
        <v>1717</v>
      </c>
      <c r="L174" s="1">
        <v>0</v>
      </c>
      <c r="M174" s="1">
        <v>4000000</v>
      </c>
      <c r="N174" s="1">
        <v>3</v>
      </c>
      <c r="O174" s="1">
        <v>100000</v>
      </c>
      <c r="P174" s="1">
        <v>65</v>
      </c>
      <c r="Q174" s="1">
        <v>1000</v>
      </c>
      <c r="R174" s="1">
        <v>406</v>
      </c>
      <c r="S174" s="1">
        <v>500</v>
      </c>
      <c r="T174" s="1">
        <v>2786</v>
      </c>
      <c r="U174" s="1">
        <v>50</v>
      </c>
      <c r="V174" s="1">
        <v>17314</v>
      </c>
      <c r="W174" s="1">
        <v>20</v>
      </c>
      <c r="X174" s="1">
        <v>43013</v>
      </c>
      <c r="Y174" s="1">
        <v>10</v>
      </c>
      <c r="Z174" s="1">
        <v>254911</v>
      </c>
      <c r="AA174" s="1">
        <v>5</v>
      </c>
      <c r="AB174" s="1">
        <v>786928</v>
      </c>
      <c r="AC174" s="1">
        <v>2.2000000000000002</v>
      </c>
      <c r="AD174" s="1">
        <v>10</v>
      </c>
      <c r="AE174" s="1">
        <v>20000</v>
      </c>
      <c r="AF174" s="1" t="s">
        <v>1718</v>
      </c>
      <c r="AG174" s="1">
        <v>1991492</v>
      </c>
      <c r="AH174" s="1" t="s">
        <v>45</v>
      </c>
    </row>
    <row r="175" spans="1:34">
      <c r="A175" s="1">
        <v>2018008</v>
      </c>
      <c r="B175" s="1" t="s">
        <v>46</v>
      </c>
      <c r="C175" s="2">
        <v>43117</v>
      </c>
      <c r="D175" s="2">
        <v>43178</v>
      </c>
      <c r="E175" s="1">
        <v>16</v>
      </c>
      <c r="F175" s="1">
        <v>25</v>
      </c>
      <c r="G175" s="1">
        <v>40</v>
      </c>
      <c r="H175" s="1">
        <v>49</v>
      </c>
      <c r="I175" s="1">
        <v>4</v>
      </c>
      <c r="J175" s="1">
        <v>3</v>
      </c>
      <c r="K175" s="1" t="s">
        <v>1719</v>
      </c>
      <c r="L175" s="1">
        <v>0</v>
      </c>
      <c r="M175" s="1">
        <v>3000000</v>
      </c>
      <c r="N175" s="1">
        <v>1</v>
      </c>
      <c r="O175" s="1">
        <v>100000</v>
      </c>
      <c r="P175" s="1">
        <v>34</v>
      </c>
      <c r="Q175" s="1">
        <v>1000</v>
      </c>
      <c r="R175" s="1">
        <v>350</v>
      </c>
      <c r="S175" s="1">
        <v>500</v>
      </c>
      <c r="T175" s="1">
        <v>1620</v>
      </c>
      <c r="U175" s="1">
        <v>50</v>
      </c>
      <c r="V175" s="1">
        <v>15417</v>
      </c>
      <c r="W175" s="1">
        <v>20</v>
      </c>
      <c r="X175" s="1">
        <v>24844</v>
      </c>
      <c r="Y175" s="1">
        <v>10</v>
      </c>
      <c r="Z175" s="1">
        <v>231019</v>
      </c>
      <c r="AA175" s="1">
        <v>5</v>
      </c>
      <c r="AB175" s="1">
        <v>380918</v>
      </c>
      <c r="AC175" s="1">
        <v>2.2000000000000002</v>
      </c>
      <c r="AD175" s="1">
        <v>10</v>
      </c>
      <c r="AE175" s="1">
        <v>20000</v>
      </c>
      <c r="AF175" s="1" t="s">
        <v>1720</v>
      </c>
      <c r="AG175" s="1">
        <v>9839727</v>
      </c>
      <c r="AH175" s="1" t="s">
        <v>45</v>
      </c>
    </row>
    <row r="176" spans="1:34">
      <c r="A176" s="1">
        <v>2018007</v>
      </c>
      <c r="B176" s="1" t="s">
        <v>48</v>
      </c>
      <c r="C176" s="2">
        <v>43115</v>
      </c>
      <c r="D176" s="2">
        <v>43176</v>
      </c>
      <c r="E176" s="1">
        <v>15</v>
      </c>
      <c r="F176" s="1">
        <v>28</v>
      </c>
      <c r="G176" s="1">
        <v>22</v>
      </c>
      <c r="H176" s="1">
        <v>2</v>
      </c>
      <c r="I176" s="1">
        <v>5</v>
      </c>
      <c r="J176" s="1">
        <v>2</v>
      </c>
      <c r="K176" s="1" t="s">
        <v>1721</v>
      </c>
      <c r="L176" s="1">
        <v>0</v>
      </c>
      <c r="M176" s="1">
        <v>2000000</v>
      </c>
      <c r="N176" s="1">
        <v>2</v>
      </c>
      <c r="O176" s="1">
        <v>100000</v>
      </c>
      <c r="P176" s="1">
        <v>63</v>
      </c>
      <c r="Q176" s="1">
        <v>1000</v>
      </c>
      <c r="R176" s="1">
        <v>657</v>
      </c>
      <c r="S176" s="1">
        <v>500</v>
      </c>
      <c r="T176" s="1">
        <v>2198</v>
      </c>
      <c r="U176" s="1">
        <v>50</v>
      </c>
      <c r="V176" s="1">
        <v>20194</v>
      </c>
      <c r="W176" s="1">
        <v>20</v>
      </c>
      <c r="X176" s="1">
        <v>23399</v>
      </c>
      <c r="Y176" s="1">
        <v>10</v>
      </c>
      <c r="Z176" s="1">
        <v>233935</v>
      </c>
      <c r="AA176" s="1">
        <v>5</v>
      </c>
      <c r="AB176" s="1">
        <v>226953</v>
      </c>
      <c r="AC176" s="1">
        <v>2.2000000000000002</v>
      </c>
      <c r="AD176" s="1">
        <v>10</v>
      </c>
      <c r="AE176" s="1">
        <v>20000</v>
      </c>
      <c r="AF176" s="1" t="s">
        <v>1722</v>
      </c>
      <c r="AG176" s="1">
        <v>543937</v>
      </c>
      <c r="AH176" s="1" t="s">
        <v>45</v>
      </c>
    </row>
    <row r="177" spans="1:34">
      <c r="A177" s="1">
        <v>2018006</v>
      </c>
      <c r="B177" s="1" t="s">
        <v>43</v>
      </c>
      <c r="C177" s="2">
        <v>43113</v>
      </c>
      <c r="D177" s="2">
        <v>43174</v>
      </c>
      <c r="E177" s="1">
        <v>48</v>
      </c>
      <c r="F177" s="1">
        <v>35</v>
      </c>
      <c r="G177" s="1">
        <v>20</v>
      </c>
      <c r="H177" s="1">
        <v>31</v>
      </c>
      <c r="I177" s="1">
        <v>36</v>
      </c>
      <c r="J177" s="1">
        <v>10</v>
      </c>
      <c r="K177" s="1" t="s">
        <v>1723</v>
      </c>
      <c r="L177" s="1">
        <v>1</v>
      </c>
      <c r="M177" s="1">
        <v>4000000</v>
      </c>
      <c r="N177" s="1">
        <v>3</v>
      </c>
      <c r="O177" s="1">
        <v>100000</v>
      </c>
      <c r="P177" s="1">
        <v>30</v>
      </c>
      <c r="Q177" s="1">
        <v>1000</v>
      </c>
      <c r="R177" s="1">
        <v>318</v>
      </c>
      <c r="S177" s="1">
        <v>500</v>
      </c>
      <c r="T177" s="1">
        <v>1564</v>
      </c>
      <c r="U177" s="1">
        <v>50</v>
      </c>
      <c r="V177" s="1">
        <v>16236</v>
      </c>
      <c r="W177" s="1">
        <v>20</v>
      </c>
      <c r="X177" s="1">
        <v>24308</v>
      </c>
      <c r="Y177" s="1">
        <v>10</v>
      </c>
      <c r="Z177" s="1">
        <v>269699</v>
      </c>
      <c r="AA177" s="1">
        <v>5</v>
      </c>
      <c r="AB177" s="1">
        <v>408415</v>
      </c>
      <c r="AC177" s="1">
        <v>2.2000000000000002</v>
      </c>
      <c r="AD177" s="1">
        <v>10</v>
      </c>
      <c r="AE177" s="1">
        <v>20000</v>
      </c>
      <c r="AF177" s="1" t="s">
        <v>1724</v>
      </c>
      <c r="AG177" s="1">
        <v>4566954</v>
      </c>
      <c r="AH177" s="1" t="s">
        <v>45</v>
      </c>
    </row>
    <row r="178" spans="1:34">
      <c r="A178" s="1">
        <v>2018005</v>
      </c>
      <c r="B178" s="1" t="s">
        <v>46</v>
      </c>
      <c r="C178" s="2">
        <v>43110</v>
      </c>
      <c r="D178" s="2">
        <v>43171</v>
      </c>
      <c r="E178" s="1">
        <v>7</v>
      </c>
      <c r="F178" s="1">
        <v>49</v>
      </c>
      <c r="G178" s="1">
        <v>18</v>
      </c>
      <c r="H178" s="1">
        <v>9</v>
      </c>
      <c r="I178" s="1">
        <v>16</v>
      </c>
      <c r="J178" s="1">
        <v>3</v>
      </c>
      <c r="K178" s="1" t="s">
        <v>1725</v>
      </c>
      <c r="L178" s="1">
        <v>0</v>
      </c>
      <c r="M178" s="1">
        <v>3000000</v>
      </c>
      <c r="N178" s="1">
        <v>8</v>
      </c>
      <c r="O178" s="1">
        <v>100000</v>
      </c>
      <c r="P178" s="1">
        <v>67</v>
      </c>
      <c r="Q178" s="1">
        <v>1000</v>
      </c>
      <c r="R178" s="1">
        <v>606</v>
      </c>
      <c r="S178" s="1">
        <v>500</v>
      </c>
      <c r="T178" s="1">
        <v>2801</v>
      </c>
      <c r="U178" s="1">
        <v>50</v>
      </c>
      <c r="V178" s="1">
        <v>25193</v>
      </c>
      <c r="W178" s="1">
        <v>20</v>
      </c>
      <c r="X178" s="1">
        <v>36743</v>
      </c>
      <c r="Y178" s="1">
        <v>10</v>
      </c>
      <c r="Z178" s="1">
        <v>314234</v>
      </c>
      <c r="AA178" s="1">
        <v>5</v>
      </c>
      <c r="AB178" s="1">
        <v>381433</v>
      </c>
      <c r="AC178" s="1">
        <v>2.2000000000000002</v>
      </c>
      <c r="AD178" s="1">
        <v>10</v>
      </c>
      <c r="AE178" s="1">
        <v>20000</v>
      </c>
      <c r="AF178" s="1" t="s">
        <v>1726</v>
      </c>
      <c r="AG178" s="1">
        <v>7557271</v>
      </c>
      <c r="AH178" s="1" t="s">
        <v>45</v>
      </c>
    </row>
    <row r="179" spans="1:34">
      <c r="A179" s="1">
        <v>2018004</v>
      </c>
      <c r="B179" s="1" t="s">
        <v>48</v>
      </c>
      <c r="C179" s="2">
        <v>43108</v>
      </c>
      <c r="D179" s="2">
        <v>43169</v>
      </c>
      <c r="E179" s="1">
        <v>8</v>
      </c>
      <c r="F179" s="1">
        <v>44</v>
      </c>
      <c r="G179" s="1">
        <v>37</v>
      </c>
      <c r="H179" s="1">
        <v>43</v>
      </c>
      <c r="I179" s="1">
        <v>45</v>
      </c>
      <c r="J179" s="1">
        <v>2</v>
      </c>
      <c r="K179" s="1" t="s">
        <v>1727</v>
      </c>
      <c r="L179" s="1">
        <v>0</v>
      </c>
      <c r="M179" s="1">
        <v>2000000</v>
      </c>
      <c r="N179" s="1">
        <v>0</v>
      </c>
      <c r="O179" s="1">
        <v>100000</v>
      </c>
      <c r="P179" s="1">
        <v>17</v>
      </c>
      <c r="Q179" s="1">
        <v>1000</v>
      </c>
      <c r="R179" s="1">
        <v>196</v>
      </c>
      <c r="S179" s="1">
        <v>500</v>
      </c>
      <c r="T179" s="1">
        <v>987</v>
      </c>
      <c r="U179" s="1">
        <v>50</v>
      </c>
      <c r="V179" s="1">
        <v>10277</v>
      </c>
      <c r="W179" s="1">
        <v>20</v>
      </c>
      <c r="X179" s="1">
        <v>15167</v>
      </c>
      <c r="Y179" s="1">
        <v>10</v>
      </c>
      <c r="Z179" s="1">
        <v>158301</v>
      </c>
      <c r="AA179" s="1">
        <v>5</v>
      </c>
      <c r="AB179" s="1">
        <v>257292</v>
      </c>
      <c r="AC179" s="1">
        <v>2.2000000000000002</v>
      </c>
      <c r="AD179" s="1">
        <v>10</v>
      </c>
      <c r="AE179" s="1">
        <v>20000</v>
      </c>
      <c r="AF179" s="1" t="s">
        <v>1728</v>
      </c>
      <c r="AG179" s="1">
        <v>6482414</v>
      </c>
      <c r="AH179" s="1" t="s">
        <v>45</v>
      </c>
    </row>
    <row r="180" spans="1:34">
      <c r="A180" s="1">
        <v>2018003</v>
      </c>
      <c r="B180" s="1" t="s">
        <v>43</v>
      </c>
      <c r="C180" s="2">
        <v>43106</v>
      </c>
      <c r="D180" s="2">
        <v>43167</v>
      </c>
      <c r="E180" s="1">
        <v>45</v>
      </c>
      <c r="F180" s="1">
        <v>40</v>
      </c>
      <c r="G180" s="1">
        <v>17</v>
      </c>
      <c r="H180" s="1">
        <v>6</v>
      </c>
      <c r="I180" s="1">
        <v>31</v>
      </c>
      <c r="J180" s="1">
        <v>9</v>
      </c>
      <c r="K180" s="1" t="s">
        <v>1729</v>
      </c>
      <c r="L180" s="1">
        <v>1</v>
      </c>
      <c r="M180" s="1">
        <v>4000000</v>
      </c>
      <c r="N180" s="1">
        <v>0</v>
      </c>
      <c r="O180" s="1">
        <v>100000</v>
      </c>
      <c r="P180" s="1">
        <v>60</v>
      </c>
      <c r="Q180" s="1">
        <v>1000</v>
      </c>
      <c r="R180" s="1">
        <v>447</v>
      </c>
      <c r="S180" s="1">
        <v>500</v>
      </c>
      <c r="T180" s="1">
        <v>2275</v>
      </c>
      <c r="U180" s="1">
        <v>50</v>
      </c>
      <c r="V180" s="1">
        <v>20914</v>
      </c>
      <c r="W180" s="1">
        <v>20</v>
      </c>
      <c r="X180" s="1">
        <v>35050</v>
      </c>
      <c r="Y180" s="1">
        <v>10</v>
      </c>
      <c r="Z180" s="1">
        <v>328051</v>
      </c>
      <c r="AA180" s="1">
        <v>5</v>
      </c>
      <c r="AB180" s="1">
        <v>513795</v>
      </c>
      <c r="AC180" s="1">
        <v>2.2000000000000002</v>
      </c>
      <c r="AD180" s="1">
        <v>10</v>
      </c>
      <c r="AE180" s="1">
        <v>20000</v>
      </c>
      <c r="AF180" s="1" t="s">
        <v>1730</v>
      </c>
      <c r="AG180" s="1">
        <v>6989246</v>
      </c>
      <c r="AH180" s="1" t="s">
        <v>45</v>
      </c>
    </row>
    <row r="181" spans="1:34">
      <c r="A181" s="1">
        <v>2018002</v>
      </c>
      <c r="B181" s="1" t="s">
        <v>46</v>
      </c>
      <c r="C181" s="2">
        <v>43103</v>
      </c>
      <c r="D181" s="2">
        <v>43164</v>
      </c>
      <c r="E181" s="1">
        <v>34</v>
      </c>
      <c r="F181" s="1">
        <v>44</v>
      </c>
      <c r="G181" s="1">
        <v>27</v>
      </c>
      <c r="H181" s="1">
        <v>23</v>
      </c>
      <c r="I181" s="1">
        <v>4</v>
      </c>
      <c r="J181" s="1">
        <v>4</v>
      </c>
      <c r="K181" s="1" t="s">
        <v>1731</v>
      </c>
      <c r="L181" s="1">
        <v>0</v>
      </c>
      <c r="M181" s="1">
        <v>3000000</v>
      </c>
      <c r="N181" s="1">
        <v>1</v>
      </c>
      <c r="O181" s="1">
        <v>100000</v>
      </c>
      <c r="P181" s="1">
        <v>50</v>
      </c>
      <c r="Q181" s="1">
        <v>1000</v>
      </c>
      <c r="R181" s="1">
        <v>322</v>
      </c>
      <c r="S181" s="1">
        <v>500</v>
      </c>
      <c r="T181" s="1">
        <v>2221</v>
      </c>
      <c r="U181" s="1">
        <v>50</v>
      </c>
      <c r="V181" s="1">
        <v>16403</v>
      </c>
      <c r="W181" s="1">
        <v>20</v>
      </c>
      <c r="X181" s="1">
        <v>28772</v>
      </c>
      <c r="Y181" s="1">
        <v>10</v>
      </c>
      <c r="Z181" s="1">
        <v>236124</v>
      </c>
      <c r="AA181" s="1">
        <v>5</v>
      </c>
      <c r="AB181" s="1">
        <v>359238</v>
      </c>
      <c r="AC181" s="1">
        <v>2.2000000000000002</v>
      </c>
      <c r="AD181" s="1">
        <v>10</v>
      </c>
      <c r="AE181" s="1">
        <v>20000</v>
      </c>
      <c r="AF181" s="1" t="s">
        <v>1732</v>
      </c>
      <c r="AG181" s="1">
        <v>6971824</v>
      </c>
      <c r="AH181" s="1" t="s">
        <v>45</v>
      </c>
    </row>
    <row r="182" spans="1:34">
      <c r="A182" s="1">
        <v>2018001</v>
      </c>
      <c r="B182" s="1" t="s">
        <v>48</v>
      </c>
      <c r="C182" s="2">
        <v>43101</v>
      </c>
      <c r="D182" s="2">
        <v>43162</v>
      </c>
      <c r="E182" s="1">
        <v>7</v>
      </c>
      <c r="F182" s="1">
        <v>43</v>
      </c>
      <c r="G182" s="1">
        <v>10</v>
      </c>
      <c r="H182" s="1">
        <v>9</v>
      </c>
      <c r="I182" s="1">
        <v>14</v>
      </c>
      <c r="J182" s="1">
        <v>1</v>
      </c>
      <c r="K182" s="1" t="s">
        <v>1733</v>
      </c>
      <c r="L182" s="1">
        <v>0</v>
      </c>
      <c r="M182" s="1">
        <v>2000000</v>
      </c>
      <c r="N182" s="1">
        <v>1</v>
      </c>
      <c r="O182" s="1">
        <v>100000</v>
      </c>
      <c r="P182" s="1">
        <v>21</v>
      </c>
      <c r="Q182" s="1">
        <v>1000</v>
      </c>
      <c r="R182" s="1">
        <v>407</v>
      </c>
      <c r="S182" s="1">
        <v>500</v>
      </c>
      <c r="T182" s="1">
        <v>1573</v>
      </c>
      <c r="U182" s="1">
        <v>50</v>
      </c>
      <c r="V182" s="1">
        <v>17688</v>
      </c>
      <c r="W182" s="1">
        <v>20</v>
      </c>
      <c r="X182" s="1">
        <v>19267</v>
      </c>
      <c r="Y182" s="1">
        <v>10</v>
      </c>
      <c r="Z182" s="1">
        <v>224641</v>
      </c>
      <c r="AA182" s="1">
        <v>5</v>
      </c>
      <c r="AB182" s="1">
        <v>199827</v>
      </c>
      <c r="AC182" s="1">
        <v>2.2000000000000002</v>
      </c>
      <c r="AD182" s="1">
        <v>10</v>
      </c>
      <c r="AE182" s="1">
        <v>20000</v>
      </c>
      <c r="AF182" s="1" t="s">
        <v>1734</v>
      </c>
      <c r="AG182" s="1">
        <v>5300982</v>
      </c>
      <c r="AH182" s="1" t="s">
        <v>45</v>
      </c>
    </row>
    <row r="183" spans="1:34">
      <c r="A183" s="1">
        <v>2017156</v>
      </c>
      <c r="B183" s="1" t="s">
        <v>43</v>
      </c>
      <c r="C183" s="2">
        <v>43099</v>
      </c>
      <c r="D183" s="2">
        <v>43160</v>
      </c>
      <c r="E183" s="1">
        <v>40</v>
      </c>
      <c r="F183" s="1">
        <v>28</v>
      </c>
      <c r="G183" s="1">
        <v>35</v>
      </c>
      <c r="H183" s="1">
        <v>13</v>
      </c>
      <c r="I183" s="1">
        <v>12</v>
      </c>
      <c r="J183" s="1">
        <v>8</v>
      </c>
      <c r="K183" s="1" t="s">
        <v>1735</v>
      </c>
      <c r="L183" s="1">
        <v>1</v>
      </c>
      <c r="M183" s="1">
        <v>3000000</v>
      </c>
      <c r="N183" s="1">
        <v>3</v>
      </c>
      <c r="O183" s="1">
        <v>100000</v>
      </c>
      <c r="P183" s="1">
        <v>43</v>
      </c>
      <c r="Q183" s="1">
        <v>1000</v>
      </c>
      <c r="R183" s="1">
        <v>565</v>
      </c>
      <c r="S183" s="1">
        <v>500</v>
      </c>
      <c r="T183" s="1">
        <v>2952</v>
      </c>
      <c r="U183" s="1">
        <v>50</v>
      </c>
      <c r="V183" s="1">
        <v>26440</v>
      </c>
      <c r="W183" s="1">
        <v>20</v>
      </c>
      <c r="X183" s="1">
        <v>46067</v>
      </c>
      <c r="Y183" s="1">
        <v>10</v>
      </c>
      <c r="Z183" s="1">
        <v>396931</v>
      </c>
      <c r="AA183" s="1">
        <v>5</v>
      </c>
      <c r="AB183" s="1">
        <v>588293</v>
      </c>
      <c r="AC183" s="1">
        <v>2.2000000000000002</v>
      </c>
      <c r="AD183" s="1">
        <v>10</v>
      </c>
      <c r="AE183" s="1">
        <v>20000</v>
      </c>
      <c r="AF183" s="1" t="s">
        <v>1736</v>
      </c>
      <c r="AG183" s="1">
        <v>3233795</v>
      </c>
      <c r="AH183" s="1" t="s">
        <v>45</v>
      </c>
    </row>
    <row r="184" spans="1:34">
      <c r="A184" s="1">
        <v>2017155</v>
      </c>
      <c r="B184" s="1" t="s">
        <v>46</v>
      </c>
      <c r="C184" s="2">
        <v>43096</v>
      </c>
      <c r="D184" s="2">
        <v>43157</v>
      </c>
      <c r="E184" s="1">
        <v>22</v>
      </c>
      <c r="F184" s="1">
        <v>6</v>
      </c>
      <c r="G184" s="1">
        <v>48</v>
      </c>
      <c r="H184" s="1">
        <v>7</v>
      </c>
      <c r="I184" s="1">
        <v>14</v>
      </c>
      <c r="J184" s="1">
        <v>8</v>
      </c>
      <c r="K184" s="1" t="s">
        <v>1737</v>
      </c>
      <c r="L184" s="1">
        <v>0</v>
      </c>
      <c r="M184" s="1">
        <v>2000000</v>
      </c>
      <c r="N184" s="1">
        <v>0</v>
      </c>
      <c r="O184" s="1">
        <v>100000</v>
      </c>
      <c r="P184" s="1">
        <v>42</v>
      </c>
      <c r="Q184" s="1">
        <v>1000</v>
      </c>
      <c r="R184" s="1">
        <v>497</v>
      </c>
      <c r="S184" s="1">
        <v>500</v>
      </c>
      <c r="T184" s="1">
        <v>2392</v>
      </c>
      <c r="U184" s="1">
        <v>50</v>
      </c>
      <c r="V184" s="1">
        <v>21521</v>
      </c>
      <c r="W184" s="1">
        <v>20</v>
      </c>
      <c r="X184" s="1">
        <v>31036</v>
      </c>
      <c r="Y184" s="1">
        <v>10</v>
      </c>
      <c r="Z184" s="1">
        <v>288047</v>
      </c>
      <c r="AA184" s="1">
        <v>5</v>
      </c>
      <c r="AB184" s="1">
        <v>354517</v>
      </c>
      <c r="AC184" s="1">
        <v>2.2000000000000002</v>
      </c>
      <c r="AD184" s="1">
        <v>10</v>
      </c>
      <c r="AE184" s="1">
        <v>20000</v>
      </c>
      <c r="AF184" s="1" t="s">
        <v>1738</v>
      </c>
      <c r="AG184" s="1">
        <v>4385951</v>
      </c>
      <c r="AH184" s="1" t="s">
        <v>45</v>
      </c>
    </row>
    <row r="185" spans="1:34">
      <c r="A185" s="1">
        <v>2017154</v>
      </c>
      <c r="B185" s="1" t="s">
        <v>48</v>
      </c>
      <c r="C185" s="2">
        <v>43094</v>
      </c>
      <c r="D185" s="2">
        <v>43155</v>
      </c>
      <c r="E185" s="1">
        <v>3</v>
      </c>
      <c r="F185" s="1">
        <v>31</v>
      </c>
      <c r="G185" s="1">
        <v>6</v>
      </c>
      <c r="H185" s="1">
        <v>10</v>
      </c>
      <c r="I185" s="1">
        <v>29</v>
      </c>
      <c r="J185" s="1">
        <v>8</v>
      </c>
      <c r="K185" s="1" t="s">
        <v>1739</v>
      </c>
      <c r="L185" s="1">
        <v>1</v>
      </c>
      <c r="M185" s="1">
        <v>3000000</v>
      </c>
      <c r="N185" s="1">
        <v>5</v>
      </c>
      <c r="O185" s="1">
        <v>100000</v>
      </c>
      <c r="P185" s="1">
        <v>49</v>
      </c>
      <c r="Q185" s="1">
        <v>1000</v>
      </c>
      <c r="R185" s="1">
        <v>507</v>
      </c>
      <c r="S185" s="1">
        <v>500</v>
      </c>
      <c r="T185" s="1">
        <v>1849</v>
      </c>
      <c r="U185" s="1">
        <v>50</v>
      </c>
      <c r="V185" s="1">
        <v>17966</v>
      </c>
      <c r="W185" s="1">
        <v>20</v>
      </c>
      <c r="X185" s="1">
        <v>21926</v>
      </c>
      <c r="Y185" s="1">
        <v>10</v>
      </c>
      <c r="Z185" s="1">
        <v>208018</v>
      </c>
      <c r="AA185" s="1">
        <v>5</v>
      </c>
      <c r="AB185" s="1">
        <v>249500</v>
      </c>
      <c r="AC185" s="1">
        <v>2.2000000000000002</v>
      </c>
      <c r="AD185" s="1">
        <v>10</v>
      </c>
      <c r="AE185" s="1">
        <v>20000</v>
      </c>
      <c r="AF185" s="1" t="s">
        <v>1740</v>
      </c>
      <c r="AG185" s="1">
        <v>8144040</v>
      </c>
      <c r="AH185" s="1" t="s">
        <v>45</v>
      </c>
    </row>
    <row r="186" spans="1:34">
      <c r="A186" s="1">
        <v>2017153</v>
      </c>
      <c r="B186" s="1" t="s">
        <v>43</v>
      </c>
      <c r="C186" s="2">
        <v>43092</v>
      </c>
      <c r="D186" s="2">
        <v>43153</v>
      </c>
      <c r="E186" s="1">
        <v>4</v>
      </c>
      <c r="F186" s="1">
        <v>6</v>
      </c>
      <c r="G186" s="1">
        <v>44</v>
      </c>
      <c r="H186" s="1">
        <v>8</v>
      </c>
      <c r="I186" s="1">
        <v>48</v>
      </c>
      <c r="J186" s="1">
        <v>10</v>
      </c>
      <c r="K186" s="1" t="s">
        <v>1741</v>
      </c>
      <c r="L186" s="1">
        <v>0</v>
      </c>
      <c r="M186" s="1">
        <v>2000000</v>
      </c>
      <c r="N186" s="1">
        <v>4</v>
      </c>
      <c r="O186" s="1">
        <v>100000</v>
      </c>
      <c r="P186" s="1">
        <v>59</v>
      </c>
      <c r="Q186" s="1">
        <v>1000</v>
      </c>
      <c r="R186" s="1">
        <v>561</v>
      </c>
      <c r="S186" s="1">
        <v>500</v>
      </c>
      <c r="T186" s="1">
        <v>2413</v>
      </c>
      <c r="U186" s="1">
        <v>50</v>
      </c>
      <c r="V186" s="1">
        <v>27384</v>
      </c>
      <c r="W186" s="1">
        <v>20</v>
      </c>
      <c r="X186" s="1">
        <v>33659</v>
      </c>
      <c r="Y186" s="1">
        <v>10</v>
      </c>
      <c r="Z186" s="1">
        <v>395738</v>
      </c>
      <c r="AA186" s="1">
        <v>5</v>
      </c>
      <c r="AB186" s="1">
        <v>424226</v>
      </c>
      <c r="AC186" s="1">
        <v>2.2000000000000002</v>
      </c>
      <c r="AD186" s="1">
        <v>10</v>
      </c>
      <c r="AE186" s="1">
        <v>20000</v>
      </c>
      <c r="AF186" s="1" t="s">
        <v>1742</v>
      </c>
      <c r="AG186" s="1">
        <v>964301</v>
      </c>
      <c r="AH186" s="1" t="s">
        <v>45</v>
      </c>
    </row>
    <row r="187" spans="1:34">
      <c r="A187" s="1">
        <v>2017152</v>
      </c>
      <c r="B187" s="1" t="s">
        <v>46</v>
      </c>
      <c r="C187" s="2">
        <v>43089</v>
      </c>
      <c r="D187" s="2">
        <v>43150</v>
      </c>
      <c r="E187" s="1">
        <v>6</v>
      </c>
      <c r="F187" s="1">
        <v>11</v>
      </c>
      <c r="G187" s="1">
        <v>13</v>
      </c>
      <c r="H187" s="1">
        <v>24</v>
      </c>
      <c r="I187" s="1">
        <v>10</v>
      </c>
      <c r="J187" s="1">
        <v>9</v>
      </c>
      <c r="K187" s="1" t="s">
        <v>1743</v>
      </c>
      <c r="L187" s="1">
        <v>0</v>
      </c>
      <c r="M187" s="1">
        <v>3000000</v>
      </c>
      <c r="N187" s="1">
        <v>4</v>
      </c>
      <c r="O187" s="1">
        <v>100000</v>
      </c>
      <c r="P187" s="1">
        <v>76</v>
      </c>
      <c r="Q187" s="1">
        <v>1000</v>
      </c>
      <c r="R187" s="1">
        <v>1040</v>
      </c>
      <c r="S187" s="1">
        <v>500</v>
      </c>
      <c r="T187" s="1">
        <v>3130</v>
      </c>
      <c r="U187" s="1">
        <v>50</v>
      </c>
      <c r="V187" s="1">
        <v>33340</v>
      </c>
      <c r="W187" s="1">
        <v>20</v>
      </c>
      <c r="X187" s="1">
        <v>34476</v>
      </c>
      <c r="Y187" s="1">
        <v>10</v>
      </c>
      <c r="Z187" s="1">
        <v>344056</v>
      </c>
      <c r="AA187" s="1">
        <v>5</v>
      </c>
      <c r="AB187" s="1">
        <v>323298</v>
      </c>
      <c r="AC187" s="1">
        <v>2.2000000000000002</v>
      </c>
      <c r="AD187" s="1">
        <v>10</v>
      </c>
      <c r="AE187" s="1">
        <v>20000</v>
      </c>
      <c r="AF187" s="1" t="s">
        <v>1744</v>
      </c>
      <c r="AG187" s="1">
        <v>4654217</v>
      </c>
      <c r="AH187" s="1" t="s">
        <v>45</v>
      </c>
    </row>
    <row r="188" spans="1:34">
      <c r="A188" s="1">
        <v>2017151</v>
      </c>
      <c r="B188" s="1" t="s">
        <v>48</v>
      </c>
      <c r="C188" s="2">
        <v>43087</v>
      </c>
      <c r="D188" s="2">
        <v>43148</v>
      </c>
      <c r="E188" s="1">
        <v>11</v>
      </c>
      <c r="F188" s="1">
        <v>39</v>
      </c>
      <c r="G188" s="1">
        <v>48</v>
      </c>
      <c r="H188" s="1">
        <v>10</v>
      </c>
      <c r="I188" s="1">
        <v>29</v>
      </c>
      <c r="J188" s="1">
        <v>9</v>
      </c>
      <c r="K188" s="1" t="s">
        <v>1745</v>
      </c>
      <c r="L188" s="1">
        <v>0</v>
      </c>
      <c r="M188" s="1">
        <v>2000000</v>
      </c>
      <c r="N188" s="1">
        <v>0</v>
      </c>
      <c r="O188" s="1">
        <v>100000</v>
      </c>
      <c r="P188" s="1">
        <v>29</v>
      </c>
      <c r="Q188" s="1">
        <v>1000</v>
      </c>
      <c r="R188" s="1">
        <v>225</v>
      </c>
      <c r="S188" s="1">
        <v>500</v>
      </c>
      <c r="T188" s="1">
        <v>1277</v>
      </c>
      <c r="U188" s="1">
        <v>50</v>
      </c>
      <c r="V188" s="1">
        <v>11615</v>
      </c>
      <c r="W188" s="1">
        <v>20</v>
      </c>
      <c r="X188" s="1">
        <v>19810</v>
      </c>
      <c r="Y188" s="1">
        <v>10</v>
      </c>
      <c r="Z188" s="1">
        <v>184346</v>
      </c>
      <c r="AA188" s="1">
        <v>5</v>
      </c>
      <c r="AB188" s="1">
        <v>265592</v>
      </c>
      <c r="AC188" s="1">
        <v>2.2000000000000002</v>
      </c>
      <c r="AD188" s="1">
        <v>10</v>
      </c>
      <c r="AE188" s="1">
        <v>20000</v>
      </c>
      <c r="AF188" s="1" t="s">
        <v>1746</v>
      </c>
      <c r="AG188" s="1">
        <v>4933417</v>
      </c>
      <c r="AH188" s="1" t="s">
        <v>45</v>
      </c>
    </row>
    <row r="189" spans="1:34">
      <c r="A189" s="1">
        <v>2017150</v>
      </c>
      <c r="B189" s="1" t="s">
        <v>43</v>
      </c>
      <c r="C189" s="2">
        <v>43085</v>
      </c>
      <c r="D189" s="2">
        <v>43146</v>
      </c>
      <c r="E189" s="1">
        <v>48</v>
      </c>
      <c r="F189" s="1">
        <v>20</v>
      </c>
      <c r="G189" s="1">
        <v>15</v>
      </c>
      <c r="H189" s="1">
        <v>9</v>
      </c>
      <c r="I189" s="1">
        <v>49</v>
      </c>
      <c r="J189" s="1">
        <v>6</v>
      </c>
      <c r="K189" s="1" t="s">
        <v>1747</v>
      </c>
      <c r="L189" s="1">
        <v>1</v>
      </c>
      <c r="M189" s="1">
        <v>6000000</v>
      </c>
      <c r="N189" s="1">
        <v>3</v>
      </c>
      <c r="O189" s="1">
        <v>100000</v>
      </c>
      <c r="P189" s="1">
        <v>61</v>
      </c>
      <c r="Q189" s="1">
        <v>1000</v>
      </c>
      <c r="R189" s="1">
        <v>514</v>
      </c>
      <c r="S189" s="1">
        <v>500</v>
      </c>
      <c r="T189" s="1">
        <v>2539</v>
      </c>
      <c r="U189" s="1">
        <v>50</v>
      </c>
      <c r="V189" s="1">
        <v>24648</v>
      </c>
      <c r="W189" s="1">
        <v>20</v>
      </c>
      <c r="X189" s="1">
        <v>37365</v>
      </c>
      <c r="Y189" s="1">
        <v>10</v>
      </c>
      <c r="Z189" s="1">
        <v>360541</v>
      </c>
      <c r="AA189" s="1">
        <v>5</v>
      </c>
      <c r="AB189" s="1">
        <v>492695</v>
      </c>
      <c r="AC189" s="1">
        <v>2.2000000000000002</v>
      </c>
      <c r="AD189" s="1">
        <v>10</v>
      </c>
      <c r="AE189" s="1">
        <v>20000</v>
      </c>
      <c r="AF189" s="1" t="s">
        <v>1748</v>
      </c>
      <c r="AG189" s="1">
        <v>1302457</v>
      </c>
      <c r="AH189" s="1" t="s">
        <v>45</v>
      </c>
    </row>
    <row r="190" spans="1:34">
      <c r="A190" s="1">
        <v>2017149</v>
      </c>
      <c r="B190" s="1" t="s">
        <v>46</v>
      </c>
      <c r="C190" s="2">
        <v>43082</v>
      </c>
      <c r="D190" s="2">
        <v>43143</v>
      </c>
      <c r="E190" s="1">
        <v>17</v>
      </c>
      <c r="F190" s="1">
        <v>49</v>
      </c>
      <c r="G190" s="1">
        <v>24</v>
      </c>
      <c r="H190" s="1">
        <v>43</v>
      </c>
      <c r="I190" s="1">
        <v>28</v>
      </c>
      <c r="J190" s="1">
        <v>8</v>
      </c>
      <c r="K190" s="1" t="s">
        <v>1749</v>
      </c>
      <c r="L190" s="1">
        <v>0</v>
      </c>
      <c r="M190" s="1">
        <v>5000000</v>
      </c>
      <c r="N190" s="1">
        <v>2</v>
      </c>
      <c r="O190" s="1">
        <v>100000</v>
      </c>
      <c r="P190" s="1">
        <v>45</v>
      </c>
      <c r="Q190" s="1">
        <v>1000</v>
      </c>
      <c r="R190" s="1">
        <v>370</v>
      </c>
      <c r="S190" s="1">
        <v>500</v>
      </c>
      <c r="T190" s="1">
        <v>1918</v>
      </c>
      <c r="U190" s="1">
        <v>50</v>
      </c>
      <c r="V190" s="1">
        <v>17617</v>
      </c>
      <c r="W190" s="1">
        <v>20</v>
      </c>
      <c r="X190" s="1">
        <v>27909</v>
      </c>
      <c r="Y190" s="1">
        <v>10</v>
      </c>
      <c r="Z190" s="1">
        <v>256743</v>
      </c>
      <c r="AA190" s="1">
        <v>5</v>
      </c>
      <c r="AB190" s="1">
        <v>370656</v>
      </c>
      <c r="AC190" s="1">
        <v>2.2000000000000002</v>
      </c>
      <c r="AD190" s="1">
        <v>10</v>
      </c>
      <c r="AE190" s="1">
        <v>20000</v>
      </c>
      <c r="AF190" s="1" t="s">
        <v>1750</v>
      </c>
      <c r="AG190" s="1">
        <v>9428419</v>
      </c>
      <c r="AH190" s="1" t="s">
        <v>45</v>
      </c>
    </row>
    <row r="191" spans="1:34">
      <c r="A191" s="1">
        <v>2017148</v>
      </c>
      <c r="B191" s="1" t="s">
        <v>48</v>
      </c>
      <c r="C191" s="2">
        <v>43080</v>
      </c>
      <c r="D191" s="2">
        <v>43141</v>
      </c>
      <c r="E191" s="1">
        <v>47</v>
      </c>
      <c r="F191" s="1">
        <v>34</v>
      </c>
      <c r="G191" s="1">
        <v>26</v>
      </c>
      <c r="H191" s="1">
        <v>43</v>
      </c>
      <c r="I191" s="1">
        <v>29</v>
      </c>
      <c r="J191" s="1">
        <v>4</v>
      </c>
      <c r="K191" s="1" t="s">
        <v>1751</v>
      </c>
      <c r="L191" s="1">
        <v>0</v>
      </c>
      <c r="M191" s="1">
        <v>4000000</v>
      </c>
      <c r="N191" s="1">
        <v>1</v>
      </c>
      <c r="O191" s="1">
        <v>100000</v>
      </c>
      <c r="P191" s="1">
        <v>20</v>
      </c>
      <c r="Q191" s="1">
        <v>1000</v>
      </c>
      <c r="R191" s="1">
        <v>242</v>
      </c>
      <c r="S191" s="1">
        <v>500</v>
      </c>
      <c r="T191" s="1">
        <v>1129</v>
      </c>
      <c r="U191" s="1">
        <v>50</v>
      </c>
      <c r="V191" s="1">
        <v>10517</v>
      </c>
      <c r="W191" s="1">
        <v>20</v>
      </c>
      <c r="X191" s="1">
        <v>17129</v>
      </c>
      <c r="Y191" s="1">
        <v>10</v>
      </c>
      <c r="Z191" s="1">
        <v>158303</v>
      </c>
      <c r="AA191" s="1">
        <v>5</v>
      </c>
      <c r="AB191" s="1">
        <v>285709</v>
      </c>
      <c r="AC191" s="1">
        <v>2.2000000000000002</v>
      </c>
      <c r="AD191" s="1">
        <v>10</v>
      </c>
      <c r="AE191" s="1">
        <v>20000</v>
      </c>
      <c r="AF191" s="1" t="s">
        <v>1752</v>
      </c>
      <c r="AG191" s="1">
        <v>7614744</v>
      </c>
      <c r="AH191" s="1" t="s">
        <v>45</v>
      </c>
    </row>
    <row r="192" spans="1:34">
      <c r="A192" s="1">
        <v>2017147</v>
      </c>
      <c r="B192" s="1" t="s">
        <v>43</v>
      </c>
      <c r="C192" s="2">
        <v>43078</v>
      </c>
      <c r="D192" s="2">
        <v>43139</v>
      </c>
      <c r="E192" s="1">
        <v>48</v>
      </c>
      <c r="F192" s="1">
        <v>49</v>
      </c>
      <c r="G192" s="1">
        <v>10</v>
      </c>
      <c r="H192" s="1">
        <v>46</v>
      </c>
      <c r="I192" s="1">
        <v>23</v>
      </c>
      <c r="J192" s="1">
        <v>8</v>
      </c>
      <c r="K192" s="1" t="s">
        <v>1753</v>
      </c>
      <c r="L192" s="1">
        <v>0</v>
      </c>
      <c r="M192" s="1">
        <v>3000000</v>
      </c>
      <c r="N192" s="1">
        <v>1</v>
      </c>
      <c r="O192" s="1">
        <v>100000</v>
      </c>
      <c r="P192" s="1">
        <v>35</v>
      </c>
      <c r="Q192" s="1">
        <v>1000</v>
      </c>
      <c r="R192" s="1">
        <v>399</v>
      </c>
      <c r="S192" s="1">
        <v>500</v>
      </c>
      <c r="T192" s="1">
        <v>2280</v>
      </c>
      <c r="U192" s="1">
        <v>50</v>
      </c>
      <c r="V192" s="1">
        <v>20381</v>
      </c>
      <c r="W192" s="1">
        <v>20</v>
      </c>
      <c r="X192" s="1">
        <v>33362</v>
      </c>
      <c r="Y192" s="1">
        <v>10</v>
      </c>
      <c r="Z192" s="1">
        <v>299417</v>
      </c>
      <c r="AA192" s="1">
        <v>5</v>
      </c>
      <c r="AB192" s="1">
        <v>498167</v>
      </c>
      <c r="AC192" s="1">
        <v>2.2000000000000002</v>
      </c>
      <c r="AD192" s="1">
        <v>10</v>
      </c>
      <c r="AE192" s="1">
        <v>20000</v>
      </c>
      <c r="AF192" s="1" t="s">
        <v>1754</v>
      </c>
      <c r="AG192" s="1">
        <v>240465</v>
      </c>
      <c r="AH192" s="1" t="s">
        <v>45</v>
      </c>
    </row>
    <row r="193" spans="1:34">
      <c r="A193" s="1">
        <v>2017146</v>
      </c>
      <c r="B193" s="1" t="s">
        <v>46</v>
      </c>
      <c r="C193" s="2">
        <v>43075</v>
      </c>
      <c r="D193" s="2">
        <v>43136</v>
      </c>
      <c r="E193" s="1">
        <v>27</v>
      </c>
      <c r="F193" s="1">
        <v>12</v>
      </c>
      <c r="G193" s="1">
        <v>38</v>
      </c>
      <c r="H193" s="1">
        <v>7</v>
      </c>
      <c r="I193" s="1">
        <v>30</v>
      </c>
      <c r="J193" s="1">
        <v>1</v>
      </c>
      <c r="K193" s="1" t="s">
        <v>1755</v>
      </c>
      <c r="L193" s="1">
        <v>0</v>
      </c>
      <c r="M193" s="1">
        <v>2000000</v>
      </c>
      <c r="N193" s="1">
        <v>3</v>
      </c>
      <c r="O193" s="1">
        <v>100000</v>
      </c>
      <c r="P193" s="1">
        <v>54</v>
      </c>
      <c r="Q193" s="1">
        <v>1000</v>
      </c>
      <c r="R193" s="1">
        <v>667</v>
      </c>
      <c r="S193" s="1">
        <v>500</v>
      </c>
      <c r="T193" s="1">
        <v>1833</v>
      </c>
      <c r="U193" s="1">
        <v>50</v>
      </c>
      <c r="V193" s="1">
        <v>24467</v>
      </c>
      <c r="W193" s="1">
        <v>20</v>
      </c>
      <c r="X193" s="1">
        <v>23808</v>
      </c>
      <c r="Y193" s="1">
        <v>10</v>
      </c>
      <c r="Z193" s="1">
        <v>303094</v>
      </c>
      <c r="AA193" s="1">
        <v>5</v>
      </c>
      <c r="AB193" s="1">
        <v>268933</v>
      </c>
      <c r="AC193" s="1">
        <v>2.2000000000000002</v>
      </c>
      <c r="AD193" s="1">
        <v>10</v>
      </c>
      <c r="AE193" s="1">
        <v>20000</v>
      </c>
      <c r="AF193" s="1" t="s">
        <v>1756</v>
      </c>
      <c r="AG193" s="1">
        <v>6095939</v>
      </c>
      <c r="AH193" s="1" t="s">
        <v>45</v>
      </c>
    </row>
    <row r="194" spans="1:34">
      <c r="A194" s="1">
        <v>2017145</v>
      </c>
      <c r="B194" s="1" t="s">
        <v>48</v>
      </c>
      <c r="C194" s="2">
        <v>43073</v>
      </c>
      <c r="D194" s="2">
        <v>43134</v>
      </c>
      <c r="E194" s="1">
        <v>43</v>
      </c>
      <c r="F194" s="1">
        <v>32</v>
      </c>
      <c r="G194" s="1">
        <v>15</v>
      </c>
      <c r="H194" s="1">
        <v>23</v>
      </c>
      <c r="I194" s="1">
        <v>41</v>
      </c>
      <c r="J194" s="1">
        <v>8</v>
      </c>
      <c r="K194" s="1" t="s">
        <v>1757</v>
      </c>
      <c r="L194" s="1">
        <v>1</v>
      </c>
      <c r="M194" s="1">
        <v>2000000</v>
      </c>
      <c r="N194" s="1">
        <v>0</v>
      </c>
      <c r="O194" s="1">
        <v>100000</v>
      </c>
      <c r="P194" s="1">
        <v>39</v>
      </c>
      <c r="Q194" s="1">
        <v>1000</v>
      </c>
      <c r="R194" s="1">
        <v>344</v>
      </c>
      <c r="S194" s="1">
        <v>500</v>
      </c>
      <c r="T194" s="1">
        <v>1284</v>
      </c>
      <c r="U194" s="1">
        <v>50</v>
      </c>
      <c r="V194" s="1">
        <v>11709</v>
      </c>
      <c r="W194" s="1">
        <v>20</v>
      </c>
      <c r="X194" s="1">
        <v>17198</v>
      </c>
      <c r="Y194" s="1">
        <v>10</v>
      </c>
      <c r="Z194" s="1">
        <v>160411</v>
      </c>
      <c r="AA194" s="1">
        <v>5</v>
      </c>
      <c r="AB194" s="1">
        <v>275290</v>
      </c>
      <c r="AC194" s="1">
        <v>2.2000000000000002</v>
      </c>
      <c r="AD194" s="1">
        <v>10</v>
      </c>
      <c r="AE194" s="1">
        <v>20000</v>
      </c>
      <c r="AF194" s="1" t="s">
        <v>1758</v>
      </c>
      <c r="AG194" s="1">
        <v>4997854</v>
      </c>
      <c r="AH194" s="1" t="s">
        <v>45</v>
      </c>
    </row>
    <row r="195" spans="1:34">
      <c r="A195" s="1">
        <v>2017144</v>
      </c>
      <c r="B195" s="1" t="s">
        <v>43</v>
      </c>
      <c r="C195" s="2">
        <v>43071</v>
      </c>
      <c r="D195" s="2">
        <v>43132</v>
      </c>
      <c r="E195" s="1">
        <v>24</v>
      </c>
      <c r="F195" s="1">
        <v>45</v>
      </c>
      <c r="G195" s="1">
        <v>39</v>
      </c>
      <c r="H195" s="1">
        <v>33</v>
      </c>
      <c r="I195" s="1">
        <v>35</v>
      </c>
      <c r="J195" s="1">
        <v>1</v>
      </c>
      <c r="K195" s="1" t="s">
        <v>1759</v>
      </c>
      <c r="L195" s="1">
        <v>1</v>
      </c>
      <c r="M195" s="1">
        <v>13000000</v>
      </c>
      <c r="N195" s="1">
        <v>0</v>
      </c>
      <c r="O195" s="1">
        <v>100000</v>
      </c>
      <c r="P195" s="1">
        <v>39</v>
      </c>
      <c r="Q195" s="1">
        <v>1000</v>
      </c>
      <c r="R195" s="1">
        <v>490</v>
      </c>
      <c r="S195" s="1">
        <v>500</v>
      </c>
      <c r="T195" s="1">
        <v>1908</v>
      </c>
      <c r="U195" s="1">
        <v>50</v>
      </c>
      <c r="V195" s="1">
        <v>21794</v>
      </c>
      <c r="W195" s="1">
        <v>20</v>
      </c>
      <c r="X195" s="1">
        <v>26925</v>
      </c>
      <c r="Y195" s="1">
        <v>10</v>
      </c>
      <c r="Z195" s="1">
        <v>316281</v>
      </c>
      <c r="AA195" s="1">
        <v>5</v>
      </c>
      <c r="AB195" s="1">
        <v>453789</v>
      </c>
      <c r="AC195" s="1">
        <v>2.2000000000000002</v>
      </c>
      <c r="AD195" s="1">
        <v>10</v>
      </c>
      <c r="AE195" s="1">
        <v>20000</v>
      </c>
      <c r="AF195" s="1" t="s">
        <v>1760</v>
      </c>
      <c r="AG195" s="1">
        <v>255964</v>
      </c>
      <c r="AH195" s="1" t="s">
        <v>45</v>
      </c>
    </row>
    <row r="196" spans="1:34">
      <c r="A196" s="1">
        <v>2017143</v>
      </c>
      <c r="B196" s="1" t="s">
        <v>46</v>
      </c>
      <c r="C196" s="2">
        <v>43068</v>
      </c>
      <c r="D196" s="2">
        <v>43129</v>
      </c>
      <c r="E196" s="1">
        <v>8</v>
      </c>
      <c r="F196" s="1">
        <v>20</v>
      </c>
      <c r="G196" s="1">
        <v>3</v>
      </c>
      <c r="H196" s="1">
        <v>12</v>
      </c>
      <c r="I196" s="1">
        <v>13</v>
      </c>
      <c r="J196" s="1">
        <v>4</v>
      </c>
      <c r="K196" s="1" t="s">
        <v>1761</v>
      </c>
      <c r="L196" s="1">
        <v>0</v>
      </c>
      <c r="M196" s="1">
        <v>12000000</v>
      </c>
      <c r="N196" s="1">
        <v>13</v>
      </c>
      <c r="O196" s="1">
        <v>100000</v>
      </c>
      <c r="P196" s="1">
        <v>111</v>
      </c>
      <c r="Q196" s="1">
        <v>1000</v>
      </c>
      <c r="R196" s="1">
        <v>1246</v>
      </c>
      <c r="S196" s="1">
        <v>500</v>
      </c>
      <c r="T196" s="1">
        <v>3747</v>
      </c>
      <c r="U196" s="1">
        <v>50</v>
      </c>
      <c r="V196" s="1">
        <v>36375</v>
      </c>
      <c r="W196" s="1">
        <v>20</v>
      </c>
      <c r="X196" s="1">
        <v>40685</v>
      </c>
      <c r="Y196" s="1">
        <v>10</v>
      </c>
      <c r="Z196" s="1">
        <v>384291</v>
      </c>
      <c r="AA196" s="1">
        <v>5</v>
      </c>
      <c r="AB196" s="1">
        <v>394885</v>
      </c>
      <c r="AC196" s="1">
        <v>2.2000000000000002</v>
      </c>
      <c r="AD196" s="1">
        <v>10</v>
      </c>
      <c r="AE196" s="1">
        <v>20000</v>
      </c>
      <c r="AF196" s="1" t="s">
        <v>1762</v>
      </c>
      <c r="AG196" s="1">
        <v>2783783</v>
      </c>
      <c r="AH196" s="1" t="s">
        <v>45</v>
      </c>
    </row>
    <row r="197" spans="1:34">
      <c r="A197" s="1">
        <v>2017142</v>
      </c>
      <c r="B197" s="1" t="s">
        <v>48</v>
      </c>
      <c r="C197" s="2">
        <v>43066</v>
      </c>
      <c r="D197" s="2">
        <v>43127</v>
      </c>
      <c r="E197" s="1">
        <v>36</v>
      </c>
      <c r="F197" s="1">
        <v>5</v>
      </c>
      <c r="G197" s="1">
        <v>6</v>
      </c>
      <c r="H197" s="1">
        <v>39</v>
      </c>
      <c r="I197" s="1">
        <v>46</v>
      </c>
      <c r="J197" s="1">
        <v>6</v>
      </c>
      <c r="K197" s="1" t="s">
        <v>1763</v>
      </c>
      <c r="L197" s="1">
        <v>0</v>
      </c>
      <c r="M197" s="1">
        <v>11000000</v>
      </c>
      <c r="N197" s="1">
        <v>1</v>
      </c>
      <c r="O197" s="1">
        <v>100000</v>
      </c>
      <c r="P197" s="1">
        <v>22</v>
      </c>
      <c r="Q197" s="1">
        <v>1000</v>
      </c>
      <c r="R197" s="1">
        <v>176</v>
      </c>
      <c r="S197" s="1">
        <v>500</v>
      </c>
      <c r="T197" s="1">
        <v>1273</v>
      </c>
      <c r="U197" s="1">
        <v>50</v>
      </c>
      <c r="V197" s="1">
        <v>9880</v>
      </c>
      <c r="W197" s="1">
        <v>20</v>
      </c>
      <c r="X197" s="1">
        <v>19712</v>
      </c>
      <c r="Y197" s="1">
        <v>10</v>
      </c>
      <c r="Z197" s="1">
        <v>176934</v>
      </c>
      <c r="AA197" s="1">
        <v>5</v>
      </c>
      <c r="AB197" s="1">
        <v>298960</v>
      </c>
      <c r="AC197" s="1">
        <v>2.2000000000000002</v>
      </c>
      <c r="AD197" s="1">
        <v>10</v>
      </c>
      <c r="AE197" s="1">
        <v>20000</v>
      </c>
      <c r="AF197" s="1" t="s">
        <v>1764</v>
      </c>
      <c r="AG197" s="1">
        <v>6225638</v>
      </c>
      <c r="AH197" s="1" t="s">
        <v>45</v>
      </c>
    </row>
    <row r="198" spans="1:34">
      <c r="A198" s="1">
        <v>2017141</v>
      </c>
      <c r="B198" s="1" t="s">
        <v>43</v>
      </c>
      <c r="C198" s="2">
        <v>43064</v>
      </c>
      <c r="D198" s="2">
        <v>43125</v>
      </c>
      <c r="E198" s="1">
        <v>43</v>
      </c>
      <c r="F198" s="1">
        <v>1</v>
      </c>
      <c r="G198" s="1">
        <v>48</v>
      </c>
      <c r="H198" s="1">
        <v>2</v>
      </c>
      <c r="I198" s="1">
        <v>47</v>
      </c>
      <c r="J198" s="1">
        <v>10</v>
      </c>
      <c r="K198" s="1" t="s">
        <v>1765</v>
      </c>
      <c r="L198" s="1">
        <v>0</v>
      </c>
      <c r="M198" s="1">
        <v>10000000</v>
      </c>
      <c r="N198" s="1">
        <v>0</v>
      </c>
      <c r="O198" s="1">
        <v>100000</v>
      </c>
      <c r="P198" s="1">
        <v>45</v>
      </c>
      <c r="Q198" s="1">
        <v>1000</v>
      </c>
      <c r="R198" s="1">
        <v>438</v>
      </c>
      <c r="S198" s="1">
        <v>500</v>
      </c>
      <c r="T198" s="1">
        <v>1739</v>
      </c>
      <c r="U198" s="1">
        <v>50</v>
      </c>
      <c r="V198" s="1">
        <v>17664</v>
      </c>
      <c r="W198" s="1">
        <v>20</v>
      </c>
      <c r="X198" s="1">
        <v>28678</v>
      </c>
      <c r="Y198" s="1">
        <v>10</v>
      </c>
      <c r="Z198" s="1">
        <v>310063</v>
      </c>
      <c r="AA198" s="1">
        <v>5</v>
      </c>
      <c r="AB198" s="1">
        <v>441634</v>
      </c>
      <c r="AC198" s="1">
        <v>2.2000000000000002</v>
      </c>
      <c r="AD198" s="1">
        <v>10</v>
      </c>
      <c r="AE198" s="1">
        <v>20000</v>
      </c>
      <c r="AF198" s="1" t="s">
        <v>1766</v>
      </c>
      <c r="AG198" s="1">
        <v>3514909</v>
      </c>
      <c r="AH198" s="1" t="s">
        <v>45</v>
      </c>
    </row>
    <row r="199" spans="1:34">
      <c r="A199" s="1">
        <v>2017140</v>
      </c>
      <c r="B199" s="1" t="s">
        <v>46</v>
      </c>
      <c r="C199" s="2">
        <v>43061</v>
      </c>
      <c r="D199" s="2">
        <v>43122</v>
      </c>
      <c r="E199" s="1">
        <v>30</v>
      </c>
      <c r="F199" s="1">
        <v>1</v>
      </c>
      <c r="G199" s="1">
        <v>10</v>
      </c>
      <c r="H199" s="1">
        <v>2</v>
      </c>
      <c r="I199" s="1">
        <v>39</v>
      </c>
      <c r="J199" s="1">
        <v>8</v>
      </c>
      <c r="K199" s="1" t="s">
        <v>1767</v>
      </c>
      <c r="L199" s="1">
        <v>0</v>
      </c>
      <c r="M199" s="1">
        <v>9000000</v>
      </c>
      <c r="N199" s="1">
        <v>1</v>
      </c>
      <c r="O199" s="1">
        <v>100000</v>
      </c>
      <c r="P199" s="1">
        <v>37</v>
      </c>
      <c r="Q199" s="1">
        <v>1000</v>
      </c>
      <c r="R199" s="1">
        <v>340</v>
      </c>
      <c r="S199" s="1">
        <v>500</v>
      </c>
      <c r="T199" s="1">
        <v>2025</v>
      </c>
      <c r="U199" s="1">
        <v>50</v>
      </c>
      <c r="V199" s="1">
        <v>19163</v>
      </c>
      <c r="W199" s="1">
        <v>20</v>
      </c>
      <c r="X199" s="1">
        <v>29704</v>
      </c>
      <c r="Y199" s="1">
        <v>10</v>
      </c>
      <c r="Z199" s="1">
        <v>275563</v>
      </c>
      <c r="AA199" s="1">
        <v>5</v>
      </c>
      <c r="AB199" s="1">
        <v>393550</v>
      </c>
      <c r="AC199" s="1">
        <v>2.2000000000000002</v>
      </c>
      <c r="AD199" s="1">
        <v>10</v>
      </c>
      <c r="AE199" s="1">
        <v>20000</v>
      </c>
      <c r="AF199" s="1" t="s">
        <v>1768</v>
      </c>
      <c r="AG199" s="1">
        <v>104334</v>
      </c>
      <c r="AH199" s="1" t="s">
        <v>45</v>
      </c>
    </row>
    <row r="200" spans="1:34">
      <c r="A200" s="1">
        <v>2017139</v>
      </c>
      <c r="B200" s="1" t="s">
        <v>48</v>
      </c>
      <c r="C200" s="2">
        <v>43059</v>
      </c>
      <c r="D200" s="2">
        <v>43120</v>
      </c>
      <c r="E200" s="1">
        <v>6</v>
      </c>
      <c r="F200" s="1">
        <v>30</v>
      </c>
      <c r="G200" s="1">
        <v>40</v>
      </c>
      <c r="H200" s="1">
        <v>43</v>
      </c>
      <c r="I200" s="1">
        <v>35</v>
      </c>
      <c r="J200" s="1">
        <v>3</v>
      </c>
      <c r="K200" s="1" t="s">
        <v>1769</v>
      </c>
      <c r="L200" s="1">
        <v>0</v>
      </c>
      <c r="M200" s="1">
        <v>8000000</v>
      </c>
      <c r="N200" s="1">
        <v>0</v>
      </c>
      <c r="O200" s="1">
        <v>100000</v>
      </c>
      <c r="P200" s="1">
        <v>28</v>
      </c>
      <c r="Q200" s="1">
        <v>1000</v>
      </c>
      <c r="R200" s="1">
        <v>188</v>
      </c>
      <c r="S200" s="1">
        <v>500</v>
      </c>
      <c r="T200" s="1">
        <v>1119</v>
      </c>
      <c r="U200" s="1">
        <v>50</v>
      </c>
      <c r="V200" s="1">
        <v>10180</v>
      </c>
      <c r="W200" s="1">
        <v>20</v>
      </c>
      <c r="X200" s="1">
        <v>18766</v>
      </c>
      <c r="Y200" s="1">
        <v>10</v>
      </c>
      <c r="Z200" s="1">
        <v>163721</v>
      </c>
      <c r="AA200" s="1">
        <v>5</v>
      </c>
      <c r="AB200" s="1">
        <v>323530</v>
      </c>
      <c r="AC200" s="1">
        <v>2.2000000000000002</v>
      </c>
      <c r="AD200" s="1">
        <v>10</v>
      </c>
      <c r="AE200" s="1">
        <v>20000</v>
      </c>
      <c r="AF200" s="1" t="s">
        <v>1770</v>
      </c>
      <c r="AG200" s="1">
        <v>1974110</v>
      </c>
      <c r="AH200" s="1" t="s">
        <v>45</v>
      </c>
    </row>
    <row r="201" spans="1:34">
      <c r="A201" s="1">
        <v>2017138</v>
      </c>
      <c r="B201" s="1" t="s">
        <v>43</v>
      </c>
      <c r="C201" s="2">
        <v>43057</v>
      </c>
      <c r="D201" s="2">
        <v>43118</v>
      </c>
      <c r="E201" s="1">
        <v>13</v>
      </c>
      <c r="F201" s="1">
        <v>9</v>
      </c>
      <c r="G201" s="1">
        <v>17</v>
      </c>
      <c r="H201" s="1">
        <v>37</v>
      </c>
      <c r="I201" s="1">
        <v>48</v>
      </c>
      <c r="J201" s="1">
        <v>1</v>
      </c>
      <c r="K201" s="1" t="s">
        <v>1771</v>
      </c>
      <c r="L201" s="1">
        <v>0</v>
      </c>
      <c r="M201" s="1">
        <v>7000000</v>
      </c>
      <c r="N201" s="1">
        <v>1</v>
      </c>
      <c r="O201" s="1">
        <v>100000</v>
      </c>
      <c r="P201" s="1">
        <v>47</v>
      </c>
      <c r="Q201" s="1">
        <v>1000</v>
      </c>
      <c r="R201" s="1">
        <v>666</v>
      </c>
      <c r="S201" s="1">
        <v>500</v>
      </c>
      <c r="T201" s="1">
        <v>2406</v>
      </c>
      <c r="U201" s="1">
        <v>50</v>
      </c>
      <c r="V201" s="1">
        <v>30639</v>
      </c>
      <c r="W201" s="1">
        <v>20</v>
      </c>
      <c r="X201" s="1">
        <v>33230</v>
      </c>
      <c r="Y201" s="1">
        <v>10</v>
      </c>
      <c r="Z201" s="1">
        <v>412413</v>
      </c>
      <c r="AA201" s="1">
        <v>5</v>
      </c>
      <c r="AB201" s="1">
        <v>410657</v>
      </c>
      <c r="AC201" s="1">
        <v>2.2000000000000002</v>
      </c>
      <c r="AD201" s="1">
        <v>10</v>
      </c>
      <c r="AE201" s="1">
        <v>20000</v>
      </c>
      <c r="AF201" s="1" t="s">
        <v>1772</v>
      </c>
      <c r="AG201" s="1">
        <v>192428</v>
      </c>
      <c r="AH201" s="1" t="s">
        <v>45</v>
      </c>
    </row>
    <row r="202" spans="1:34">
      <c r="A202" s="1">
        <v>2017137</v>
      </c>
      <c r="B202" s="1" t="s">
        <v>46</v>
      </c>
      <c r="C202" s="2">
        <v>43054</v>
      </c>
      <c r="D202" s="2">
        <v>43115</v>
      </c>
      <c r="E202" s="1">
        <v>12</v>
      </c>
      <c r="F202" s="1">
        <v>10</v>
      </c>
      <c r="G202" s="1">
        <v>16</v>
      </c>
      <c r="H202" s="1">
        <v>35</v>
      </c>
      <c r="I202" s="1">
        <v>14</v>
      </c>
      <c r="J202" s="1">
        <v>6</v>
      </c>
      <c r="K202" s="1" t="s">
        <v>1773</v>
      </c>
      <c r="L202" s="1">
        <v>0</v>
      </c>
      <c r="M202" s="1">
        <v>6000000</v>
      </c>
      <c r="N202" s="1">
        <v>1</v>
      </c>
      <c r="O202" s="1">
        <v>100000</v>
      </c>
      <c r="P202" s="1">
        <v>55</v>
      </c>
      <c r="Q202" s="1">
        <v>1000</v>
      </c>
      <c r="R202" s="1">
        <v>564</v>
      </c>
      <c r="S202" s="1">
        <v>500</v>
      </c>
      <c r="T202" s="1">
        <v>2167</v>
      </c>
      <c r="U202" s="1">
        <v>50</v>
      </c>
      <c r="V202" s="1">
        <v>20613</v>
      </c>
      <c r="W202" s="1">
        <v>20</v>
      </c>
      <c r="X202" s="1">
        <v>30688</v>
      </c>
      <c r="Y202" s="1">
        <v>10</v>
      </c>
      <c r="Z202" s="1">
        <v>292196</v>
      </c>
      <c r="AA202" s="1">
        <v>5</v>
      </c>
      <c r="AB202" s="1">
        <v>359979</v>
      </c>
      <c r="AC202" s="1">
        <v>2.2000000000000002</v>
      </c>
      <c r="AD202" s="1">
        <v>10</v>
      </c>
      <c r="AE202" s="1">
        <v>20000</v>
      </c>
      <c r="AF202" s="1" t="s">
        <v>1774</v>
      </c>
      <c r="AG202" s="1">
        <v>4375374</v>
      </c>
      <c r="AH202" s="1" t="s">
        <v>45</v>
      </c>
    </row>
    <row r="203" spans="1:34">
      <c r="A203" s="1">
        <v>2017136</v>
      </c>
      <c r="B203" s="1" t="s">
        <v>48</v>
      </c>
      <c r="C203" s="2">
        <v>43052</v>
      </c>
      <c r="D203" s="2">
        <v>43113</v>
      </c>
      <c r="E203" s="1">
        <v>30</v>
      </c>
      <c r="F203" s="1">
        <v>29</v>
      </c>
      <c r="G203" s="1">
        <v>24</v>
      </c>
      <c r="H203" s="1">
        <v>3</v>
      </c>
      <c r="I203" s="1">
        <v>43</v>
      </c>
      <c r="J203" s="1">
        <v>5</v>
      </c>
      <c r="K203" s="1" t="s">
        <v>1775</v>
      </c>
      <c r="L203" s="1">
        <v>0</v>
      </c>
      <c r="M203" s="1">
        <v>5000000</v>
      </c>
      <c r="N203" s="1">
        <v>2</v>
      </c>
      <c r="O203" s="1">
        <v>100000</v>
      </c>
      <c r="P203" s="1">
        <v>30</v>
      </c>
      <c r="Q203" s="1">
        <v>1000</v>
      </c>
      <c r="R203" s="1">
        <v>229</v>
      </c>
      <c r="S203" s="1">
        <v>500</v>
      </c>
      <c r="T203" s="1">
        <v>1692</v>
      </c>
      <c r="U203" s="1">
        <v>50</v>
      </c>
      <c r="V203" s="1">
        <v>12534</v>
      </c>
      <c r="W203" s="1">
        <v>20</v>
      </c>
      <c r="X203" s="1">
        <v>25394</v>
      </c>
      <c r="Y203" s="1">
        <v>10</v>
      </c>
      <c r="Z203" s="1">
        <v>192764</v>
      </c>
      <c r="AA203" s="1">
        <v>5</v>
      </c>
      <c r="AB203" s="1">
        <v>351005</v>
      </c>
      <c r="AC203" s="1">
        <v>2.2000000000000002</v>
      </c>
      <c r="AD203" s="1">
        <v>10</v>
      </c>
      <c r="AE203" s="1">
        <v>20000</v>
      </c>
      <c r="AF203" s="1" t="s">
        <v>1776</v>
      </c>
      <c r="AG203" s="1">
        <v>948775</v>
      </c>
      <c r="AH203" s="1" t="s">
        <v>45</v>
      </c>
    </row>
    <row r="204" spans="1:34">
      <c r="A204" s="1">
        <v>2017135</v>
      </c>
      <c r="B204" s="1" t="s">
        <v>43</v>
      </c>
      <c r="C204" s="2">
        <v>43050</v>
      </c>
      <c r="D204" s="2">
        <v>43111</v>
      </c>
      <c r="E204" s="1">
        <v>40</v>
      </c>
      <c r="F204" s="1">
        <v>47</v>
      </c>
      <c r="G204" s="1">
        <v>48</v>
      </c>
      <c r="H204" s="1">
        <v>1</v>
      </c>
      <c r="I204" s="1">
        <v>36</v>
      </c>
      <c r="J204" s="1">
        <v>3</v>
      </c>
      <c r="K204" s="1" t="s">
        <v>1777</v>
      </c>
      <c r="L204" s="1">
        <v>0</v>
      </c>
      <c r="M204" s="1">
        <v>4000000</v>
      </c>
      <c r="N204" s="1">
        <v>1</v>
      </c>
      <c r="O204" s="1">
        <v>100000</v>
      </c>
      <c r="P204" s="1">
        <v>27</v>
      </c>
      <c r="Q204" s="1">
        <v>1000</v>
      </c>
      <c r="R204" s="1">
        <v>266</v>
      </c>
      <c r="S204" s="1">
        <v>500</v>
      </c>
      <c r="T204" s="1">
        <v>1598</v>
      </c>
      <c r="U204" s="1">
        <v>50</v>
      </c>
      <c r="V204" s="1">
        <v>14764</v>
      </c>
      <c r="W204" s="1">
        <v>20</v>
      </c>
      <c r="X204" s="1">
        <v>27262</v>
      </c>
      <c r="Y204" s="1">
        <v>10</v>
      </c>
      <c r="Z204" s="1">
        <v>246185</v>
      </c>
      <c r="AA204" s="1">
        <v>5</v>
      </c>
      <c r="AB204" s="1">
        <v>529871</v>
      </c>
      <c r="AC204" s="1">
        <v>2.2000000000000002</v>
      </c>
      <c r="AD204" s="1">
        <v>10</v>
      </c>
      <c r="AE204" s="1">
        <v>20000</v>
      </c>
      <c r="AF204" s="1" t="s">
        <v>1778</v>
      </c>
      <c r="AG204" s="1">
        <v>9247894</v>
      </c>
      <c r="AH204" s="1" t="s">
        <v>45</v>
      </c>
    </row>
    <row r="205" spans="1:34">
      <c r="A205" s="1">
        <v>2017134</v>
      </c>
      <c r="B205" s="1" t="s">
        <v>46</v>
      </c>
      <c r="C205" s="2">
        <v>43047</v>
      </c>
      <c r="D205" s="2">
        <v>43108</v>
      </c>
      <c r="E205" s="1">
        <v>37</v>
      </c>
      <c r="F205" s="1">
        <v>41</v>
      </c>
      <c r="G205" s="1">
        <v>13</v>
      </c>
      <c r="H205" s="1">
        <v>26</v>
      </c>
      <c r="I205" s="1">
        <v>2</v>
      </c>
      <c r="J205" s="1">
        <v>5</v>
      </c>
      <c r="K205" s="1" t="s">
        <v>1779</v>
      </c>
      <c r="L205" s="1">
        <v>0</v>
      </c>
      <c r="M205" s="1">
        <v>3000000</v>
      </c>
      <c r="N205" s="1">
        <v>1</v>
      </c>
      <c r="O205" s="1">
        <v>100000</v>
      </c>
      <c r="P205" s="1">
        <v>55</v>
      </c>
      <c r="Q205" s="1">
        <v>1000</v>
      </c>
      <c r="R205" s="1">
        <v>381</v>
      </c>
      <c r="S205" s="1">
        <v>500</v>
      </c>
      <c r="T205" s="1">
        <v>2039</v>
      </c>
      <c r="U205" s="1">
        <v>50</v>
      </c>
      <c r="V205" s="1">
        <v>16115</v>
      </c>
      <c r="W205" s="1">
        <v>20</v>
      </c>
      <c r="X205" s="1">
        <v>30920</v>
      </c>
      <c r="Y205" s="1">
        <v>10</v>
      </c>
      <c r="Z205" s="1">
        <v>239538</v>
      </c>
      <c r="AA205" s="1">
        <v>5</v>
      </c>
      <c r="AB205" s="1">
        <v>435231</v>
      </c>
      <c r="AC205" s="1">
        <v>2.2000000000000002</v>
      </c>
      <c r="AD205" s="1">
        <v>10</v>
      </c>
      <c r="AE205" s="1">
        <v>20000</v>
      </c>
      <c r="AF205" s="1" t="s">
        <v>1780</v>
      </c>
      <c r="AG205" s="1">
        <v>4516554</v>
      </c>
      <c r="AH205" s="1" t="s">
        <v>45</v>
      </c>
    </row>
    <row r="206" spans="1:34">
      <c r="A206" s="1">
        <v>2017133</v>
      </c>
      <c r="B206" s="1" t="s">
        <v>48</v>
      </c>
      <c r="C206" s="2">
        <v>43045</v>
      </c>
      <c r="D206" s="2">
        <v>43106</v>
      </c>
      <c r="E206" s="1">
        <v>30</v>
      </c>
      <c r="F206" s="1">
        <v>45</v>
      </c>
      <c r="G206" s="1">
        <v>49</v>
      </c>
      <c r="H206" s="1">
        <v>27</v>
      </c>
      <c r="I206" s="1">
        <v>48</v>
      </c>
      <c r="J206" s="1">
        <v>1</v>
      </c>
      <c r="K206" s="1" t="s">
        <v>1781</v>
      </c>
      <c r="L206" s="1">
        <v>0</v>
      </c>
      <c r="M206" s="1">
        <v>2000000</v>
      </c>
      <c r="N206" s="1">
        <v>2</v>
      </c>
      <c r="O206" s="1">
        <v>100000</v>
      </c>
      <c r="P206" s="1">
        <v>23</v>
      </c>
      <c r="Q206" s="1">
        <v>1000</v>
      </c>
      <c r="R206" s="1">
        <v>253</v>
      </c>
      <c r="S206" s="1">
        <v>500</v>
      </c>
      <c r="T206" s="1">
        <v>912</v>
      </c>
      <c r="U206" s="1">
        <v>50</v>
      </c>
      <c r="V206" s="1">
        <v>11203</v>
      </c>
      <c r="W206" s="1">
        <v>20</v>
      </c>
      <c r="X206" s="1">
        <v>14409</v>
      </c>
      <c r="Y206" s="1">
        <v>10</v>
      </c>
      <c r="Z206" s="1">
        <v>171382</v>
      </c>
      <c r="AA206" s="1">
        <v>5</v>
      </c>
      <c r="AB206" s="1">
        <v>218529</v>
      </c>
      <c r="AC206" s="1">
        <v>2.2000000000000002</v>
      </c>
      <c r="AD206" s="1">
        <v>10</v>
      </c>
      <c r="AE206" s="1">
        <v>20000</v>
      </c>
      <c r="AF206" s="1" t="s">
        <v>1782</v>
      </c>
      <c r="AG206" s="1">
        <v>1149884</v>
      </c>
      <c r="AH206" s="1" t="s">
        <v>45</v>
      </c>
    </row>
    <row r="207" spans="1:34">
      <c r="A207" s="1">
        <v>2017132</v>
      </c>
      <c r="B207" s="1" t="s">
        <v>43</v>
      </c>
      <c r="C207" s="2">
        <v>43043</v>
      </c>
      <c r="D207" s="2">
        <v>43104</v>
      </c>
      <c r="E207" s="1">
        <v>23</v>
      </c>
      <c r="F207" s="1">
        <v>7</v>
      </c>
      <c r="G207" s="1">
        <v>38</v>
      </c>
      <c r="H207" s="1">
        <v>35</v>
      </c>
      <c r="I207" s="1">
        <v>6</v>
      </c>
      <c r="J207" s="1">
        <v>7</v>
      </c>
      <c r="K207" s="1" t="s">
        <v>1783</v>
      </c>
      <c r="L207" s="1">
        <v>1</v>
      </c>
      <c r="M207" s="1">
        <v>2000000</v>
      </c>
      <c r="N207" s="1">
        <v>0</v>
      </c>
      <c r="O207" s="1">
        <v>100000</v>
      </c>
      <c r="P207" s="1">
        <v>57</v>
      </c>
      <c r="Q207" s="1">
        <v>1000</v>
      </c>
      <c r="R207" s="1">
        <v>393</v>
      </c>
      <c r="S207" s="1">
        <v>500</v>
      </c>
      <c r="T207" s="1">
        <v>3511</v>
      </c>
      <c r="U207" s="1">
        <v>50</v>
      </c>
      <c r="V207" s="1">
        <v>20497</v>
      </c>
      <c r="W207" s="1">
        <v>20</v>
      </c>
      <c r="X207" s="1">
        <v>57792</v>
      </c>
      <c r="Y207" s="1">
        <v>10</v>
      </c>
      <c r="Z207" s="1">
        <v>320600</v>
      </c>
      <c r="AA207" s="1">
        <v>5</v>
      </c>
      <c r="AB207" s="1">
        <v>775420</v>
      </c>
      <c r="AC207" s="1">
        <v>2.2000000000000002</v>
      </c>
      <c r="AD207" s="1">
        <v>10</v>
      </c>
      <c r="AE207" s="1">
        <v>20000</v>
      </c>
      <c r="AF207" s="1" t="s">
        <v>1784</v>
      </c>
      <c r="AG207" s="1">
        <v>3141767</v>
      </c>
      <c r="AH207" s="1" t="s">
        <v>45</v>
      </c>
    </row>
    <row r="208" spans="1:34">
      <c r="A208" s="1">
        <v>2017131</v>
      </c>
      <c r="B208" s="1" t="s">
        <v>46</v>
      </c>
      <c r="C208" s="2">
        <v>43040</v>
      </c>
      <c r="D208" s="2">
        <v>43101</v>
      </c>
      <c r="E208" s="1">
        <v>18</v>
      </c>
      <c r="F208" s="1">
        <v>8</v>
      </c>
      <c r="G208" s="1">
        <v>26</v>
      </c>
      <c r="H208" s="1">
        <v>9</v>
      </c>
      <c r="I208" s="1">
        <v>32</v>
      </c>
      <c r="J208" s="1">
        <v>1</v>
      </c>
      <c r="K208" s="1" t="s">
        <v>1785</v>
      </c>
      <c r="L208" s="1">
        <v>1</v>
      </c>
      <c r="M208" s="1">
        <v>3000000</v>
      </c>
      <c r="N208" s="1">
        <v>1</v>
      </c>
      <c r="O208" s="1">
        <v>100000</v>
      </c>
      <c r="P208" s="1">
        <v>38</v>
      </c>
      <c r="Q208" s="1">
        <v>1000</v>
      </c>
      <c r="R208" s="1">
        <v>371</v>
      </c>
      <c r="S208" s="1">
        <v>500</v>
      </c>
      <c r="T208" s="1">
        <v>1484</v>
      </c>
      <c r="U208" s="1">
        <v>50</v>
      </c>
      <c r="V208" s="1">
        <v>18005</v>
      </c>
      <c r="W208" s="1">
        <v>20</v>
      </c>
      <c r="X208" s="1">
        <v>20508</v>
      </c>
      <c r="Y208" s="1">
        <v>10</v>
      </c>
      <c r="Z208" s="1">
        <v>252070</v>
      </c>
      <c r="AA208" s="1">
        <v>5</v>
      </c>
      <c r="AB208" s="1">
        <v>252808</v>
      </c>
      <c r="AC208" s="1">
        <v>2.2000000000000002</v>
      </c>
      <c r="AD208" s="1">
        <v>10</v>
      </c>
      <c r="AE208" s="1">
        <v>20000</v>
      </c>
      <c r="AF208" s="1" t="s">
        <v>1786</v>
      </c>
      <c r="AG208" s="1">
        <v>3193695</v>
      </c>
      <c r="AH208" s="1" t="s">
        <v>45</v>
      </c>
    </row>
    <row r="209" spans="1:34">
      <c r="A209" s="1">
        <v>2017130</v>
      </c>
      <c r="B209" s="1" t="s">
        <v>48</v>
      </c>
      <c r="C209" s="2">
        <v>43038</v>
      </c>
      <c r="D209" s="2">
        <v>43099</v>
      </c>
      <c r="E209" s="1">
        <v>32</v>
      </c>
      <c r="F209" s="1">
        <v>42</v>
      </c>
      <c r="G209" s="1">
        <v>12</v>
      </c>
      <c r="H209" s="1">
        <v>44</v>
      </c>
      <c r="I209" s="1">
        <v>34</v>
      </c>
      <c r="J209" s="1">
        <v>5</v>
      </c>
      <c r="K209" s="1" t="s">
        <v>1787</v>
      </c>
      <c r="L209" s="1">
        <v>0</v>
      </c>
      <c r="M209" s="1">
        <v>2000000</v>
      </c>
      <c r="N209" s="1">
        <v>4</v>
      </c>
      <c r="O209" s="1">
        <v>100000</v>
      </c>
      <c r="P209" s="1">
        <v>46</v>
      </c>
      <c r="Q209" s="1">
        <v>1000</v>
      </c>
      <c r="R209" s="1">
        <v>308</v>
      </c>
      <c r="S209" s="1">
        <v>500</v>
      </c>
      <c r="T209" s="1">
        <v>1374</v>
      </c>
      <c r="U209" s="1">
        <v>50</v>
      </c>
      <c r="V209" s="1">
        <v>11393</v>
      </c>
      <c r="W209" s="1">
        <v>20</v>
      </c>
      <c r="X209" s="1">
        <v>20204</v>
      </c>
      <c r="Y209" s="1">
        <v>10</v>
      </c>
      <c r="Z209" s="1">
        <v>157438</v>
      </c>
      <c r="AA209" s="1">
        <v>5</v>
      </c>
      <c r="AB209" s="1">
        <v>337550</v>
      </c>
      <c r="AC209" s="1">
        <v>2.2000000000000002</v>
      </c>
      <c r="AD209" s="1">
        <v>10</v>
      </c>
      <c r="AE209" s="1">
        <v>20000</v>
      </c>
      <c r="AF209" s="1" t="s">
        <v>1788</v>
      </c>
      <c r="AG209" s="1">
        <v>7713978</v>
      </c>
      <c r="AH209" s="1" t="s">
        <v>45</v>
      </c>
    </row>
    <row r="210" spans="1:34">
      <c r="A210" s="1">
        <v>2017129</v>
      </c>
      <c r="B210" s="1" t="s">
        <v>43</v>
      </c>
      <c r="C210" s="2">
        <v>43036</v>
      </c>
      <c r="D210" s="2">
        <v>43097</v>
      </c>
      <c r="E210" s="1">
        <v>22</v>
      </c>
      <c r="F210" s="1">
        <v>12</v>
      </c>
      <c r="G210" s="1">
        <v>47</v>
      </c>
      <c r="H210" s="1">
        <v>5</v>
      </c>
      <c r="I210" s="1">
        <v>29</v>
      </c>
      <c r="J210" s="1">
        <v>8</v>
      </c>
      <c r="K210" s="1" t="s">
        <v>1789</v>
      </c>
      <c r="L210" s="1">
        <v>1</v>
      </c>
      <c r="M210" s="1">
        <v>5000000</v>
      </c>
      <c r="N210" s="1">
        <v>5</v>
      </c>
      <c r="O210" s="1">
        <v>100000</v>
      </c>
      <c r="P210" s="1">
        <v>123</v>
      </c>
      <c r="Q210" s="1">
        <v>1000</v>
      </c>
      <c r="R210" s="1">
        <v>861</v>
      </c>
      <c r="S210" s="1">
        <v>500</v>
      </c>
      <c r="T210" s="1">
        <v>3804</v>
      </c>
      <c r="U210" s="1">
        <v>50</v>
      </c>
      <c r="V210" s="1">
        <v>33268</v>
      </c>
      <c r="W210" s="1">
        <v>20</v>
      </c>
      <c r="X210" s="1">
        <v>45732</v>
      </c>
      <c r="Y210" s="1">
        <v>10</v>
      </c>
      <c r="Z210" s="1">
        <v>411396</v>
      </c>
      <c r="AA210" s="1">
        <v>5</v>
      </c>
      <c r="AB210" s="1">
        <v>516855</v>
      </c>
      <c r="AC210" s="1">
        <v>2.2000000000000002</v>
      </c>
      <c r="AD210" s="1">
        <v>10</v>
      </c>
      <c r="AE210" s="1">
        <v>20000</v>
      </c>
      <c r="AF210" s="1" t="s">
        <v>1790</v>
      </c>
      <c r="AG210" s="1">
        <v>9928508</v>
      </c>
      <c r="AH210" s="1" t="s">
        <v>45</v>
      </c>
    </row>
    <row r="211" spans="1:34">
      <c r="A211" s="1">
        <v>2017128</v>
      </c>
      <c r="B211" s="1" t="s">
        <v>46</v>
      </c>
      <c r="C211" s="2">
        <v>43033</v>
      </c>
      <c r="D211" s="2">
        <v>43094</v>
      </c>
      <c r="E211" s="1">
        <v>9</v>
      </c>
      <c r="F211" s="1">
        <v>3</v>
      </c>
      <c r="G211" s="1">
        <v>19</v>
      </c>
      <c r="H211" s="1">
        <v>41</v>
      </c>
      <c r="I211" s="1">
        <v>43</v>
      </c>
      <c r="J211" s="1">
        <v>8</v>
      </c>
      <c r="K211" s="1" t="s">
        <v>1791</v>
      </c>
      <c r="L211" s="1">
        <v>0</v>
      </c>
      <c r="M211" s="1">
        <v>4000000</v>
      </c>
      <c r="N211" s="1">
        <v>5</v>
      </c>
      <c r="O211" s="1">
        <v>100000</v>
      </c>
      <c r="P211" s="1">
        <v>41</v>
      </c>
      <c r="Q211" s="1">
        <v>1000</v>
      </c>
      <c r="R211" s="1">
        <v>409</v>
      </c>
      <c r="S211" s="1">
        <v>500</v>
      </c>
      <c r="T211" s="1">
        <v>1826</v>
      </c>
      <c r="U211" s="1">
        <v>50</v>
      </c>
      <c r="V211" s="1">
        <v>18665</v>
      </c>
      <c r="W211" s="1">
        <v>20</v>
      </c>
      <c r="X211" s="1">
        <v>26899</v>
      </c>
      <c r="Y211" s="1">
        <v>10</v>
      </c>
      <c r="Z211" s="1">
        <v>268010</v>
      </c>
      <c r="AA211" s="1">
        <v>5</v>
      </c>
      <c r="AB211" s="1">
        <v>358746</v>
      </c>
      <c r="AC211" s="1">
        <v>2.2000000000000002</v>
      </c>
      <c r="AD211" s="1">
        <v>10</v>
      </c>
      <c r="AE211" s="1">
        <v>20000</v>
      </c>
      <c r="AF211" s="1" t="s">
        <v>1792</v>
      </c>
      <c r="AG211" s="1">
        <v>6993949</v>
      </c>
      <c r="AH211" s="1" t="s">
        <v>45</v>
      </c>
    </row>
    <row r="212" spans="1:34">
      <c r="A212" s="1">
        <v>2017127</v>
      </c>
      <c r="B212" s="1" t="s">
        <v>48</v>
      </c>
      <c r="C212" s="2">
        <v>43031</v>
      </c>
      <c r="D212" s="2">
        <v>43092</v>
      </c>
      <c r="E212" s="1">
        <v>12</v>
      </c>
      <c r="F212" s="1">
        <v>21</v>
      </c>
      <c r="G212" s="1">
        <v>47</v>
      </c>
      <c r="H212" s="1">
        <v>44</v>
      </c>
      <c r="I212" s="1">
        <v>25</v>
      </c>
      <c r="J212" s="1">
        <v>3</v>
      </c>
      <c r="K212" s="1" t="s">
        <v>1793</v>
      </c>
      <c r="L212" s="1">
        <v>0</v>
      </c>
      <c r="M212" s="1">
        <v>3000000</v>
      </c>
      <c r="N212" s="1">
        <v>3</v>
      </c>
      <c r="O212" s="1">
        <v>100000</v>
      </c>
      <c r="P212" s="1">
        <v>34</v>
      </c>
      <c r="Q212" s="1">
        <v>1000</v>
      </c>
      <c r="R212" s="1">
        <v>283</v>
      </c>
      <c r="S212" s="1">
        <v>500</v>
      </c>
      <c r="T212" s="1">
        <v>1570</v>
      </c>
      <c r="U212" s="1">
        <v>50</v>
      </c>
      <c r="V212" s="1">
        <v>13530</v>
      </c>
      <c r="W212" s="1">
        <v>20</v>
      </c>
      <c r="X212" s="1">
        <v>22462</v>
      </c>
      <c r="Y212" s="1">
        <v>10</v>
      </c>
      <c r="Z212" s="1">
        <v>192896</v>
      </c>
      <c r="AA212" s="1">
        <v>5</v>
      </c>
      <c r="AB212" s="1">
        <v>293879</v>
      </c>
      <c r="AC212" s="1">
        <v>2.2000000000000002</v>
      </c>
      <c r="AD212" s="1">
        <v>10</v>
      </c>
      <c r="AE212" s="1">
        <v>20000</v>
      </c>
      <c r="AF212" s="1" t="s">
        <v>1794</v>
      </c>
      <c r="AG212" s="1">
        <v>6450229</v>
      </c>
      <c r="AH212" s="1" t="s">
        <v>45</v>
      </c>
    </row>
    <row r="213" spans="1:34">
      <c r="A213" s="1">
        <v>2017126</v>
      </c>
      <c r="B213" s="1" t="s">
        <v>43</v>
      </c>
      <c r="C213" s="2">
        <v>43029</v>
      </c>
      <c r="D213" s="2">
        <v>43090</v>
      </c>
      <c r="E213" s="1">
        <v>2</v>
      </c>
      <c r="F213" s="1">
        <v>42</v>
      </c>
      <c r="G213" s="1">
        <v>6</v>
      </c>
      <c r="H213" s="1">
        <v>20</v>
      </c>
      <c r="I213" s="1">
        <v>21</v>
      </c>
      <c r="J213" s="1">
        <v>8</v>
      </c>
      <c r="K213" s="1" t="s">
        <v>1795</v>
      </c>
      <c r="L213" s="1">
        <v>0</v>
      </c>
      <c r="M213" s="1">
        <v>2000000</v>
      </c>
      <c r="N213" s="1">
        <v>3</v>
      </c>
      <c r="O213" s="1">
        <v>100000</v>
      </c>
      <c r="P213" s="1">
        <v>73</v>
      </c>
      <c r="Q213" s="1">
        <v>1000</v>
      </c>
      <c r="R213" s="1">
        <v>575</v>
      </c>
      <c r="S213" s="1">
        <v>500</v>
      </c>
      <c r="T213" s="1">
        <v>2801</v>
      </c>
      <c r="U213" s="1">
        <v>50</v>
      </c>
      <c r="V213" s="1">
        <v>26511</v>
      </c>
      <c r="W213" s="1">
        <v>20</v>
      </c>
      <c r="X213" s="1">
        <v>40414</v>
      </c>
      <c r="Y213" s="1">
        <v>10</v>
      </c>
      <c r="Z213" s="1">
        <v>369817</v>
      </c>
      <c r="AA213" s="1">
        <v>5</v>
      </c>
      <c r="AB213" s="1">
        <v>521397</v>
      </c>
      <c r="AC213" s="1">
        <v>2.2000000000000002</v>
      </c>
      <c r="AD213" s="1">
        <v>10</v>
      </c>
      <c r="AE213" s="1">
        <v>20000</v>
      </c>
      <c r="AF213" s="1" t="s">
        <v>1796</v>
      </c>
      <c r="AG213" s="1">
        <v>1642467</v>
      </c>
      <c r="AH213" s="1" t="s">
        <v>45</v>
      </c>
    </row>
    <row r="214" spans="1:34">
      <c r="A214" s="1">
        <v>2017125</v>
      </c>
      <c r="B214" s="1" t="s">
        <v>46</v>
      </c>
      <c r="C214" s="2">
        <v>43026</v>
      </c>
      <c r="D214" s="2">
        <v>43087</v>
      </c>
      <c r="E214" s="1">
        <v>5</v>
      </c>
      <c r="F214" s="1">
        <v>13</v>
      </c>
      <c r="G214" s="1">
        <v>25</v>
      </c>
      <c r="H214" s="1">
        <v>12</v>
      </c>
      <c r="I214" s="1">
        <v>24</v>
      </c>
      <c r="J214" s="1">
        <v>7</v>
      </c>
      <c r="K214" s="1" t="s">
        <v>1797</v>
      </c>
      <c r="L214" s="1">
        <v>1</v>
      </c>
      <c r="M214" s="1">
        <v>3000000</v>
      </c>
      <c r="N214" s="1">
        <v>4</v>
      </c>
      <c r="O214" s="1">
        <v>100000</v>
      </c>
      <c r="P214" s="1">
        <v>168</v>
      </c>
      <c r="Q214" s="1">
        <v>1000</v>
      </c>
      <c r="R214" s="1">
        <v>814</v>
      </c>
      <c r="S214" s="1">
        <v>500</v>
      </c>
      <c r="T214" s="1">
        <v>5897</v>
      </c>
      <c r="U214" s="1">
        <v>50</v>
      </c>
      <c r="V214" s="1">
        <v>29117</v>
      </c>
      <c r="W214" s="1">
        <v>20</v>
      </c>
      <c r="X214" s="1">
        <v>65277</v>
      </c>
      <c r="Y214" s="1">
        <v>10</v>
      </c>
      <c r="Z214" s="1">
        <v>333740</v>
      </c>
      <c r="AA214" s="1">
        <v>5</v>
      </c>
      <c r="AB214" s="1">
        <v>573486</v>
      </c>
      <c r="AC214" s="1">
        <v>2.2000000000000002</v>
      </c>
      <c r="AD214" s="1">
        <v>10</v>
      </c>
      <c r="AE214" s="1">
        <v>20000</v>
      </c>
      <c r="AF214" s="1" t="s">
        <v>1798</v>
      </c>
      <c r="AG214" s="1">
        <v>2125370</v>
      </c>
      <c r="AH214" s="1" t="s">
        <v>45</v>
      </c>
    </row>
    <row r="215" spans="1:34">
      <c r="A215" s="1">
        <v>2017124</v>
      </c>
      <c r="B215" s="1" t="s">
        <v>48</v>
      </c>
      <c r="C215" s="2">
        <v>43024</v>
      </c>
      <c r="D215" s="2">
        <v>43085</v>
      </c>
      <c r="E215" s="1">
        <v>39</v>
      </c>
      <c r="F215" s="1">
        <v>48</v>
      </c>
      <c r="G215" s="1">
        <v>30</v>
      </c>
      <c r="H215" s="1">
        <v>5</v>
      </c>
      <c r="I215" s="1">
        <v>32</v>
      </c>
      <c r="J215" s="1">
        <v>8</v>
      </c>
      <c r="K215" s="1" t="s">
        <v>1799</v>
      </c>
      <c r="L215" s="1">
        <v>0</v>
      </c>
      <c r="M215" s="1">
        <v>2000000</v>
      </c>
      <c r="N215" s="1">
        <v>2</v>
      </c>
      <c r="O215" s="1">
        <v>100000</v>
      </c>
      <c r="P215" s="1">
        <v>31</v>
      </c>
      <c r="Q215" s="1">
        <v>1000</v>
      </c>
      <c r="R215" s="1">
        <v>200</v>
      </c>
      <c r="S215" s="1">
        <v>500</v>
      </c>
      <c r="T215" s="1">
        <v>1297</v>
      </c>
      <c r="U215" s="1">
        <v>50</v>
      </c>
      <c r="V215" s="1">
        <v>9803</v>
      </c>
      <c r="W215" s="1">
        <v>20</v>
      </c>
      <c r="X215" s="1">
        <v>19900</v>
      </c>
      <c r="Y215" s="1">
        <v>10</v>
      </c>
      <c r="Z215" s="1">
        <v>159173</v>
      </c>
      <c r="AA215" s="1">
        <v>5</v>
      </c>
      <c r="AB215" s="1">
        <v>310317</v>
      </c>
      <c r="AC215" s="1">
        <v>2.2000000000000002</v>
      </c>
      <c r="AD215" s="1">
        <v>10</v>
      </c>
      <c r="AE215" s="1">
        <v>20000</v>
      </c>
      <c r="AF215" s="1" t="s">
        <v>1800</v>
      </c>
      <c r="AG215" s="1">
        <v>1245698</v>
      </c>
      <c r="AH215" s="1" t="s">
        <v>45</v>
      </c>
    </row>
    <row r="216" spans="1:34">
      <c r="A216" s="1">
        <v>2017123</v>
      </c>
      <c r="B216" s="1" t="s">
        <v>43</v>
      </c>
      <c r="C216" s="2">
        <v>43022</v>
      </c>
      <c r="D216" s="2">
        <v>43083</v>
      </c>
      <c r="E216" s="1">
        <v>18</v>
      </c>
      <c r="F216" s="1">
        <v>20</v>
      </c>
      <c r="G216" s="1">
        <v>38</v>
      </c>
      <c r="H216" s="1">
        <v>43</v>
      </c>
      <c r="I216" s="1">
        <v>47</v>
      </c>
      <c r="J216" s="1">
        <v>3</v>
      </c>
      <c r="K216" s="1" t="s">
        <v>1801</v>
      </c>
      <c r="L216" s="1">
        <v>1</v>
      </c>
      <c r="M216" s="1">
        <v>14000000</v>
      </c>
      <c r="N216" s="1">
        <v>3</v>
      </c>
      <c r="O216" s="1">
        <v>100000</v>
      </c>
      <c r="P216" s="1">
        <v>50</v>
      </c>
      <c r="Q216" s="1">
        <v>1000</v>
      </c>
      <c r="R216" s="1">
        <v>423</v>
      </c>
      <c r="S216" s="1">
        <v>500</v>
      </c>
      <c r="T216" s="1">
        <v>2450</v>
      </c>
      <c r="U216" s="1">
        <v>50</v>
      </c>
      <c r="V216" s="1">
        <v>20172</v>
      </c>
      <c r="W216" s="1">
        <v>20</v>
      </c>
      <c r="X216" s="1">
        <v>37807</v>
      </c>
      <c r="Y216" s="1">
        <v>10</v>
      </c>
      <c r="Z216" s="1">
        <v>324325</v>
      </c>
      <c r="AA216" s="1">
        <v>5</v>
      </c>
      <c r="AB216" s="1">
        <v>619580</v>
      </c>
      <c r="AC216" s="1">
        <v>2.2000000000000002</v>
      </c>
      <c r="AD216" s="1">
        <v>10</v>
      </c>
      <c r="AE216" s="1">
        <v>20000</v>
      </c>
      <c r="AF216" s="1" t="s">
        <v>1802</v>
      </c>
      <c r="AG216" s="1">
        <v>505863</v>
      </c>
      <c r="AH216" s="1" t="s">
        <v>45</v>
      </c>
    </row>
    <row r="217" spans="1:34">
      <c r="A217" s="1">
        <v>2017122</v>
      </c>
      <c r="B217" s="1" t="s">
        <v>46</v>
      </c>
      <c r="C217" s="2">
        <v>43019</v>
      </c>
      <c r="D217" s="2">
        <v>43080</v>
      </c>
      <c r="E217" s="1">
        <v>44</v>
      </c>
      <c r="F217" s="1">
        <v>48</v>
      </c>
      <c r="G217" s="1">
        <v>6</v>
      </c>
      <c r="H217" s="1">
        <v>29</v>
      </c>
      <c r="I217" s="1">
        <v>15</v>
      </c>
      <c r="J217" s="1">
        <v>4</v>
      </c>
      <c r="K217" s="1" t="s">
        <v>1803</v>
      </c>
      <c r="L217" s="1">
        <v>2</v>
      </c>
      <c r="M217" s="1">
        <v>1500000</v>
      </c>
      <c r="N217" s="1">
        <v>2</v>
      </c>
      <c r="O217" s="1">
        <v>100000</v>
      </c>
      <c r="P217" s="1">
        <v>31</v>
      </c>
      <c r="Q217" s="1">
        <v>1000</v>
      </c>
      <c r="R217" s="1">
        <v>308</v>
      </c>
      <c r="S217" s="1">
        <v>500</v>
      </c>
      <c r="T217" s="1">
        <v>1560</v>
      </c>
      <c r="U217" s="1">
        <v>50</v>
      </c>
      <c r="V217" s="1">
        <v>14620</v>
      </c>
      <c r="W217" s="1">
        <v>20</v>
      </c>
      <c r="X217" s="1">
        <v>24617</v>
      </c>
      <c r="Y217" s="1">
        <v>10</v>
      </c>
      <c r="Z217" s="1">
        <v>223682</v>
      </c>
      <c r="AA217" s="1">
        <v>5</v>
      </c>
      <c r="AB217" s="1">
        <v>353995</v>
      </c>
      <c r="AC217" s="1">
        <v>2.2000000000000002</v>
      </c>
      <c r="AD217" s="1">
        <v>10</v>
      </c>
      <c r="AE217" s="1">
        <v>20000</v>
      </c>
      <c r="AF217" s="1" t="s">
        <v>1804</v>
      </c>
      <c r="AG217" s="1">
        <v>1577684</v>
      </c>
      <c r="AH217" s="1" t="s">
        <v>45</v>
      </c>
    </row>
    <row r="218" spans="1:34">
      <c r="A218" s="1">
        <v>2017121</v>
      </c>
      <c r="B218" s="1" t="s">
        <v>48</v>
      </c>
      <c r="C218" s="2">
        <v>43017</v>
      </c>
      <c r="D218" s="2">
        <v>43078</v>
      </c>
      <c r="E218" s="1">
        <v>47</v>
      </c>
      <c r="F218" s="1">
        <v>30</v>
      </c>
      <c r="G218" s="1">
        <v>6</v>
      </c>
      <c r="H218" s="1">
        <v>15</v>
      </c>
      <c r="I218" s="1">
        <v>3</v>
      </c>
      <c r="J218" s="1">
        <v>9</v>
      </c>
      <c r="K218" s="1" t="s">
        <v>1805</v>
      </c>
      <c r="L218" s="1">
        <v>0</v>
      </c>
      <c r="M218" s="1">
        <v>2000000</v>
      </c>
      <c r="N218" s="1">
        <v>0</v>
      </c>
      <c r="O218" s="1">
        <v>100000</v>
      </c>
      <c r="P218" s="1">
        <v>37</v>
      </c>
      <c r="Q218" s="1">
        <v>1000</v>
      </c>
      <c r="R218" s="1">
        <v>309</v>
      </c>
      <c r="S218" s="1">
        <v>500</v>
      </c>
      <c r="T218" s="1">
        <v>1541</v>
      </c>
      <c r="U218" s="1">
        <v>50</v>
      </c>
      <c r="V218" s="1">
        <v>14545</v>
      </c>
      <c r="W218" s="1">
        <v>20</v>
      </c>
      <c r="X218" s="1">
        <v>21114</v>
      </c>
      <c r="Y218" s="1">
        <v>10</v>
      </c>
      <c r="Z218" s="1">
        <v>197384</v>
      </c>
      <c r="AA218" s="1">
        <v>5</v>
      </c>
      <c r="AB218" s="1">
        <v>270114</v>
      </c>
      <c r="AC218" s="1">
        <v>2.2000000000000002</v>
      </c>
      <c r="AD218" s="1">
        <v>10</v>
      </c>
      <c r="AE218" s="1">
        <v>20000</v>
      </c>
      <c r="AF218" s="1" t="s">
        <v>1806</v>
      </c>
      <c r="AG218" s="1">
        <v>4232417</v>
      </c>
      <c r="AH218" s="1" t="s">
        <v>45</v>
      </c>
    </row>
    <row r="219" spans="1:34">
      <c r="A219" s="1">
        <v>2017120</v>
      </c>
      <c r="B219" s="1" t="s">
        <v>43</v>
      </c>
      <c r="C219" s="2">
        <v>43015</v>
      </c>
      <c r="D219" s="2">
        <v>43076</v>
      </c>
      <c r="E219" s="1">
        <v>41</v>
      </c>
      <c r="F219" s="1">
        <v>44</v>
      </c>
      <c r="G219" s="1">
        <v>8</v>
      </c>
      <c r="H219" s="1">
        <v>37</v>
      </c>
      <c r="I219" s="1">
        <v>46</v>
      </c>
      <c r="J219" s="1">
        <v>3</v>
      </c>
      <c r="K219" s="1" t="s">
        <v>1807</v>
      </c>
      <c r="L219" s="1">
        <v>1</v>
      </c>
      <c r="M219" s="1">
        <v>3000000</v>
      </c>
      <c r="N219" s="1">
        <v>0</v>
      </c>
      <c r="O219" s="1">
        <v>100000</v>
      </c>
      <c r="P219" s="1">
        <v>41</v>
      </c>
      <c r="Q219" s="1">
        <v>1000</v>
      </c>
      <c r="R219" s="1">
        <v>363</v>
      </c>
      <c r="S219" s="1">
        <v>500</v>
      </c>
      <c r="T219" s="1">
        <v>2012</v>
      </c>
      <c r="U219" s="1">
        <v>50</v>
      </c>
      <c r="V219" s="1">
        <v>18055</v>
      </c>
      <c r="W219" s="1">
        <v>20</v>
      </c>
      <c r="X219" s="1">
        <v>31252</v>
      </c>
      <c r="Y219" s="1">
        <v>10</v>
      </c>
      <c r="Z219" s="1">
        <v>277539</v>
      </c>
      <c r="AA219" s="1">
        <v>5</v>
      </c>
      <c r="AB219" s="1">
        <v>553210</v>
      </c>
      <c r="AC219" s="1">
        <v>2.2000000000000002</v>
      </c>
      <c r="AD219" s="1">
        <v>10</v>
      </c>
      <c r="AE219" s="1">
        <v>20000</v>
      </c>
      <c r="AF219" s="1" t="s">
        <v>1808</v>
      </c>
      <c r="AG219" s="1">
        <v>8634684</v>
      </c>
      <c r="AH219" s="1" t="s">
        <v>45</v>
      </c>
    </row>
    <row r="220" spans="1:34">
      <c r="A220" s="1">
        <v>2017119</v>
      </c>
      <c r="B220" s="1" t="s">
        <v>46</v>
      </c>
      <c r="C220" s="2">
        <v>43012</v>
      </c>
      <c r="D220" s="2">
        <v>43073</v>
      </c>
      <c r="E220" s="1">
        <v>45</v>
      </c>
      <c r="F220" s="1">
        <v>34</v>
      </c>
      <c r="G220" s="1">
        <v>20</v>
      </c>
      <c r="H220" s="1">
        <v>30</v>
      </c>
      <c r="I220" s="1">
        <v>1</v>
      </c>
      <c r="J220" s="1">
        <v>9</v>
      </c>
      <c r="K220" s="1" t="s">
        <v>1809</v>
      </c>
      <c r="L220" s="1">
        <v>0</v>
      </c>
      <c r="M220" s="1">
        <v>2000000</v>
      </c>
      <c r="N220" s="1">
        <v>0</v>
      </c>
      <c r="O220" s="1">
        <v>100000</v>
      </c>
      <c r="P220" s="1">
        <v>20</v>
      </c>
      <c r="Q220" s="1">
        <v>1000</v>
      </c>
      <c r="R220" s="1">
        <v>244</v>
      </c>
      <c r="S220" s="1">
        <v>500</v>
      </c>
      <c r="T220" s="1">
        <v>1459</v>
      </c>
      <c r="U220" s="1">
        <v>50</v>
      </c>
      <c r="V220" s="1">
        <v>13521</v>
      </c>
      <c r="W220" s="1">
        <v>20</v>
      </c>
      <c r="X220" s="1">
        <v>22615</v>
      </c>
      <c r="Y220" s="1">
        <v>10</v>
      </c>
      <c r="Z220" s="1">
        <v>213541</v>
      </c>
      <c r="AA220" s="1">
        <v>5</v>
      </c>
      <c r="AB220" s="1">
        <v>346390</v>
      </c>
      <c r="AC220" s="1">
        <v>2.2000000000000002</v>
      </c>
      <c r="AD220" s="1">
        <v>10</v>
      </c>
      <c r="AE220" s="1">
        <v>20000</v>
      </c>
      <c r="AF220" s="1" t="s">
        <v>1810</v>
      </c>
      <c r="AG220" s="1">
        <v>6689153</v>
      </c>
      <c r="AH220" s="1" t="s">
        <v>45</v>
      </c>
    </row>
    <row r="221" spans="1:34">
      <c r="A221" s="1">
        <v>2017118</v>
      </c>
      <c r="B221" s="1" t="s">
        <v>48</v>
      </c>
      <c r="C221" s="2">
        <v>43010</v>
      </c>
      <c r="D221" s="2">
        <v>43071</v>
      </c>
      <c r="E221" s="1">
        <v>1</v>
      </c>
      <c r="F221" s="1">
        <v>11</v>
      </c>
      <c r="G221" s="1">
        <v>28</v>
      </c>
      <c r="H221" s="1">
        <v>12</v>
      </c>
      <c r="I221" s="1">
        <v>20</v>
      </c>
      <c r="J221" s="1">
        <v>7</v>
      </c>
      <c r="K221" s="1" t="s">
        <v>1811</v>
      </c>
      <c r="L221" s="1">
        <v>2</v>
      </c>
      <c r="M221" s="1">
        <v>1000000</v>
      </c>
      <c r="N221" s="1">
        <v>4</v>
      </c>
      <c r="O221" s="1">
        <v>100000</v>
      </c>
      <c r="P221" s="1">
        <v>137</v>
      </c>
      <c r="Q221" s="1">
        <v>1000</v>
      </c>
      <c r="R221" s="1">
        <v>619</v>
      </c>
      <c r="S221" s="1">
        <v>500</v>
      </c>
      <c r="T221" s="1">
        <v>4001</v>
      </c>
      <c r="U221" s="1">
        <v>50</v>
      </c>
      <c r="V221" s="1">
        <v>21262</v>
      </c>
      <c r="W221" s="1">
        <v>20</v>
      </c>
      <c r="X221" s="1">
        <v>43594</v>
      </c>
      <c r="Y221" s="1">
        <v>10</v>
      </c>
      <c r="Z221" s="1">
        <v>233775</v>
      </c>
      <c r="AA221" s="1">
        <v>5</v>
      </c>
      <c r="AB221" s="1">
        <v>421333</v>
      </c>
      <c r="AC221" s="1">
        <v>2.2000000000000002</v>
      </c>
      <c r="AD221" s="1">
        <v>10</v>
      </c>
      <c r="AE221" s="1">
        <v>20000</v>
      </c>
      <c r="AF221" s="1" t="s">
        <v>1812</v>
      </c>
      <c r="AG221" s="1">
        <v>7423448</v>
      </c>
      <c r="AH221" s="1" t="s">
        <v>45</v>
      </c>
    </row>
    <row r="222" spans="1:34">
      <c r="A222" s="1">
        <v>2017117</v>
      </c>
      <c r="B222" s="1" t="s">
        <v>43</v>
      </c>
      <c r="C222" s="2">
        <v>43008</v>
      </c>
      <c r="D222" s="2">
        <v>43069</v>
      </c>
      <c r="E222" s="1">
        <v>16</v>
      </c>
      <c r="F222" s="1">
        <v>44</v>
      </c>
      <c r="G222" s="1">
        <v>3</v>
      </c>
      <c r="H222" s="1">
        <v>38</v>
      </c>
      <c r="I222" s="1">
        <v>27</v>
      </c>
      <c r="J222" s="1">
        <v>7</v>
      </c>
      <c r="K222" s="1" t="s">
        <v>1813</v>
      </c>
      <c r="L222" s="1">
        <v>1</v>
      </c>
      <c r="M222" s="1">
        <v>4000000</v>
      </c>
      <c r="N222" s="1">
        <v>4</v>
      </c>
      <c r="O222" s="1">
        <v>100000</v>
      </c>
      <c r="P222" s="1">
        <v>86</v>
      </c>
      <c r="Q222" s="1">
        <v>1000</v>
      </c>
      <c r="R222" s="1">
        <v>533</v>
      </c>
      <c r="S222" s="1">
        <v>500</v>
      </c>
      <c r="T222" s="1">
        <v>3990</v>
      </c>
      <c r="U222" s="1">
        <v>50</v>
      </c>
      <c r="V222" s="1">
        <v>22027</v>
      </c>
      <c r="W222" s="1">
        <v>20</v>
      </c>
      <c r="X222" s="1">
        <v>56450</v>
      </c>
      <c r="Y222" s="1">
        <v>10</v>
      </c>
      <c r="Z222" s="1">
        <v>314253</v>
      </c>
      <c r="AA222" s="1">
        <v>5</v>
      </c>
      <c r="AB222" s="1">
        <v>779606</v>
      </c>
      <c r="AC222" s="1">
        <v>2.2000000000000002</v>
      </c>
      <c r="AD222" s="1">
        <v>10</v>
      </c>
      <c r="AE222" s="1">
        <v>20000</v>
      </c>
      <c r="AF222" s="1" t="s">
        <v>1814</v>
      </c>
      <c r="AG222" s="1">
        <v>6870754</v>
      </c>
      <c r="AH222" s="1" t="s">
        <v>45</v>
      </c>
    </row>
    <row r="223" spans="1:34">
      <c r="A223" s="1">
        <v>2017116</v>
      </c>
      <c r="B223" s="1" t="s">
        <v>46</v>
      </c>
      <c r="C223" s="2">
        <v>43005</v>
      </c>
      <c r="D223" s="2">
        <v>43066</v>
      </c>
      <c r="E223" s="1">
        <v>13</v>
      </c>
      <c r="F223" s="1">
        <v>10</v>
      </c>
      <c r="G223" s="1">
        <v>16</v>
      </c>
      <c r="H223" s="1">
        <v>42</v>
      </c>
      <c r="I223" s="1">
        <v>35</v>
      </c>
      <c r="J223" s="1">
        <v>4</v>
      </c>
      <c r="K223" s="1" t="s">
        <v>1815</v>
      </c>
      <c r="L223" s="1">
        <v>0</v>
      </c>
      <c r="M223" s="1">
        <v>3000000</v>
      </c>
      <c r="N223" s="1">
        <v>2</v>
      </c>
      <c r="O223" s="1">
        <v>100000</v>
      </c>
      <c r="P223" s="1">
        <v>37</v>
      </c>
      <c r="Q223" s="1">
        <v>1000</v>
      </c>
      <c r="R223" s="1">
        <v>377</v>
      </c>
      <c r="S223" s="1">
        <v>500</v>
      </c>
      <c r="T223" s="1">
        <v>1636</v>
      </c>
      <c r="U223" s="1">
        <v>50</v>
      </c>
      <c r="V223" s="1">
        <v>16047</v>
      </c>
      <c r="W223" s="1">
        <v>20</v>
      </c>
      <c r="X223" s="1">
        <v>26384</v>
      </c>
      <c r="Y223" s="1">
        <v>10</v>
      </c>
      <c r="Z223" s="1">
        <v>244005</v>
      </c>
      <c r="AA223" s="1">
        <v>5</v>
      </c>
      <c r="AB223" s="1">
        <v>346467</v>
      </c>
      <c r="AC223" s="1">
        <v>2.2000000000000002</v>
      </c>
      <c r="AD223" s="1">
        <v>10</v>
      </c>
      <c r="AE223" s="1">
        <v>20000</v>
      </c>
      <c r="AF223" s="1" t="s">
        <v>1816</v>
      </c>
      <c r="AG223" s="1">
        <v>4965826</v>
      </c>
      <c r="AH223" s="1" t="s">
        <v>45</v>
      </c>
    </row>
    <row r="224" spans="1:34">
      <c r="A224" s="1">
        <v>2017115</v>
      </c>
      <c r="B224" s="1" t="s">
        <v>48</v>
      </c>
      <c r="C224" s="2">
        <v>43003</v>
      </c>
      <c r="D224" s="2">
        <v>43064</v>
      </c>
      <c r="E224" s="1">
        <v>37</v>
      </c>
      <c r="F224" s="1">
        <v>16</v>
      </c>
      <c r="G224" s="1">
        <v>17</v>
      </c>
      <c r="H224" s="1">
        <v>33</v>
      </c>
      <c r="I224" s="1">
        <v>34</v>
      </c>
      <c r="J224" s="1">
        <v>6</v>
      </c>
      <c r="K224" s="1" t="s">
        <v>1817</v>
      </c>
      <c r="L224" s="1">
        <v>0</v>
      </c>
      <c r="M224" s="1">
        <v>2000000</v>
      </c>
      <c r="N224" s="1">
        <v>1</v>
      </c>
      <c r="O224" s="1">
        <v>100000</v>
      </c>
      <c r="P224" s="1">
        <v>23</v>
      </c>
      <c r="Q224" s="1">
        <v>1000</v>
      </c>
      <c r="R224" s="1">
        <v>273</v>
      </c>
      <c r="S224" s="1">
        <v>500</v>
      </c>
      <c r="T224" s="1">
        <v>1029</v>
      </c>
      <c r="U224" s="1">
        <v>50</v>
      </c>
      <c r="V224" s="1">
        <v>11067</v>
      </c>
      <c r="W224" s="1">
        <v>20</v>
      </c>
      <c r="X224" s="1">
        <v>16721</v>
      </c>
      <c r="Y224" s="1">
        <v>10</v>
      </c>
      <c r="Z224" s="1">
        <v>166680</v>
      </c>
      <c r="AA224" s="1">
        <v>5</v>
      </c>
      <c r="AB224" s="1">
        <v>258773</v>
      </c>
      <c r="AC224" s="1">
        <v>2.2000000000000002</v>
      </c>
      <c r="AD224" s="1">
        <v>10</v>
      </c>
      <c r="AE224" s="1">
        <v>20000</v>
      </c>
      <c r="AF224" s="1" t="s">
        <v>1818</v>
      </c>
      <c r="AG224" s="1">
        <v>4517394</v>
      </c>
      <c r="AH224" s="1" t="s">
        <v>45</v>
      </c>
    </row>
    <row r="225" spans="1:34">
      <c r="A225" s="1">
        <v>2017114</v>
      </c>
      <c r="B225" s="1" t="s">
        <v>43</v>
      </c>
      <c r="C225" s="2">
        <v>43001</v>
      </c>
      <c r="D225" s="2">
        <v>43062</v>
      </c>
      <c r="E225" s="1">
        <v>15</v>
      </c>
      <c r="F225" s="1">
        <v>33</v>
      </c>
      <c r="G225" s="1">
        <v>22</v>
      </c>
      <c r="H225" s="1">
        <v>19</v>
      </c>
      <c r="I225" s="1">
        <v>37</v>
      </c>
      <c r="J225" s="1">
        <v>4</v>
      </c>
      <c r="K225" s="1" t="s">
        <v>1819</v>
      </c>
      <c r="L225" s="1">
        <v>1</v>
      </c>
      <c r="M225" s="1">
        <v>6000000</v>
      </c>
      <c r="N225" s="1">
        <v>4</v>
      </c>
      <c r="O225" s="1">
        <v>100000</v>
      </c>
      <c r="P225" s="1">
        <v>72</v>
      </c>
      <c r="Q225" s="1">
        <v>1000</v>
      </c>
      <c r="R225" s="1">
        <v>630</v>
      </c>
      <c r="S225" s="1">
        <v>500</v>
      </c>
      <c r="T225" s="1">
        <v>2818</v>
      </c>
      <c r="U225" s="1">
        <v>50</v>
      </c>
      <c r="V225" s="1">
        <v>25801</v>
      </c>
      <c r="W225" s="1">
        <v>20</v>
      </c>
      <c r="X225" s="1">
        <v>38750</v>
      </c>
      <c r="Y225" s="1">
        <v>10</v>
      </c>
      <c r="Z225" s="1">
        <v>357966</v>
      </c>
      <c r="AA225" s="1">
        <v>5</v>
      </c>
      <c r="AB225" s="1">
        <v>508830</v>
      </c>
      <c r="AC225" s="1">
        <v>2.2000000000000002</v>
      </c>
      <c r="AD225" s="1">
        <v>10</v>
      </c>
      <c r="AE225" s="1">
        <v>20000</v>
      </c>
      <c r="AF225" s="1" t="s">
        <v>1820</v>
      </c>
      <c r="AG225" s="1">
        <v>2972447</v>
      </c>
      <c r="AH225" s="1" t="s">
        <v>45</v>
      </c>
    </row>
    <row r="226" spans="1:34">
      <c r="A226" s="1">
        <v>2017113</v>
      </c>
      <c r="B226" s="1" t="s">
        <v>46</v>
      </c>
      <c r="C226" s="2">
        <v>42998</v>
      </c>
      <c r="D226" s="2">
        <v>43059</v>
      </c>
      <c r="E226" s="1">
        <v>37</v>
      </c>
      <c r="F226" s="1">
        <v>6</v>
      </c>
      <c r="G226" s="1">
        <v>4</v>
      </c>
      <c r="H226" s="1">
        <v>17</v>
      </c>
      <c r="I226" s="1">
        <v>22</v>
      </c>
      <c r="J226" s="1">
        <v>6</v>
      </c>
      <c r="K226" s="1" t="s">
        <v>1821</v>
      </c>
      <c r="L226" s="1">
        <v>0</v>
      </c>
      <c r="M226" s="1">
        <v>5000000</v>
      </c>
      <c r="N226" s="1">
        <v>2</v>
      </c>
      <c r="O226" s="1">
        <v>100000</v>
      </c>
      <c r="P226" s="1">
        <v>59</v>
      </c>
      <c r="Q226" s="1">
        <v>1000</v>
      </c>
      <c r="R226" s="1">
        <v>433</v>
      </c>
      <c r="S226" s="1">
        <v>500</v>
      </c>
      <c r="T226" s="1">
        <v>2344</v>
      </c>
      <c r="U226" s="1">
        <v>50</v>
      </c>
      <c r="V226" s="1">
        <v>20531</v>
      </c>
      <c r="W226" s="1">
        <v>20</v>
      </c>
      <c r="X226" s="1">
        <v>30037</v>
      </c>
      <c r="Y226" s="1">
        <v>10</v>
      </c>
      <c r="Z226" s="1">
        <v>283557</v>
      </c>
      <c r="AA226" s="1">
        <v>5</v>
      </c>
      <c r="AB226" s="1">
        <v>339906</v>
      </c>
      <c r="AC226" s="1">
        <v>2.2000000000000002</v>
      </c>
      <c r="AD226" s="1">
        <v>10</v>
      </c>
      <c r="AE226" s="1">
        <v>20000</v>
      </c>
      <c r="AF226" s="1" t="s">
        <v>1822</v>
      </c>
      <c r="AG226" s="1">
        <v>9864135</v>
      </c>
      <c r="AH226" s="1" t="s">
        <v>45</v>
      </c>
    </row>
    <row r="227" spans="1:34">
      <c r="A227" s="1">
        <v>2017112</v>
      </c>
      <c r="B227" s="1" t="s">
        <v>48</v>
      </c>
      <c r="C227" s="2">
        <v>42996</v>
      </c>
      <c r="D227" s="2">
        <v>43057</v>
      </c>
      <c r="E227" s="1">
        <v>12</v>
      </c>
      <c r="F227" s="1">
        <v>25</v>
      </c>
      <c r="G227" s="1">
        <v>37</v>
      </c>
      <c r="H227" s="1">
        <v>29</v>
      </c>
      <c r="I227" s="1">
        <v>34</v>
      </c>
      <c r="J227" s="1">
        <v>9</v>
      </c>
      <c r="K227" s="1" t="s">
        <v>1823</v>
      </c>
      <c r="L227" s="1">
        <v>0</v>
      </c>
      <c r="M227" s="1">
        <v>4000000</v>
      </c>
      <c r="N227" s="1">
        <v>2</v>
      </c>
      <c r="O227" s="1">
        <v>100000</v>
      </c>
      <c r="P227" s="1">
        <v>39</v>
      </c>
      <c r="Q227" s="1">
        <v>1000</v>
      </c>
      <c r="R227" s="1">
        <v>290</v>
      </c>
      <c r="S227" s="1">
        <v>500</v>
      </c>
      <c r="T227" s="1">
        <v>1402</v>
      </c>
      <c r="U227" s="1">
        <v>50</v>
      </c>
      <c r="V227" s="1">
        <v>13055</v>
      </c>
      <c r="W227" s="1">
        <v>20</v>
      </c>
      <c r="X227" s="1">
        <v>20201</v>
      </c>
      <c r="Y227" s="1">
        <v>10</v>
      </c>
      <c r="Z227" s="1">
        <v>190378</v>
      </c>
      <c r="AA227" s="1">
        <v>5</v>
      </c>
      <c r="AB227" s="1">
        <v>278295</v>
      </c>
      <c r="AC227" s="1">
        <v>2.2000000000000002</v>
      </c>
      <c r="AD227" s="1">
        <v>10</v>
      </c>
      <c r="AE227" s="1">
        <v>20000</v>
      </c>
      <c r="AF227" s="1" t="s">
        <v>1824</v>
      </c>
      <c r="AG227" s="1">
        <v>7881099</v>
      </c>
      <c r="AH227" s="1" t="s">
        <v>45</v>
      </c>
    </row>
    <row r="228" spans="1:34">
      <c r="A228" s="1">
        <v>2017111</v>
      </c>
      <c r="B228" s="1" t="s">
        <v>43</v>
      </c>
      <c r="C228" s="2">
        <v>42994</v>
      </c>
      <c r="D228" s="2">
        <v>43055</v>
      </c>
      <c r="E228" s="1">
        <v>37</v>
      </c>
      <c r="F228" s="1">
        <v>46</v>
      </c>
      <c r="G228" s="1">
        <v>4</v>
      </c>
      <c r="H228" s="1">
        <v>18</v>
      </c>
      <c r="I228" s="1">
        <v>16</v>
      </c>
      <c r="J228" s="1">
        <v>5</v>
      </c>
      <c r="K228" s="1" t="s">
        <v>1825</v>
      </c>
      <c r="L228" s="1">
        <v>0</v>
      </c>
      <c r="M228" s="1">
        <v>3000000</v>
      </c>
      <c r="N228" s="1">
        <v>2</v>
      </c>
      <c r="O228" s="1">
        <v>100000</v>
      </c>
      <c r="P228" s="1">
        <v>54</v>
      </c>
      <c r="Q228" s="1">
        <v>1000</v>
      </c>
      <c r="R228" s="1">
        <v>465</v>
      </c>
      <c r="S228" s="1">
        <v>500</v>
      </c>
      <c r="T228" s="1">
        <v>2456</v>
      </c>
      <c r="U228" s="1">
        <v>50</v>
      </c>
      <c r="V228" s="1">
        <v>19572</v>
      </c>
      <c r="W228" s="1">
        <v>20</v>
      </c>
      <c r="X228" s="1">
        <v>39325</v>
      </c>
      <c r="Y228" s="1">
        <v>10</v>
      </c>
      <c r="Z228" s="1">
        <v>306825</v>
      </c>
      <c r="AA228" s="1">
        <v>5</v>
      </c>
      <c r="AB228" s="1">
        <v>593640</v>
      </c>
      <c r="AC228" s="1">
        <v>2.2000000000000002</v>
      </c>
      <c r="AD228" s="1">
        <v>10</v>
      </c>
      <c r="AE228" s="1">
        <v>20000</v>
      </c>
      <c r="AF228" s="1" t="s">
        <v>1826</v>
      </c>
      <c r="AG228" s="1">
        <v>349561</v>
      </c>
      <c r="AH228" s="1" t="s">
        <v>45</v>
      </c>
    </row>
    <row r="229" spans="1:34">
      <c r="A229" s="1">
        <v>2017110</v>
      </c>
      <c r="B229" s="1" t="s">
        <v>46</v>
      </c>
      <c r="C229" s="2">
        <v>42991</v>
      </c>
      <c r="D229" s="2">
        <v>43052</v>
      </c>
      <c r="E229" s="1">
        <v>18</v>
      </c>
      <c r="F229" s="1">
        <v>45</v>
      </c>
      <c r="G229" s="1">
        <v>4</v>
      </c>
      <c r="H229" s="1">
        <v>25</v>
      </c>
      <c r="I229" s="1">
        <v>33</v>
      </c>
      <c r="J229" s="1">
        <v>1</v>
      </c>
      <c r="K229" s="1" t="s">
        <v>1827</v>
      </c>
      <c r="L229" s="1">
        <v>0</v>
      </c>
      <c r="M229" s="1">
        <v>2000000</v>
      </c>
      <c r="N229" s="1">
        <v>3</v>
      </c>
      <c r="O229" s="1">
        <v>100000</v>
      </c>
      <c r="P229" s="1">
        <v>31</v>
      </c>
      <c r="Q229" s="1">
        <v>1000</v>
      </c>
      <c r="R229" s="1">
        <v>466</v>
      </c>
      <c r="S229" s="1">
        <v>500</v>
      </c>
      <c r="T229" s="1">
        <v>1338</v>
      </c>
      <c r="U229" s="1">
        <v>50</v>
      </c>
      <c r="V229" s="1">
        <v>17506</v>
      </c>
      <c r="W229" s="1">
        <v>20</v>
      </c>
      <c r="X229" s="1">
        <v>19690</v>
      </c>
      <c r="Y229" s="1">
        <v>10</v>
      </c>
      <c r="Z229" s="1">
        <v>240802</v>
      </c>
      <c r="AA229" s="1">
        <v>5</v>
      </c>
      <c r="AB229" s="1">
        <v>274989</v>
      </c>
      <c r="AC229" s="1">
        <v>2.2000000000000002</v>
      </c>
      <c r="AD229" s="1">
        <v>10</v>
      </c>
      <c r="AE229" s="1">
        <v>20000</v>
      </c>
      <c r="AF229" s="1" t="s">
        <v>1828</v>
      </c>
      <c r="AG229" s="1">
        <v>4827387</v>
      </c>
      <c r="AH229" s="1" t="s">
        <v>45</v>
      </c>
    </row>
    <row r="230" spans="1:34">
      <c r="A230" s="1">
        <v>2017109</v>
      </c>
      <c r="B230" s="1" t="s">
        <v>48</v>
      </c>
      <c r="C230" s="2">
        <v>42989</v>
      </c>
      <c r="D230" s="2">
        <v>43050</v>
      </c>
      <c r="E230" s="1">
        <v>23</v>
      </c>
      <c r="F230" s="1">
        <v>42</v>
      </c>
      <c r="G230" s="1">
        <v>48</v>
      </c>
      <c r="H230" s="1">
        <v>45</v>
      </c>
      <c r="I230" s="1">
        <v>12</v>
      </c>
      <c r="J230" s="1">
        <v>9</v>
      </c>
      <c r="K230" s="1" t="s">
        <v>1829</v>
      </c>
      <c r="L230" s="1">
        <v>1</v>
      </c>
      <c r="M230" s="1">
        <v>3000000</v>
      </c>
      <c r="N230" s="1">
        <v>1</v>
      </c>
      <c r="O230" s="1">
        <v>100000</v>
      </c>
      <c r="P230" s="1">
        <v>21</v>
      </c>
      <c r="Q230" s="1">
        <v>1000</v>
      </c>
      <c r="R230" s="1">
        <v>283</v>
      </c>
      <c r="S230" s="1">
        <v>500</v>
      </c>
      <c r="T230" s="1">
        <v>1348</v>
      </c>
      <c r="U230" s="1">
        <v>50</v>
      </c>
      <c r="V230" s="1">
        <v>13742</v>
      </c>
      <c r="W230" s="1">
        <v>20</v>
      </c>
      <c r="X230" s="1">
        <v>19545</v>
      </c>
      <c r="Y230" s="1">
        <v>10</v>
      </c>
      <c r="Z230" s="1">
        <v>190027</v>
      </c>
      <c r="AA230" s="1">
        <v>5</v>
      </c>
      <c r="AB230" s="1">
        <v>278265</v>
      </c>
      <c r="AC230" s="1">
        <v>2.2000000000000002</v>
      </c>
      <c r="AD230" s="1">
        <v>10</v>
      </c>
      <c r="AE230" s="1">
        <v>20000</v>
      </c>
      <c r="AF230" s="1" t="s">
        <v>1830</v>
      </c>
      <c r="AG230" s="1">
        <v>8675370</v>
      </c>
      <c r="AH230" s="1" t="s">
        <v>45</v>
      </c>
    </row>
    <row r="231" spans="1:34">
      <c r="A231" s="1">
        <v>2017108</v>
      </c>
      <c r="B231" s="1" t="s">
        <v>43</v>
      </c>
      <c r="C231" s="2">
        <v>42987</v>
      </c>
      <c r="D231" s="2">
        <v>43048</v>
      </c>
      <c r="E231" s="1">
        <v>44</v>
      </c>
      <c r="F231" s="1">
        <v>13</v>
      </c>
      <c r="G231" s="1">
        <v>19</v>
      </c>
      <c r="H231" s="1">
        <v>15</v>
      </c>
      <c r="I231" s="1">
        <v>39</v>
      </c>
      <c r="J231" s="1">
        <v>1</v>
      </c>
      <c r="K231" s="1" t="s">
        <v>1831</v>
      </c>
      <c r="L231" s="1">
        <v>0</v>
      </c>
      <c r="M231" s="1">
        <v>2000000</v>
      </c>
      <c r="N231" s="1">
        <v>2</v>
      </c>
      <c r="O231" s="1">
        <v>100000</v>
      </c>
      <c r="P231" s="1">
        <v>42</v>
      </c>
      <c r="Q231" s="1">
        <v>1000</v>
      </c>
      <c r="R231" s="1">
        <v>466</v>
      </c>
      <c r="S231" s="1">
        <v>500</v>
      </c>
      <c r="T231" s="1">
        <v>1916</v>
      </c>
      <c r="U231" s="1">
        <v>50</v>
      </c>
      <c r="V231" s="1">
        <v>23081</v>
      </c>
      <c r="W231" s="1">
        <v>20</v>
      </c>
      <c r="X231" s="1">
        <v>28764</v>
      </c>
      <c r="Y231" s="1">
        <v>10</v>
      </c>
      <c r="Z231" s="1">
        <v>353539</v>
      </c>
      <c r="AA231" s="1">
        <v>5</v>
      </c>
      <c r="AB231" s="1">
        <v>389156</v>
      </c>
      <c r="AC231" s="1">
        <v>2.2000000000000002</v>
      </c>
      <c r="AD231" s="1">
        <v>10</v>
      </c>
      <c r="AE231" s="1">
        <v>20000</v>
      </c>
      <c r="AF231" s="1" t="s">
        <v>1832</v>
      </c>
      <c r="AG231" s="1">
        <v>3587047</v>
      </c>
      <c r="AH231" s="1" t="s">
        <v>45</v>
      </c>
    </row>
    <row r="232" spans="1:34">
      <c r="A232" s="1">
        <v>2017107</v>
      </c>
      <c r="B232" s="1" t="s">
        <v>46</v>
      </c>
      <c r="C232" s="2">
        <v>42984</v>
      </c>
      <c r="D232" s="2">
        <v>43045</v>
      </c>
      <c r="E232" s="1">
        <v>49</v>
      </c>
      <c r="F232" s="1">
        <v>46</v>
      </c>
      <c r="G232" s="1">
        <v>28</v>
      </c>
      <c r="H232" s="1">
        <v>19</v>
      </c>
      <c r="I232" s="1">
        <v>39</v>
      </c>
      <c r="J232" s="1">
        <v>4</v>
      </c>
      <c r="K232" s="1" t="s">
        <v>1833</v>
      </c>
      <c r="L232" s="1">
        <v>1</v>
      </c>
      <c r="M232" s="1">
        <v>8000000</v>
      </c>
      <c r="N232" s="1">
        <v>1</v>
      </c>
      <c r="O232" s="1">
        <v>100000</v>
      </c>
      <c r="P232" s="1">
        <v>32</v>
      </c>
      <c r="Q232" s="1">
        <v>1000</v>
      </c>
      <c r="R232" s="1">
        <v>367</v>
      </c>
      <c r="S232" s="1">
        <v>500</v>
      </c>
      <c r="T232" s="1">
        <v>1747</v>
      </c>
      <c r="U232" s="1">
        <v>50</v>
      </c>
      <c r="V232" s="1">
        <v>17206</v>
      </c>
      <c r="W232" s="1">
        <v>20</v>
      </c>
      <c r="X232" s="1">
        <v>25718</v>
      </c>
      <c r="Y232" s="1">
        <v>10</v>
      </c>
      <c r="Z232" s="1">
        <v>242440</v>
      </c>
      <c r="AA232" s="1">
        <v>5</v>
      </c>
      <c r="AB232" s="1">
        <v>393593</v>
      </c>
      <c r="AC232" s="1">
        <v>2.2000000000000002</v>
      </c>
      <c r="AD232" s="1">
        <v>10</v>
      </c>
      <c r="AE232" s="1">
        <v>20000</v>
      </c>
      <c r="AF232" s="1" t="s">
        <v>1834</v>
      </c>
      <c r="AG232" s="1">
        <v>7688236</v>
      </c>
      <c r="AH232" s="1" t="s">
        <v>45</v>
      </c>
    </row>
    <row r="233" spans="1:34">
      <c r="A233" s="1">
        <v>2017106</v>
      </c>
      <c r="B233" s="1" t="s">
        <v>48</v>
      </c>
      <c r="C233" s="2">
        <v>42982</v>
      </c>
      <c r="D233" s="2">
        <v>43043</v>
      </c>
      <c r="E233" s="1">
        <v>33</v>
      </c>
      <c r="F233" s="1">
        <v>6</v>
      </c>
      <c r="G233" s="1">
        <v>27</v>
      </c>
      <c r="H233" s="1">
        <v>1</v>
      </c>
      <c r="I233" s="1">
        <v>35</v>
      </c>
      <c r="J233" s="1">
        <v>9</v>
      </c>
      <c r="K233" s="1" t="s">
        <v>1835</v>
      </c>
      <c r="L233" s="1">
        <v>0</v>
      </c>
      <c r="M233" s="1">
        <v>7000000</v>
      </c>
      <c r="N233" s="1">
        <v>0</v>
      </c>
      <c r="O233" s="1">
        <v>100000</v>
      </c>
      <c r="P233" s="1">
        <v>28</v>
      </c>
      <c r="Q233" s="1">
        <v>1000</v>
      </c>
      <c r="R233" s="1">
        <v>237</v>
      </c>
      <c r="S233" s="1">
        <v>500</v>
      </c>
      <c r="T233" s="1">
        <v>1425</v>
      </c>
      <c r="U233" s="1">
        <v>50</v>
      </c>
      <c r="V233" s="1">
        <v>12995</v>
      </c>
      <c r="W233" s="1">
        <v>20</v>
      </c>
      <c r="X233" s="1">
        <v>21745</v>
      </c>
      <c r="Y233" s="1">
        <v>10</v>
      </c>
      <c r="Z233" s="1">
        <v>206426</v>
      </c>
      <c r="AA233" s="1">
        <v>5</v>
      </c>
      <c r="AB233" s="1">
        <v>294298</v>
      </c>
      <c r="AC233" s="1">
        <v>2.2000000000000002</v>
      </c>
      <c r="AD233" s="1">
        <v>10</v>
      </c>
      <c r="AE233" s="1">
        <v>20000</v>
      </c>
      <c r="AF233" s="1" t="s">
        <v>1836</v>
      </c>
      <c r="AG233" s="1">
        <v>2320132</v>
      </c>
      <c r="AH233" s="1" t="s">
        <v>45</v>
      </c>
    </row>
    <row r="234" spans="1:34">
      <c r="A234" s="1">
        <v>2017105</v>
      </c>
      <c r="B234" s="1" t="s">
        <v>43</v>
      </c>
      <c r="C234" s="2">
        <v>42980</v>
      </c>
      <c r="D234" s="2">
        <v>43041</v>
      </c>
      <c r="E234" s="1">
        <v>10</v>
      </c>
      <c r="F234" s="1">
        <v>14</v>
      </c>
      <c r="G234" s="1">
        <v>1</v>
      </c>
      <c r="H234" s="1">
        <v>40</v>
      </c>
      <c r="I234" s="1">
        <v>18</v>
      </c>
      <c r="J234" s="1">
        <v>7</v>
      </c>
      <c r="K234" s="1" t="s">
        <v>1837</v>
      </c>
      <c r="L234" s="1">
        <v>0</v>
      </c>
      <c r="M234" s="1">
        <v>6000000</v>
      </c>
      <c r="N234" s="1">
        <v>1</v>
      </c>
      <c r="O234" s="1">
        <v>100000</v>
      </c>
      <c r="P234" s="1">
        <v>109</v>
      </c>
      <c r="Q234" s="1">
        <v>1000</v>
      </c>
      <c r="R234" s="1">
        <v>652</v>
      </c>
      <c r="S234" s="1">
        <v>500</v>
      </c>
      <c r="T234" s="1">
        <v>4798</v>
      </c>
      <c r="U234" s="1">
        <v>50</v>
      </c>
      <c r="V234" s="1">
        <v>27891</v>
      </c>
      <c r="W234" s="1">
        <v>20</v>
      </c>
      <c r="X234" s="1">
        <v>63660</v>
      </c>
      <c r="Y234" s="1">
        <v>10</v>
      </c>
      <c r="Z234" s="1">
        <v>361928</v>
      </c>
      <c r="AA234" s="1">
        <v>5</v>
      </c>
      <c r="AB234" s="1">
        <v>785214</v>
      </c>
      <c r="AC234" s="1">
        <v>2.2000000000000002</v>
      </c>
      <c r="AD234" s="1">
        <v>10</v>
      </c>
      <c r="AE234" s="1">
        <v>20000</v>
      </c>
      <c r="AF234" s="1" t="s">
        <v>1838</v>
      </c>
      <c r="AG234" s="1">
        <v>6319289</v>
      </c>
      <c r="AH234" s="1" t="s">
        <v>45</v>
      </c>
    </row>
    <row r="235" spans="1:34">
      <c r="A235" s="1">
        <v>2017104</v>
      </c>
      <c r="B235" s="1" t="s">
        <v>46</v>
      </c>
      <c r="C235" s="2">
        <v>42977</v>
      </c>
      <c r="D235" s="2">
        <v>43038</v>
      </c>
      <c r="E235" s="1">
        <v>29</v>
      </c>
      <c r="F235" s="1">
        <v>26</v>
      </c>
      <c r="G235" s="1">
        <v>7</v>
      </c>
      <c r="H235" s="1">
        <v>12</v>
      </c>
      <c r="I235" s="1">
        <v>47</v>
      </c>
      <c r="J235" s="1">
        <v>9</v>
      </c>
      <c r="K235" s="1" t="s">
        <v>1839</v>
      </c>
      <c r="L235" s="1">
        <v>0</v>
      </c>
      <c r="M235" s="1">
        <v>5000000</v>
      </c>
      <c r="N235" s="1">
        <v>2</v>
      </c>
      <c r="O235" s="1">
        <v>100000</v>
      </c>
      <c r="P235" s="1">
        <v>73</v>
      </c>
      <c r="Q235" s="1">
        <v>1000</v>
      </c>
      <c r="R235" s="1">
        <v>600</v>
      </c>
      <c r="S235" s="1">
        <v>500</v>
      </c>
      <c r="T235" s="1">
        <v>2465</v>
      </c>
      <c r="U235" s="1">
        <v>50</v>
      </c>
      <c r="V235" s="1">
        <v>23320</v>
      </c>
      <c r="W235" s="1">
        <v>20</v>
      </c>
      <c r="X235" s="1">
        <v>31500</v>
      </c>
      <c r="Y235" s="1">
        <v>10</v>
      </c>
      <c r="Z235" s="1">
        <v>296825</v>
      </c>
      <c r="AA235" s="1">
        <v>5</v>
      </c>
      <c r="AB235" s="1">
        <v>349204</v>
      </c>
      <c r="AC235" s="1">
        <v>2.2000000000000002</v>
      </c>
      <c r="AD235" s="1">
        <v>10</v>
      </c>
      <c r="AE235" s="1">
        <v>20000</v>
      </c>
      <c r="AF235" s="1" t="s">
        <v>1840</v>
      </c>
      <c r="AG235" s="1">
        <v>8141873</v>
      </c>
      <c r="AH235" s="1" t="s">
        <v>45</v>
      </c>
    </row>
    <row r="236" spans="1:34">
      <c r="A236" s="1">
        <v>2017103</v>
      </c>
      <c r="B236" s="1" t="s">
        <v>48</v>
      </c>
      <c r="C236" s="2">
        <v>42975</v>
      </c>
      <c r="D236" s="2">
        <v>43036</v>
      </c>
      <c r="E236" s="1">
        <v>6</v>
      </c>
      <c r="F236" s="1">
        <v>8</v>
      </c>
      <c r="G236" s="1">
        <v>20</v>
      </c>
      <c r="H236" s="1">
        <v>24</v>
      </c>
      <c r="I236" s="1">
        <v>42</v>
      </c>
      <c r="J236" s="1">
        <v>6</v>
      </c>
      <c r="K236" s="1" t="s">
        <v>1841</v>
      </c>
      <c r="L236" s="1">
        <v>0</v>
      </c>
      <c r="M236" s="1">
        <v>4000000</v>
      </c>
      <c r="N236" s="1">
        <v>2</v>
      </c>
      <c r="O236" s="1">
        <v>100000</v>
      </c>
      <c r="P236" s="1">
        <v>53</v>
      </c>
      <c r="Q236" s="1">
        <v>1000</v>
      </c>
      <c r="R236" s="1">
        <v>340</v>
      </c>
      <c r="S236" s="1">
        <v>500</v>
      </c>
      <c r="T236" s="1">
        <v>2087</v>
      </c>
      <c r="U236" s="1">
        <v>50</v>
      </c>
      <c r="V236" s="1">
        <v>15692</v>
      </c>
      <c r="W236" s="1">
        <v>20</v>
      </c>
      <c r="X236" s="1">
        <v>24733</v>
      </c>
      <c r="Y236" s="1">
        <v>10</v>
      </c>
      <c r="Z236" s="1">
        <v>210319</v>
      </c>
      <c r="AA236" s="1">
        <v>5</v>
      </c>
      <c r="AB236" s="1">
        <v>266557</v>
      </c>
      <c r="AC236" s="1">
        <v>2.2000000000000002</v>
      </c>
      <c r="AD236" s="1">
        <v>10</v>
      </c>
      <c r="AE236" s="1">
        <v>20000</v>
      </c>
      <c r="AF236" s="1" t="s">
        <v>1842</v>
      </c>
      <c r="AG236" s="1">
        <v>2557289</v>
      </c>
      <c r="AH236" s="1" t="s">
        <v>45</v>
      </c>
    </row>
    <row r="237" spans="1:34">
      <c r="A237" s="1">
        <v>2017102</v>
      </c>
      <c r="B237" s="1" t="s">
        <v>43</v>
      </c>
      <c r="C237" s="2">
        <v>42973</v>
      </c>
      <c r="D237" s="2">
        <v>43034</v>
      </c>
      <c r="E237" s="1">
        <v>10</v>
      </c>
      <c r="F237" s="1">
        <v>40</v>
      </c>
      <c r="G237" s="1">
        <v>35</v>
      </c>
      <c r="H237" s="1">
        <v>32</v>
      </c>
      <c r="I237" s="1">
        <v>38</v>
      </c>
      <c r="J237" s="1">
        <v>3</v>
      </c>
      <c r="K237" s="1" t="s">
        <v>1843</v>
      </c>
      <c r="L237" s="1">
        <v>0</v>
      </c>
      <c r="M237" s="1">
        <v>3000000</v>
      </c>
      <c r="N237" s="1">
        <v>0</v>
      </c>
      <c r="O237" s="1">
        <v>100000</v>
      </c>
      <c r="P237" s="1">
        <v>29</v>
      </c>
      <c r="Q237" s="1">
        <v>1000</v>
      </c>
      <c r="R237" s="1">
        <v>323</v>
      </c>
      <c r="S237" s="1">
        <v>500</v>
      </c>
      <c r="T237" s="1">
        <v>1761</v>
      </c>
      <c r="U237" s="1">
        <v>50</v>
      </c>
      <c r="V237" s="1">
        <v>15642</v>
      </c>
      <c r="W237" s="1">
        <v>20</v>
      </c>
      <c r="X237" s="1">
        <v>27888</v>
      </c>
      <c r="Y237" s="1">
        <v>10</v>
      </c>
      <c r="Z237" s="1">
        <v>245232</v>
      </c>
      <c r="AA237" s="1">
        <v>5</v>
      </c>
      <c r="AB237" s="1">
        <v>513162</v>
      </c>
      <c r="AC237" s="1">
        <v>2.2000000000000002</v>
      </c>
      <c r="AD237" s="1">
        <v>10</v>
      </c>
      <c r="AE237" s="1">
        <v>20000</v>
      </c>
      <c r="AF237" s="1" t="s">
        <v>1844</v>
      </c>
      <c r="AG237" s="1">
        <v>276011</v>
      </c>
      <c r="AH237" s="1" t="s">
        <v>45</v>
      </c>
    </row>
    <row r="238" spans="1:34">
      <c r="A238" s="1">
        <v>2017101</v>
      </c>
      <c r="B238" s="1" t="s">
        <v>46</v>
      </c>
      <c r="C238" s="2">
        <v>42970</v>
      </c>
      <c r="D238" s="2">
        <v>43031</v>
      </c>
      <c r="E238" s="1">
        <v>32</v>
      </c>
      <c r="F238" s="1">
        <v>23</v>
      </c>
      <c r="G238" s="1">
        <v>16</v>
      </c>
      <c r="H238" s="1">
        <v>1</v>
      </c>
      <c r="I238" s="1">
        <v>4</v>
      </c>
      <c r="J238" s="1">
        <v>7</v>
      </c>
      <c r="K238" s="1" t="s">
        <v>1845</v>
      </c>
      <c r="L238" s="1">
        <v>0</v>
      </c>
      <c r="M238" s="1">
        <v>2000000</v>
      </c>
      <c r="N238" s="1">
        <v>0</v>
      </c>
      <c r="O238" s="1">
        <v>100000</v>
      </c>
      <c r="P238" s="1">
        <v>71</v>
      </c>
      <c r="Q238" s="1">
        <v>1000</v>
      </c>
      <c r="R238" s="1">
        <v>401</v>
      </c>
      <c r="S238" s="1">
        <v>500</v>
      </c>
      <c r="T238" s="1">
        <v>3118</v>
      </c>
      <c r="U238" s="1">
        <v>50</v>
      </c>
      <c r="V238" s="1">
        <v>17243</v>
      </c>
      <c r="W238" s="1">
        <v>20</v>
      </c>
      <c r="X238" s="1">
        <v>42221</v>
      </c>
      <c r="Y238" s="1">
        <v>10</v>
      </c>
      <c r="Z238" s="1">
        <v>228126</v>
      </c>
      <c r="AA238" s="1">
        <v>5</v>
      </c>
      <c r="AB238" s="1">
        <v>540580</v>
      </c>
      <c r="AC238" s="1">
        <v>2.2000000000000002</v>
      </c>
      <c r="AD238" s="1">
        <v>10</v>
      </c>
      <c r="AE238" s="1">
        <v>20000</v>
      </c>
      <c r="AF238" s="1" t="s">
        <v>1846</v>
      </c>
      <c r="AG238" s="1">
        <v>53349</v>
      </c>
      <c r="AH238" s="1" t="s">
        <v>45</v>
      </c>
    </row>
    <row r="239" spans="1:34">
      <c r="A239" s="1">
        <v>2017100</v>
      </c>
      <c r="B239" s="1" t="s">
        <v>48</v>
      </c>
      <c r="C239" s="2">
        <v>42968</v>
      </c>
      <c r="D239" s="2">
        <v>43029</v>
      </c>
      <c r="E239" s="1">
        <v>8</v>
      </c>
      <c r="F239" s="1">
        <v>36</v>
      </c>
      <c r="G239" s="1">
        <v>43</v>
      </c>
      <c r="H239" s="1">
        <v>27</v>
      </c>
      <c r="I239" s="1">
        <v>14</v>
      </c>
      <c r="J239" s="1">
        <v>5</v>
      </c>
      <c r="K239" s="1" t="s">
        <v>1847</v>
      </c>
      <c r="L239" s="1">
        <v>1</v>
      </c>
      <c r="M239" s="1">
        <v>2000000</v>
      </c>
      <c r="N239" s="1">
        <v>2</v>
      </c>
      <c r="O239" s="1">
        <v>100000</v>
      </c>
      <c r="P239" s="1">
        <v>38</v>
      </c>
      <c r="Q239" s="1">
        <v>1000</v>
      </c>
      <c r="R239" s="1">
        <v>277</v>
      </c>
      <c r="S239" s="1">
        <v>500</v>
      </c>
      <c r="T239" s="1">
        <v>1722</v>
      </c>
      <c r="U239" s="1">
        <v>50</v>
      </c>
      <c r="V239" s="1">
        <v>11726</v>
      </c>
      <c r="W239" s="1">
        <v>20</v>
      </c>
      <c r="X239" s="1">
        <v>24184</v>
      </c>
      <c r="Y239" s="1">
        <v>10</v>
      </c>
      <c r="Z239" s="1">
        <v>172981</v>
      </c>
      <c r="AA239" s="1">
        <v>5</v>
      </c>
      <c r="AB239" s="1">
        <v>331125</v>
      </c>
      <c r="AC239" s="1">
        <v>2.2000000000000002</v>
      </c>
      <c r="AD239" s="1">
        <v>10</v>
      </c>
      <c r="AE239" s="1">
        <v>20000</v>
      </c>
      <c r="AF239" s="1" t="s">
        <v>1848</v>
      </c>
      <c r="AG239" s="1">
        <v>8291617</v>
      </c>
      <c r="AH239" s="1" t="s">
        <v>45</v>
      </c>
    </row>
    <row r="240" spans="1:34">
      <c r="A240" s="1">
        <v>2017099</v>
      </c>
      <c r="B240" s="1" t="s">
        <v>43</v>
      </c>
      <c r="C240" s="2">
        <v>42966</v>
      </c>
      <c r="D240" s="2">
        <v>43027</v>
      </c>
      <c r="E240" s="1">
        <v>39</v>
      </c>
      <c r="F240" s="1">
        <v>8</v>
      </c>
      <c r="G240" s="1">
        <v>40</v>
      </c>
      <c r="H240" s="1">
        <v>21</v>
      </c>
      <c r="I240" s="1">
        <v>7</v>
      </c>
      <c r="J240" s="1">
        <v>7</v>
      </c>
      <c r="K240" s="1" t="s">
        <v>1849</v>
      </c>
      <c r="L240" s="1">
        <v>1</v>
      </c>
      <c r="M240" s="1">
        <v>4000000</v>
      </c>
      <c r="N240" s="1">
        <v>1</v>
      </c>
      <c r="O240" s="1">
        <v>100000</v>
      </c>
      <c r="P240" s="1">
        <v>64</v>
      </c>
      <c r="Q240" s="1">
        <v>1000</v>
      </c>
      <c r="R240" s="1">
        <v>368</v>
      </c>
      <c r="S240" s="1">
        <v>500</v>
      </c>
      <c r="T240" s="1">
        <v>3485</v>
      </c>
      <c r="U240" s="1">
        <v>50</v>
      </c>
      <c r="V240" s="1">
        <v>19428</v>
      </c>
      <c r="W240" s="1">
        <v>20</v>
      </c>
      <c r="X240" s="1">
        <v>56802</v>
      </c>
      <c r="Y240" s="1">
        <v>10</v>
      </c>
      <c r="Z240" s="1">
        <v>312504</v>
      </c>
      <c r="AA240" s="1">
        <v>5</v>
      </c>
      <c r="AB240" s="1">
        <v>744155</v>
      </c>
      <c r="AC240" s="1">
        <v>2.2000000000000002</v>
      </c>
      <c r="AD240" s="1">
        <v>10</v>
      </c>
      <c r="AE240" s="1">
        <v>20000</v>
      </c>
      <c r="AF240" s="1" t="s">
        <v>1850</v>
      </c>
      <c r="AG240" s="1">
        <v>2213484</v>
      </c>
      <c r="AH240" s="1" t="s">
        <v>45</v>
      </c>
    </row>
    <row r="241" spans="1:34">
      <c r="A241" s="1">
        <v>2017098</v>
      </c>
      <c r="B241" s="1" t="s">
        <v>46</v>
      </c>
      <c r="C241" s="2">
        <v>42963</v>
      </c>
      <c r="D241" s="2">
        <v>43024</v>
      </c>
      <c r="E241" s="1">
        <v>31</v>
      </c>
      <c r="F241" s="1">
        <v>29</v>
      </c>
      <c r="G241" s="1">
        <v>25</v>
      </c>
      <c r="H241" s="1">
        <v>19</v>
      </c>
      <c r="I241" s="1">
        <v>41</v>
      </c>
      <c r="J241" s="1">
        <v>4</v>
      </c>
      <c r="K241" s="1" t="s">
        <v>1851</v>
      </c>
      <c r="L241" s="1">
        <v>0</v>
      </c>
      <c r="M241" s="1">
        <v>3000000</v>
      </c>
      <c r="N241" s="1">
        <v>0</v>
      </c>
      <c r="O241" s="1">
        <v>100000</v>
      </c>
      <c r="P241" s="1">
        <v>32</v>
      </c>
      <c r="Q241" s="1">
        <v>1000</v>
      </c>
      <c r="R241" s="1">
        <v>293</v>
      </c>
      <c r="S241" s="1">
        <v>500</v>
      </c>
      <c r="T241" s="1">
        <v>1628</v>
      </c>
      <c r="U241" s="1">
        <v>50</v>
      </c>
      <c r="V241" s="1">
        <v>15244</v>
      </c>
      <c r="W241" s="1">
        <v>20</v>
      </c>
      <c r="X241" s="1">
        <v>23439</v>
      </c>
      <c r="Y241" s="1">
        <v>10</v>
      </c>
      <c r="Z241" s="1">
        <v>224777</v>
      </c>
      <c r="AA241" s="1">
        <v>5</v>
      </c>
      <c r="AB241" s="1">
        <v>329708</v>
      </c>
      <c r="AC241" s="1">
        <v>2.2000000000000002</v>
      </c>
      <c r="AD241" s="1">
        <v>10</v>
      </c>
      <c r="AE241" s="1">
        <v>20000</v>
      </c>
      <c r="AF241" s="1" t="s">
        <v>1852</v>
      </c>
      <c r="AG241" s="1">
        <v>9270840</v>
      </c>
      <c r="AH241" s="1" t="s">
        <v>45</v>
      </c>
    </row>
    <row r="242" spans="1:34">
      <c r="A242" s="1">
        <v>2017097</v>
      </c>
      <c r="B242" s="1" t="s">
        <v>48</v>
      </c>
      <c r="C242" s="2">
        <v>42961</v>
      </c>
      <c r="D242" s="2">
        <v>43022</v>
      </c>
      <c r="E242" s="1">
        <v>13</v>
      </c>
      <c r="F242" s="1">
        <v>15</v>
      </c>
      <c r="G242" s="1">
        <v>39</v>
      </c>
      <c r="H242" s="1">
        <v>2</v>
      </c>
      <c r="I242" s="1">
        <v>9</v>
      </c>
      <c r="J242" s="1">
        <v>4</v>
      </c>
      <c r="K242" s="1" t="s">
        <v>1853</v>
      </c>
      <c r="L242" s="1">
        <v>0</v>
      </c>
      <c r="M242" s="1">
        <v>2000000</v>
      </c>
      <c r="N242" s="1">
        <v>1</v>
      </c>
      <c r="O242" s="1">
        <v>100000</v>
      </c>
      <c r="P242" s="1">
        <v>31</v>
      </c>
      <c r="Q242" s="1">
        <v>1000</v>
      </c>
      <c r="R242" s="1">
        <v>353</v>
      </c>
      <c r="S242" s="1">
        <v>500</v>
      </c>
      <c r="T242" s="1">
        <v>1671</v>
      </c>
      <c r="U242" s="1">
        <v>50</v>
      </c>
      <c r="V242" s="1">
        <v>16127</v>
      </c>
      <c r="W242" s="1">
        <v>20</v>
      </c>
      <c r="X242" s="1">
        <v>22655</v>
      </c>
      <c r="Y242" s="1">
        <v>10</v>
      </c>
      <c r="Z242" s="1">
        <v>213155</v>
      </c>
      <c r="AA242" s="1">
        <v>5</v>
      </c>
      <c r="AB242" s="1">
        <v>267564</v>
      </c>
      <c r="AC242" s="1">
        <v>2.2000000000000002</v>
      </c>
      <c r="AD242" s="1">
        <v>10</v>
      </c>
      <c r="AE242" s="1">
        <v>20000</v>
      </c>
      <c r="AF242" s="1" t="s">
        <v>1854</v>
      </c>
      <c r="AG242" s="1">
        <v>2750075</v>
      </c>
      <c r="AH242" s="1" t="s">
        <v>45</v>
      </c>
    </row>
    <row r="243" spans="1:34">
      <c r="A243" s="1">
        <v>2017096</v>
      </c>
      <c r="B243" s="1" t="s">
        <v>43</v>
      </c>
      <c r="C243" s="2">
        <v>42959</v>
      </c>
      <c r="D243" s="2">
        <v>43020</v>
      </c>
      <c r="E243" s="1">
        <v>13</v>
      </c>
      <c r="F243" s="1">
        <v>36</v>
      </c>
      <c r="G243" s="1">
        <v>41</v>
      </c>
      <c r="H243" s="1">
        <v>15</v>
      </c>
      <c r="I243" s="1">
        <v>5</v>
      </c>
      <c r="J243" s="1">
        <v>10</v>
      </c>
      <c r="K243" s="1" t="s">
        <v>1855</v>
      </c>
      <c r="L243" s="1">
        <v>1</v>
      </c>
      <c r="M243" s="1">
        <v>5000000</v>
      </c>
      <c r="N243" s="1">
        <v>4</v>
      </c>
      <c r="O243" s="1">
        <v>100000</v>
      </c>
      <c r="P243" s="1">
        <v>41</v>
      </c>
      <c r="Q243" s="1">
        <v>1000</v>
      </c>
      <c r="R243" s="1">
        <v>491</v>
      </c>
      <c r="S243" s="1">
        <v>500</v>
      </c>
      <c r="T243" s="1">
        <v>1861</v>
      </c>
      <c r="U243" s="1">
        <v>50</v>
      </c>
      <c r="V243" s="1">
        <v>23073</v>
      </c>
      <c r="W243" s="1">
        <v>20</v>
      </c>
      <c r="X243" s="1">
        <v>28726</v>
      </c>
      <c r="Y243" s="1">
        <v>10</v>
      </c>
      <c r="Z243" s="1">
        <v>354257</v>
      </c>
      <c r="AA243" s="1">
        <v>5</v>
      </c>
      <c r="AB243" s="1">
        <v>384469</v>
      </c>
      <c r="AC243" s="1">
        <v>2.2000000000000002</v>
      </c>
      <c r="AD243" s="1">
        <v>10</v>
      </c>
      <c r="AE243" s="1">
        <v>20000</v>
      </c>
      <c r="AF243" s="1" t="s">
        <v>1856</v>
      </c>
      <c r="AG243" s="1">
        <v>3484008</v>
      </c>
      <c r="AH243" s="1" t="s">
        <v>45</v>
      </c>
    </row>
    <row r="244" spans="1:34">
      <c r="A244" s="1">
        <v>2017095</v>
      </c>
      <c r="B244" s="1" t="s">
        <v>46</v>
      </c>
      <c r="C244" s="2">
        <v>42956</v>
      </c>
      <c r="D244" s="2">
        <v>43017</v>
      </c>
      <c r="E244" s="1">
        <v>32</v>
      </c>
      <c r="F244" s="1">
        <v>38</v>
      </c>
      <c r="G244" s="1">
        <v>36</v>
      </c>
      <c r="H244" s="1">
        <v>31</v>
      </c>
      <c r="I244" s="1">
        <v>49</v>
      </c>
      <c r="J244" s="1">
        <v>1</v>
      </c>
      <c r="K244" s="1" t="s">
        <v>1857</v>
      </c>
      <c r="L244" s="1">
        <v>0</v>
      </c>
      <c r="M244" s="1">
        <v>4000000</v>
      </c>
      <c r="N244" s="1">
        <v>2</v>
      </c>
      <c r="O244" s="1">
        <v>100000</v>
      </c>
      <c r="P244" s="1">
        <v>19</v>
      </c>
      <c r="Q244" s="1">
        <v>1000</v>
      </c>
      <c r="R244" s="1">
        <v>291</v>
      </c>
      <c r="S244" s="1">
        <v>500</v>
      </c>
      <c r="T244" s="1">
        <v>1083</v>
      </c>
      <c r="U244" s="1">
        <v>50</v>
      </c>
      <c r="V244" s="1">
        <v>11527</v>
      </c>
      <c r="W244" s="1">
        <v>20</v>
      </c>
      <c r="X244" s="1">
        <v>16082</v>
      </c>
      <c r="Y244" s="1">
        <v>10</v>
      </c>
      <c r="Z244" s="1">
        <v>181121</v>
      </c>
      <c r="AA244" s="1">
        <v>5</v>
      </c>
      <c r="AB244" s="1">
        <v>285558</v>
      </c>
      <c r="AC244" s="1">
        <v>2.2000000000000002</v>
      </c>
      <c r="AD244" s="1">
        <v>10</v>
      </c>
      <c r="AE244" s="1">
        <v>20000</v>
      </c>
      <c r="AF244" s="1" t="s">
        <v>1858</v>
      </c>
      <c r="AG244" s="1">
        <v>8703848</v>
      </c>
      <c r="AH244" s="1" t="s">
        <v>45</v>
      </c>
    </row>
    <row r="245" spans="1:34">
      <c r="A245" s="1">
        <v>2017094</v>
      </c>
      <c r="B245" s="1" t="s">
        <v>48</v>
      </c>
      <c r="C245" s="2">
        <v>42954</v>
      </c>
      <c r="D245" s="2">
        <v>43015</v>
      </c>
      <c r="E245" s="1">
        <v>38</v>
      </c>
      <c r="F245" s="1">
        <v>24</v>
      </c>
      <c r="G245" s="1">
        <v>42</v>
      </c>
      <c r="H245" s="1">
        <v>21</v>
      </c>
      <c r="I245" s="1">
        <v>14</v>
      </c>
      <c r="J245" s="1">
        <v>4</v>
      </c>
      <c r="K245" s="1" t="s">
        <v>1859</v>
      </c>
      <c r="L245" s="1">
        <v>0</v>
      </c>
      <c r="M245" s="1">
        <v>3000000</v>
      </c>
      <c r="N245" s="1">
        <v>2</v>
      </c>
      <c r="O245" s="1">
        <v>100000</v>
      </c>
      <c r="P245" s="1">
        <v>38</v>
      </c>
      <c r="Q245" s="1">
        <v>1000</v>
      </c>
      <c r="R245" s="1">
        <v>315</v>
      </c>
      <c r="S245" s="1">
        <v>500</v>
      </c>
      <c r="T245" s="1">
        <v>1553</v>
      </c>
      <c r="U245" s="1">
        <v>50</v>
      </c>
      <c r="V245" s="1">
        <v>13081</v>
      </c>
      <c r="W245" s="1">
        <v>20</v>
      </c>
      <c r="X245" s="1">
        <v>20489</v>
      </c>
      <c r="Y245" s="1">
        <v>10</v>
      </c>
      <c r="Z245" s="1">
        <v>180174</v>
      </c>
      <c r="AA245" s="1">
        <v>5</v>
      </c>
      <c r="AB245" s="1">
        <v>283676</v>
      </c>
      <c r="AC245" s="1">
        <v>2.2000000000000002</v>
      </c>
      <c r="AD245" s="1">
        <v>10</v>
      </c>
      <c r="AE245" s="1">
        <v>20000</v>
      </c>
      <c r="AF245" s="1" t="s">
        <v>1860</v>
      </c>
      <c r="AG245" s="1">
        <v>1453427</v>
      </c>
      <c r="AH245" s="1" t="s">
        <v>45</v>
      </c>
    </row>
    <row r="246" spans="1:34">
      <c r="A246" s="1">
        <v>2017093</v>
      </c>
      <c r="B246" s="1" t="s">
        <v>43</v>
      </c>
      <c r="C246" s="2">
        <v>42952</v>
      </c>
      <c r="D246" s="2">
        <v>43013</v>
      </c>
      <c r="E246" s="1">
        <v>3</v>
      </c>
      <c r="F246" s="1">
        <v>25</v>
      </c>
      <c r="G246" s="1">
        <v>30</v>
      </c>
      <c r="H246" s="1">
        <v>13</v>
      </c>
      <c r="I246" s="1">
        <v>37</v>
      </c>
      <c r="J246" s="1">
        <v>2</v>
      </c>
      <c r="K246" s="1" t="s">
        <v>1861</v>
      </c>
      <c r="L246" s="1">
        <v>0</v>
      </c>
      <c r="M246" s="1">
        <v>2000000</v>
      </c>
      <c r="N246" s="1">
        <v>1</v>
      </c>
      <c r="O246" s="1">
        <v>100000</v>
      </c>
      <c r="P246" s="1">
        <v>64</v>
      </c>
      <c r="Q246" s="1">
        <v>1000</v>
      </c>
      <c r="R246" s="1">
        <v>713</v>
      </c>
      <c r="S246" s="1">
        <v>500</v>
      </c>
      <c r="T246" s="1">
        <v>2353</v>
      </c>
      <c r="U246" s="1">
        <v>50</v>
      </c>
      <c r="V246" s="1">
        <v>27467</v>
      </c>
      <c r="W246" s="1">
        <v>20</v>
      </c>
      <c r="X246" s="1">
        <v>31413</v>
      </c>
      <c r="Y246" s="1">
        <v>10</v>
      </c>
      <c r="Z246" s="1">
        <v>365292</v>
      </c>
      <c r="AA246" s="1">
        <v>5</v>
      </c>
      <c r="AB246" s="1">
        <v>407458</v>
      </c>
      <c r="AC246" s="1">
        <v>2.2000000000000002</v>
      </c>
      <c r="AD246" s="1">
        <v>10</v>
      </c>
      <c r="AE246" s="1">
        <v>20000</v>
      </c>
      <c r="AF246" s="1" t="s">
        <v>1862</v>
      </c>
      <c r="AG246" s="1">
        <v>8967878</v>
      </c>
      <c r="AH246" s="1" t="s">
        <v>45</v>
      </c>
    </row>
    <row r="247" spans="1:34">
      <c r="A247" s="1">
        <v>2017092</v>
      </c>
      <c r="B247" s="1" t="s">
        <v>46</v>
      </c>
      <c r="C247" s="2">
        <v>42949</v>
      </c>
      <c r="D247" s="2">
        <v>43010</v>
      </c>
      <c r="E247" s="1">
        <v>34</v>
      </c>
      <c r="F247" s="1">
        <v>30</v>
      </c>
      <c r="G247" s="1">
        <v>9</v>
      </c>
      <c r="H247" s="1">
        <v>12</v>
      </c>
      <c r="I247" s="1">
        <v>32</v>
      </c>
      <c r="J247" s="1">
        <v>7</v>
      </c>
      <c r="K247" s="1" t="s">
        <v>1863</v>
      </c>
      <c r="L247" s="1">
        <v>1</v>
      </c>
      <c r="M247" s="1">
        <v>4000000</v>
      </c>
      <c r="N247" s="1">
        <v>0</v>
      </c>
      <c r="O247" s="1">
        <v>100000</v>
      </c>
      <c r="P247" s="1">
        <v>44</v>
      </c>
      <c r="Q247" s="1">
        <v>1000</v>
      </c>
      <c r="R247" s="1">
        <v>333</v>
      </c>
      <c r="S247" s="1">
        <v>500</v>
      </c>
      <c r="T247" s="1">
        <v>2627</v>
      </c>
      <c r="U247" s="1">
        <v>50</v>
      </c>
      <c r="V247" s="1">
        <v>15660</v>
      </c>
      <c r="W247" s="1">
        <v>20</v>
      </c>
      <c r="X247" s="1">
        <v>41365</v>
      </c>
      <c r="Y247" s="1">
        <v>10</v>
      </c>
      <c r="Z247" s="1">
        <v>237668</v>
      </c>
      <c r="AA247" s="1">
        <v>5</v>
      </c>
      <c r="AB247" s="1">
        <v>568999</v>
      </c>
      <c r="AC247" s="1">
        <v>2.2000000000000002</v>
      </c>
      <c r="AD247" s="1">
        <v>10</v>
      </c>
      <c r="AE247" s="1">
        <v>20000</v>
      </c>
      <c r="AF247" s="1" t="s">
        <v>1864</v>
      </c>
      <c r="AG247" s="1">
        <v>1782270</v>
      </c>
      <c r="AH247" s="1" t="s">
        <v>45</v>
      </c>
    </row>
    <row r="248" spans="1:34">
      <c r="A248" s="1">
        <v>2017091</v>
      </c>
      <c r="B248" s="1" t="s">
        <v>48</v>
      </c>
      <c r="C248" s="2">
        <v>42947</v>
      </c>
      <c r="D248" s="2">
        <v>43008</v>
      </c>
      <c r="E248" s="1">
        <v>45</v>
      </c>
      <c r="F248" s="1">
        <v>37</v>
      </c>
      <c r="G248" s="1">
        <v>47</v>
      </c>
      <c r="H248" s="1">
        <v>25</v>
      </c>
      <c r="I248" s="1">
        <v>31</v>
      </c>
      <c r="J248" s="1">
        <v>7</v>
      </c>
      <c r="K248" s="1" t="s">
        <v>1865</v>
      </c>
      <c r="L248" s="1">
        <v>0</v>
      </c>
      <c r="M248" s="1">
        <v>3000000</v>
      </c>
      <c r="N248" s="1">
        <v>0</v>
      </c>
      <c r="O248" s="1">
        <v>100000</v>
      </c>
      <c r="P248" s="1">
        <v>41</v>
      </c>
      <c r="Q248" s="1">
        <v>1000</v>
      </c>
      <c r="R248" s="1">
        <v>209</v>
      </c>
      <c r="S248" s="1">
        <v>500</v>
      </c>
      <c r="T248" s="1">
        <v>1685</v>
      </c>
      <c r="U248" s="1">
        <v>50</v>
      </c>
      <c r="V248" s="1">
        <v>9408</v>
      </c>
      <c r="W248" s="1">
        <v>20</v>
      </c>
      <c r="X248" s="1">
        <v>26016</v>
      </c>
      <c r="Y248" s="1">
        <v>10</v>
      </c>
      <c r="Z248" s="1">
        <v>146925</v>
      </c>
      <c r="AA248" s="1">
        <v>5</v>
      </c>
      <c r="AB248" s="1">
        <v>446558</v>
      </c>
      <c r="AC248" s="1">
        <v>2.2000000000000002</v>
      </c>
      <c r="AD248" s="1">
        <v>10</v>
      </c>
      <c r="AE248" s="1">
        <v>20000</v>
      </c>
      <c r="AF248" s="1" t="s">
        <v>1866</v>
      </c>
      <c r="AG248" s="1">
        <v>4029015</v>
      </c>
      <c r="AH248" s="1" t="s">
        <v>45</v>
      </c>
    </row>
    <row r="249" spans="1:34">
      <c r="A249" s="1">
        <v>2017090</v>
      </c>
      <c r="B249" s="1" t="s">
        <v>43</v>
      </c>
      <c r="C249" s="2">
        <v>42945</v>
      </c>
      <c r="D249" s="2">
        <v>43006</v>
      </c>
      <c r="E249" s="1">
        <v>24</v>
      </c>
      <c r="F249" s="1">
        <v>41</v>
      </c>
      <c r="G249" s="1">
        <v>45</v>
      </c>
      <c r="H249" s="1">
        <v>23</v>
      </c>
      <c r="I249" s="1">
        <v>10</v>
      </c>
      <c r="J249" s="1">
        <v>1</v>
      </c>
      <c r="K249" s="1" t="s">
        <v>1867</v>
      </c>
      <c r="L249" s="1">
        <v>0</v>
      </c>
      <c r="M249" s="1">
        <v>2000000</v>
      </c>
      <c r="N249" s="1">
        <v>1</v>
      </c>
      <c r="O249" s="1">
        <v>100000</v>
      </c>
      <c r="P249" s="1">
        <v>47</v>
      </c>
      <c r="Q249" s="1">
        <v>1000</v>
      </c>
      <c r="R249" s="1">
        <v>368</v>
      </c>
      <c r="S249" s="1">
        <v>500</v>
      </c>
      <c r="T249" s="1">
        <v>1813</v>
      </c>
      <c r="U249" s="1">
        <v>50</v>
      </c>
      <c r="V249" s="1">
        <v>20087</v>
      </c>
      <c r="W249" s="1">
        <v>20</v>
      </c>
      <c r="X249" s="1">
        <v>27632</v>
      </c>
      <c r="Y249" s="1">
        <v>10</v>
      </c>
      <c r="Z249" s="1">
        <v>319909</v>
      </c>
      <c r="AA249" s="1">
        <v>5</v>
      </c>
      <c r="AB249" s="1">
        <v>381558</v>
      </c>
      <c r="AC249" s="1">
        <v>2.2000000000000002</v>
      </c>
      <c r="AD249" s="1">
        <v>10</v>
      </c>
      <c r="AE249" s="1">
        <v>20000</v>
      </c>
      <c r="AF249" s="1" t="s">
        <v>1868</v>
      </c>
      <c r="AG249" s="1">
        <v>3594688</v>
      </c>
      <c r="AH249" s="1" t="s">
        <v>45</v>
      </c>
    </row>
    <row r="250" spans="1:34">
      <c r="A250" s="1">
        <v>2017089</v>
      </c>
      <c r="B250" s="1" t="s">
        <v>46</v>
      </c>
      <c r="C250" s="2">
        <v>42942</v>
      </c>
      <c r="D250" s="2">
        <v>43003</v>
      </c>
      <c r="E250" s="1">
        <v>13</v>
      </c>
      <c r="F250" s="1">
        <v>44</v>
      </c>
      <c r="G250" s="1">
        <v>35</v>
      </c>
      <c r="H250" s="1">
        <v>3</v>
      </c>
      <c r="I250" s="1">
        <v>25</v>
      </c>
      <c r="J250" s="1">
        <v>2</v>
      </c>
      <c r="K250" s="1" t="s">
        <v>1869</v>
      </c>
      <c r="L250" s="1">
        <v>1</v>
      </c>
      <c r="M250" s="1">
        <v>2000000</v>
      </c>
      <c r="N250" s="1">
        <v>2</v>
      </c>
      <c r="O250" s="1">
        <v>100000</v>
      </c>
      <c r="P250" s="1">
        <v>29</v>
      </c>
      <c r="Q250" s="1">
        <v>1000</v>
      </c>
      <c r="R250" s="1">
        <v>493</v>
      </c>
      <c r="S250" s="1">
        <v>500</v>
      </c>
      <c r="T250" s="1">
        <v>1525</v>
      </c>
      <c r="U250" s="1">
        <v>50</v>
      </c>
      <c r="V250" s="1">
        <v>17907</v>
      </c>
      <c r="W250" s="1">
        <v>20</v>
      </c>
      <c r="X250" s="1">
        <v>21341</v>
      </c>
      <c r="Y250" s="1">
        <v>10</v>
      </c>
      <c r="Z250" s="1">
        <v>254229</v>
      </c>
      <c r="AA250" s="1">
        <v>5</v>
      </c>
      <c r="AB250" s="1">
        <v>294203</v>
      </c>
      <c r="AC250" s="1">
        <v>2.2000000000000002</v>
      </c>
      <c r="AD250" s="1">
        <v>10</v>
      </c>
      <c r="AE250" s="1">
        <v>20000</v>
      </c>
      <c r="AF250" s="1" t="s">
        <v>1870</v>
      </c>
      <c r="AG250" s="1">
        <v>5632466</v>
      </c>
      <c r="AH250" s="1" t="s">
        <v>45</v>
      </c>
    </row>
    <row r="251" spans="1:34">
      <c r="A251" s="1">
        <v>2017088</v>
      </c>
      <c r="B251" s="1" t="s">
        <v>48</v>
      </c>
      <c r="C251" s="2">
        <v>42940</v>
      </c>
      <c r="D251" s="2">
        <v>43001</v>
      </c>
      <c r="E251" s="1">
        <v>14</v>
      </c>
      <c r="F251" s="1">
        <v>11</v>
      </c>
      <c r="G251" s="1">
        <v>38</v>
      </c>
      <c r="H251" s="1">
        <v>21</v>
      </c>
      <c r="I251" s="1">
        <v>35</v>
      </c>
      <c r="J251" s="1">
        <v>3</v>
      </c>
      <c r="K251" s="1" t="s">
        <v>1871</v>
      </c>
      <c r="L251" s="1">
        <v>1</v>
      </c>
      <c r="M251" s="1">
        <v>3000000</v>
      </c>
      <c r="N251" s="1">
        <v>2</v>
      </c>
      <c r="O251" s="1">
        <v>100000</v>
      </c>
      <c r="P251" s="1">
        <v>35</v>
      </c>
      <c r="Q251" s="1">
        <v>1000</v>
      </c>
      <c r="R251" s="1">
        <v>269</v>
      </c>
      <c r="S251" s="1">
        <v>500</v>
      </c>
      <c r="T251" s="1">
        <v>1437</v>
      </c>
      <c r="U251" s="1">
        <v>50</v>
      </c>
      <c r="V251" s="1">
        <v>12632</v>
      </c>
      <c r="W251" s="1">
        <v>20</v>
      </c>
      <c r="X251" s="1">
        <v>22293</v>
      </c>
      <c r="Y251" s="1">
        <v>10</v>
      </c>
      <c r="Z251" s="1">
        <v>184959</v>
      </c>
      <c r="AA251" s="1">
        <v>5</v>
      </c>
      <c r="AB251" s="1">
        <v>307283</v>
      </c>
      <c r="AC251" s="1">
        <v>2.2000000000000002</v>
      </c>
      <c r="AD251" s="1">
        <v>10</v>
      </c>
      <c r="AE251" s="1">
        <v>20000</v>
      </c>
      <c r="AF251" s="1" t="s">
        <v>1872</v>
      </c>
      <c r="AG251" s="1">
        <v>807480</v>
      </c>
      <c r="AH251" s="1" t="s">
        <v>45</v>
      </c>
    </row>
    <row r="252" spans="1:34">
      <c r="A252" s="1">
        <v>2017087</v>
      </c>
      <c r="B252" s="1" t="s">
        <v>43</v>
      </c>
      <c r="C252" s="2">
        <v>42938</v>
      </c>
      <c r="D252" s="2">
        <v>42999</v>
      </c>
      <c r="E252" s="1">
        <v>40</v>
      </c>
      <c r="F252" s="1">
        <v>30</v>
      </c>
      <c r="G252" s="1">
        <v>16</v>
      </c>
      <c r="H252" s="1">
        <v>5</v>
      </c>
      <c r="I252" s="1">
        <v>28</v>
      </c>
      <c r="J252" s="1">
        <v>9</v>
      </c>
      <c r="K252" s="1" t="s">
        <v>1873</v>
      </c>
      <c r="L252" s="1">
        <v>0</v>
      </c>
      <c r="M252" s="1">
        <v>2000000</v>
      </c>
      <c r="N252" s="1">
        <v>4</v>
      </c>
      <c r="O252" s="1">
        <v>100000</v>
      </c>
      <c r="P252" s="1">
        <v>52</v>
      </c>
      <c r="Q252" s="1">
        <v>1000</v>
      </c>
      <c r="R252" s="1">
        <v>600</v>
      </c>
      <c r="S252" s="1">
        <v>500</v>
      </c>
      <c r="T252" s="1">
        <v>2496</v>
      </c>
      <c r="U252" s="1">
        <v>50</v>
      </c>
      <c r="V252" s="1">
        <v>25226</v>
      </c>
      <c r="W252" s="1">
        <v>20</v>
      </c>
      <c r="X252" s="1">
        <v>35265</v>
      </c>
      <c r="Y252" s="1">
        <v>10</v>
      </c>
      <c r="Z252" s="1">
        <v>342423</v>
      </c>
      <c r="AA252" s="1">
        <v>5</v>
      </c>
      <c r="AB252" s="1">
        <v>480504</v>
      </c>
      <c r="AC252" s="1">
        <v>2.2000000000000002</v>
      </c>
      <c r="AD252" s="1">
        <v>10</v>
      </c>
      <c r="AE252" s="1">
        <v>20000</v>
      </c>
      <c r="AF252" s="1" t="s">
        <v>1874</v>
      </c>
      <c r="AG252" s="1">
        <v>7926316</v>
      </c>
      <c r="AH252" s="1" t="s">
        <v>45</v>
      </c>
    </row>
    <row r="253" spans="1:34">
      <c r="A253" s="1">
        <v>2017086</v>
      </c>
      <c r="B253" s="1" t="s">
        <v>46</v>
      </c>
      <c r="C253" s="2">
        <v>42935</v>
      </c>
      <c r="D253" s="2">
        <v>42996</v>
      </c>
      <c r="E253" s="1">
        <v>16</v>
      </c>
      <c r="F253" s="1">
        <v>26</v>
      </c>
      <c r="G253" s="1">
        <v>6</v>
      </c>
      <c r="H253" s="1">
        <v>8</v>
      </c>
      <c r="I253" s="1">
        <v>9</v>
      </c>
      <c r="J253" s="1">
        <v>7</v>
      </c>
      <c r="K253" s="1" t="s">
        <v>1875</v>
      </c>
      <c r="L253" s="1">
        <v>1</v>
      </c>
      <c r="M253" s="1">
        <v>17000000</v>
      </c>
      <c r="N253" s="1">
        <v>5</v>
      </c>
      <c r="O253" s="1">
        <v>100000</v>
      </c>
      <c r="P253" s="1">
        <v>163</v>
      </c>
      <c r="Q253" s="1">
        <v>1000</v>
      </c>
      <c r="R253" s="1">
        <v>762</v>
      </c>
      <c r="S253" s="1">
        <v>500</v>
      </c>
      <c r="T253" s="1">
        <v>5289</v>
      </c>
      <c r="U253" s="1">
        <v>50</v>
      </c>
      <c r="V253" s="1">
        <v>30179</v>
      </c>
      <c r="W253" s="1">
        <v>20</v>
      </c>
      <c r="X253" s="1">
        <v>59769</v>
      </c>
      <c r="Y253" s="1">
        <v>10</v>
      </c>
      <c r="Z253" s="1">
        <v>338667</v>
      </c>
      <c r="AA253" s="1">
        <v>5</v>
      </c>
      <c r="AB253" s="1">
        <v>665756</v>
      </c>
      <c r="AC253" s="1">
        <v>2.2000000000000002</v>
      </c>
      <c r="AD253" s="1">
        <v>10</v>
      </c>
      <c r="AE253" s="1">
        <v>20000</v>
      </c>
      <c r="AF253" s="1" t="s">
        <v>1876</v>
      </c>
      <c r="AG253" s="1">
        <v>5963697</v>
      </c>
      <c r="AH253" s="1" t="s">
        <v>45</v>
      </c>
    </row>
    <row r="254" spans="1:34">
      <c r="A254" s="1">
        <v>2017085</v>
      </c>
      <c r="B254" s="1" t="s">
        <v>48</v>
      </c>
      <c r="C254" s="2">
        <v>42933</v>
      </c>
      <c r="D254" s="2">
        <v>42994</v>
      </c>
      <c r="E254" s="1">
        <v>40</v>
      </c>
      <c r="F254" s="1">
        <v>41</v>
      </c>
      <c r="G254" s="1">
        <v>5</v>
      </c>
      <c r="H254" s="1">
        <v>33</v>
      </c>
      <c r="I254" s="1">
        <v>16</v>
      </c>
      <c r="J254" s="1">
        <v>2</v>
      </c>
      <c r="K254" s="1" t="s">
        <v>1877</v>
      </c>
      <c r="L254" s="1">
        <v>0</v>
      </c>
      <c r="M254" s="1">
        <v>16000000</v>
      </c>
      <c r="N254" s="1">
        <v>0</v>
      </c>
      <c r="O254" s="1">
        <v>100000</v>
      </c>
      <c r="P254" s="1">
        <v>29</v>
      </c>
      <c r="Q254" s="1">
        <v>1000</v>
      </c>
      <c r="R254" s="1">
        <v>284</v>
      </c>
      <c r="S254" s="1">
        <v>500</v>
      </c>
      <c r="T254" s="1">
        <v>1358</v>
      </c>
      <c r="U254" s="1">
        <v>50</v>
      </c>
      <c r="V254" s="1">
        <v>14515</v>
      </c>
      <c r="W254" s="1">
        <v>20</v>
      </c>
      <c r="X254" s="1">
        <v>18967</v>
      </c>
      <c r="Y254" s="1">
        <v>10</v>
      </c>
      <c r="Z254" s="1">
        <v>214792</v>
      </c>
      <c r="AA254" s="1">
        <v>5</v>
      </c>
      <c r="AB254" s="1">
        <v>291934</v>
      </c>
      <c r="AC254" s="1">
        <v>2.2000000000000002</v>
      </c>
      <c r="AD254" s="1">
        <v>10</v>
      </c>
      <c r="AE254" s="1">
        <v>20000</v>
      </c>
      <c r="AF254" s="1" t="s">
        <v>1878</v>
      </c>
      <c r="AG254" s="1">
        <v>6724127</v>
      </c>
      <c r="AH254" s="1" t="s">
        <v>45</v>
      </c>
    </row>
    <row r="255" spans="1:34">
      <c r="A255" s="1">
        <v>2017084</v>
      </c>
      <c r="B255" s="1" t="s">
        <v>43</v>
      </c>
      <c r="C255" s="2">
        <v>42931</v>
      </c>
      <c r="D255" s="2">
        <v>42992</v>
      </c>
      <c r="E255" s="1">
        <v>34</v>
      </c>
      <c r="F255" s="1">
        <v>37</v>
      </c>
      <c r="G255" s="1">
        <v>24</v>
      </c>
      <c r="H255" s="1">
        <v>48</v>
      </c>
      <c r="I255" s="1">
        <v>29</v>
      </c>
      <c r="J255" s="1">
        <v>2</v>
      </c>
      <c r="K255" s="1" t="s">
        <v>1879</v>
      </c>
      <c r="L255" s="1">
        <v>0</v>
      </c>
      <c r="M255" s="1">
        <v>15000000</v>
      </c>
      <c r="N255" s="1">
        <v>2</v>
      </c>
      <c r="O255" s="1">
        <v>100000</v>
      </c>
      <c r="P255" s="1">
        <v>47</v>
      </c>
      <c r="Q255" s="1">
        <v>1000</v>
      </c>
      <c r="R255" s="1">
        <v>479</v>
      </c>
      <c r="S255" s="1">
        <v>500</v>
      </c>
      <c r="T255" s="1">
        <v>1989</v>
      </c>
      <c r="U255" s="1">
        <v>50</v>
      </c>
      <c r="V255" s="1">
        <v>22077</v>
      </c>
      <c r="W255" s="1">
        <v>20</v>
      </c>
      <c r="X255" s="1">
        <v>29741</v>
      </c>
      <c r="Y255" s="1">
        <v>10</v>
      </c>
      <c r="Z255" s="1">
        <v>321860</v>
      </c>
      <c r="AA255" s="1">
        <v>5</v>
      </c>
      <c r="AB255" s="1">
        <v>481662</v>
      </c>
      <c r="AC255" s="1">
        <v>2.2000000000000002</v>
      </c>
      <c r="AD255" s="1">
        <v>10</v>
      </c>
      <c r="AE255" s="1">
        <v>20000</v>
      </c>
      <c r="AF255" s="1" t="s">
        <v>1880</v>
      </c>
      <c r="AG255" s="1">
        <v>2186266</v>
      </c>
      <c r="AH255" s="1" t="s">
        <v>45</v>
      </c>
    </row>
    <row r="256" spans="1:34">
      <c r="A256" s="1">
        <v>2017083</v>
      </c>
      <c r="B256" s="1" t="s">
        <v>46</v>
      </c>
      <c r="C256" s="2">
        <v>42928</v>
      </c>
      <c r="D256" s="2">
        <v>42989</v>
      </c>
      <c r="E256" s="1">
        <v>3</v>
      </c>
      <c r="F256" s="1">
        <v>16</v>
      </c>
      <c r="G256" s="1">
        <v>31</v>
      </c>
      <c r="H256" s="1">
        <v>43</v>
      </c>
      <c r="I256" s="1">
        <v>18</v>
      </c>
      <c r="J256" s="1">
        <v>5</v>
      </c>
      <c r="K256" s="1" t="s">
        <v>1881</v>
      </c>
      <c r="L256" s="1">
        <v>0</v>
      </c>
      <c r="M256" s="1">
        <v>14000000</v>
      </c>
      <c r="N256" s="1">
        <v>3</v>
      </c>
      <c r="O256" s="1">
        <v>100000</v>
      </c>
      <c r="P256" s="1">
        <v>70</v>
      </c>
      <c r="Q256" s="1">
        <v>1000</v>
      </c>
      <c r="R256" s="1">
        <v>544</v>
      </c>
      <c r="S256" s="1">
        <v>500</v>
      </c>
      <c r="T256" s="1">
        <v>3033</v>
      </c>
      <c r="U256" s="1">
        <v>50</v>
      </c>
      <c r="V256" s="1">
        <v>22924</v>
      </c>
      <c r="W256" s="1">
        <v>20</v>
      </c>
      <c r="X256" s="1">
        <v>43497</v>
      </c>
      <c r="Y256" s="1">
        <v>10</v>
      </c>
      <c r="Z256" s="1">
        <v>324691</v>
      </c>
      <c r="AA256" s="1">
        <v>5</v>
      </c>
      <c r="AB256" s="1">
        <v>584855</v>
      </c>
      <c r="AC256" s="1">
        <v>2.2000000000000002</v>
      </c>
      <c r="AD256" s="1">
        <v>10</v>
      </c>
      <c r="AE256" s="1">
        <v>20000</v>
      </c>
      <c r="AF256" s="1" t="s">
        <v>1882</v>
      </c>
      <c r="AG256" s="1">
        <v>1143286</v>
      </c>
      <c r="AH256" s="1" t="s">
        <v>45</v>
      </c>
    </row>
    <row r="257" spans="1:34">
      <c r="A257" s="1">
        <v>2017082</v>
      </c>
      <c r="B257" s="1" t="s">
        <v>48</v>
      </c>
      <c r="C257" s="2">
        <v>42926</v>
      </c>
      <c r="D257" s="2">
        <v>42987</v>
      </c>
      <c r="E257" s="1">
        <v>23</v>
      </c>
      <c r="F257" s="1">
        <v>43</v>
      </c>
      <c r="G257" s="1">
        <v>17</v>
      </c>
      <c r="H257" s="1">
        <v>21</v>
      </c>
      <c r="I257" s="1">
        <v>18</v>
      </c>
      <c r="J257" s="1">
        <v>4</v>
      </c>
      <c r="K257" s="1" t="s">
        <v>1883</v>
      </c>
      <c r="L257" s="1">
        <v>0</v>
      </c>
      <c r="M257" s="1">
        <v>13000000</v>
      </c>
      <c r="N257" s="1">
        <v>1</v>
      </c>
      <c r="O257" s="1">
        <v>100000</v>
      </c>
      <c r="P257" s="1">
        <v>32</v>
      </c>
      <c r="Q257" s="1">
        <v>1000</v>
      </c>
      <c r="R257" s="1">
        <v>359</v>
      </c>
      <c r="S257" s="1">
        <v>500</v>
      </c>
      <c r="T257" s="1">
        <v>1822</v>
      </c>
      <c r="U257" s="1">
        <v>50</v>
      </c>
      <c r="V257" s="1">
        <v>16993</v>
      </c>
      <c r="W257" s="1">
        <v>20</v>
      </c>
      <c r="X257" s="1">
        <v>26979</v>
      </c>
      <c r="Y257" s="1">
        <v>10</v>
      </c>
      <c r="Z257" s="1">
        <v>241566</v>
      </c>
      <c r="AA257" s="1">
        <v>5</v>
      </c>
      <c r="AB257" s="1">
        <v>361544</v>
      </c>
      <c r="AC257" s="1">
        <v>2.2000000000000002</v>
      </c>
      <c r="AD257" s="1">
        <v>10</v>
      </c>
      <c r="AE257" s="1">
        <v>20000</v>
      </c>
      <c r="AF257" s="1" t="s">
        <v>1884</v>
      </c>
      <c r="AG257" s="1">
        <v>7251874</v>
      </c>
      <c r="AH257" s="1" t="s">
        <v>45</v>
      </c>
    </row>
    <row r="258" spans="1:34">
      <c r="A258" s="1">
        <v>2017081</v>
      </c>
      <c r="B258" s="1" t="s">
        <v>43</v>
      </c>
      <c r="C258" s="2">
        <v>42924</v>
      </c>
      <c r="D258" s="2">
        <v>42985</v>
      </c>
      <c r="E258" s="1">
        <v>9</v>
      </c>
      <c r="F258" s="1">
        <v>30</v>
      </c>
      <c r="G258" s="1">
        <v>46</v>
      </c>
      <c r="H258" s="1">
        <v>43</v>
      </c>
      <c r="I258" s="1">
        <v>31</v>
      </c>
      <c r="J258" s="1">
        <v>10</v>
      </c>
      <c r="K258" s="1" t="s">
        <v>1885</v>
      </c>
      <c r="L258" s="1">
        <v>0</v>
      </c>
      <c r="M258" s="1">
        <v>12000000</v>
      </c>
      <c r="N258" s="1">
        <v>1</v>
      </c>
      <c r="O258" s="1">
        <v>100000</v>
      </c>
      <c r="P258" s="1">
        <v>33</v>
      </c>
      <c r="Q258" s="1">
        <v>1000</v>
      </c>
      <c r="R258" s="1">
        <v>378</v>
      </c>
      <c r="S258" s="1">
        <v>500</v>
      </c>
      <c r="T258" s="1">
        <v>1894</v>
      </c>
      <c r="U258" s="1">
        <v>50</v>
      </c>
      <c r="V258" s="1">
        <v>20478</v>
      </c>
      <c r="W258" s="1">
        <v>20</v>
      </c>
      <c r="X258" s="1">
        <v>29124</v>
      </c>
      <c r="Y258" s="1">
        <v>10</v>
      </c>
      <c r="Z258" s="1">
        <v>330447</v>
      </c>
      <c r="AA258" s="1">
        <v>5</v>
      </c>
      <c r="AB258" s="1">
        <v>429979</v>
      </c>
      <c r="AC258" s="1">
        <v>2.2000000000000002</v>
      </c>
      <c r="AD258" s="1">
        <v>10</v>
      </c>
      <c r="AE258" s="1">
        <v>20000</v>
      </c>
      <c r="AF258" s="1" t="s">
        <v>1886</v>
      </c>
      <c r="AG258" s="1">
        <v>9015282</v>
      </c>
      <c r="AH258" s="1" t="s">
        <v>45</v>
      </c>
    </row>
    <row r="259" spans="1:34">
      <c r="A259" s="1">
        <v>2017080</v>
      </c>
      <c r="B259" s="1" t="s">
        <v>46</v>
      </c>
      <c r="C259" s="2">
        <v>42921</v>
      </c>
      <c r="D259" s="2">
        <v>42982</v>
      </c>
      <c r="E259" s="1">
        <v>18</v>
      </c>
      <c r="F259" s="1">
        <v>29</v>
      </c>
      <c r="G259" s="1">
        <v>17</v>
      </c>
      <c r="H259" s="1">
        <v>34</v>
      </c>
      <c r="I259" s="1">
        <v>8</v>
      </c>
      <c r="J259" s="1">
        <v>6</v>
      </c>
      <c r="K259" s="1" t="s">
        <v>1887</v>
      </c>
      <c r="L259" s="1">
        <v>0</v>
      </c>
      <c r="M259" s="1">
        <v>11000000</v>
      </c>
      <c r="N259" s="1">
        <v>0</v>
      </c>
      <c r="O259" s="1">
        <v>100000</v>
      </c>
      <c r="P259" s="1">
        <v>47</v>
      </c>
      <c r="Q259" s="1">
        <v>1000</v>
      </c>
      <c r="R259" s="1">
        <v>457</v>
      </c>
      <c r="S259" s="1">
        <v>500</v>
      </c>
      <c r="T259" s="1">
        <v>2058</v>
      </c>
      <c r="U259" s="1">
        <v>50</v>
      </c>
      <c r="V259" s="1">
        <v>20712</v>
      </c>
      <c r="W259" s="1">
        <v>20</v>
      </c>
      <c r="X259" s="1">
        <v>29034</v>
      </c>
      <c r="Y259" s="1">
        <v>10</v>
      </c>
      <c r="Z259" s="1">
        <v>289374</v>
      </c>
      <c r="AA259" s="1">
        <v>5</v>
      </c>
      <c r="AB259" s="1">
        <v>381546</v>
      </c>
      <c r="AC259" s="1">
        <v>2.2000000000000002</v>
      </c>
      <c r="AD259" s="1">
        <v>10</v>
      </c>
      <c r="AE259" s="1">
        <v>20000</v>
      </c>
      <c r="AF259" s="1" t="s">
        <v>1888</v>
      </c>
      <c r="AG259" s="1">
        <v>6067827</v>
      </c>
      <c r="AH259" s="1" t="s">
        <v>45</v>
      </c>
    </row>
    <row r="260" spans="1:34">
      <c r="A260" s="1">
        <v>2017079</v>
      </c>
      <c r="B260" s="1" t="s">
        <v>48</v>
      </c>
      <c r="C260" s="2">
        <v>42919</v>
      </c>
      <c r="D260" s="2">
        <v>42980</v>
      </c>
      <c r="E260" s="1">
        <v>48</v>
      </c>
      <c r="F260" s="1">
        <v>8</v>
      </c>
      <c r="G260" s="1">
        <v>10</v>
      </c>
      <c r="H260" s="1">
        <v>28</v>
      </c>
      <c r="I260" s="1">
        <v>2</v>
      </c>
      <c r="J260" s="1">
        <v>2</v>
      </c>
      <c r="K260" s="1" t="s">
        <v>1889</v>
      </c>
      <c r="L260" s="1">
        <v>0</v>
      </c>
      <c r="M260" s="1">
        <v>10000000</v>
      </c>
      <c r="N260" s="1">
        <v>11</v>
      </c>
      <c r="O260" s="1">
        <v>100000</v>
      </c>
      <c r="P260" s="1">
        <v>65</v>
      </c>
      <c r="Q260" s="1">
        <v>1000</v>
      </c>
      <c r="R260" s="1">
        <v>583</v>
      </c>
      <c r="S260" s="1">
        <v>500</v>
      </c>
      <c r="T260" s="1">
        <v>2308</v>
      </c>
      <c r="U260" s="1">
        <v>50</v>
      </c>
      <c r="V260" s="1">
        <v>20562</v>
      </c>
      <c r="W260" s="1">
        <v>20</v>
      </c>
      <c r="X260" s="1">
        <v>26245</v>
      </c>
      <c r="Y260" s="1">
        <v>10</v>
      </c>
      <c r="Z260" s="1">
        <v>244889</v>
      </c>
      <c r="AA260" s="1">
        <v>5</v>
      </c>
      <c r="AB260" s="1">
        <v>271807</v>
      </c>
      <c r="AC260" s="1">
        <v>2.2000000000000002</v>
      </c>
      <c r="AD260" s="1">
        <v>10</v>
      </c>
      <c r="AE260" s="1">
        <v>20000</v>
      </c>
      <c r="AF260" s="1" t="s">
        <v>1890</v>
      </c>
      <c r="AG260" s="1">
        <v>8127607</v>
      </c>
      <c r="AH260" s="1" t="s">
        <v>45</v>
      </c>
    </row>
    <row r="261" spans="1:34">
      <c r="A261" s="1">
        <v>2017078</v>
      </c>
      <c r="B261" s="1" t="s">
        <v>43</v>
      </c>
      <c r="C261" s="2">
        <v>42917</v>
      </c>
      <c r="D261" s="2">
        <v>42978</v>
      </c>
      <c r="E261" s="1">
        <v>26</v>
      </c>
      <c r="F261" s="1">
        <v>47</v>
      </c>
      <c r="G261" s="1">
        <v>16</v>
      </c>
      <c r="H261" s="1">
        <v>33</v>
      </c>
      <c r="I261" s="1">
        <v>21</v>
      </c>
      <c r="J261" s="1">
        <v>8</v>
      </c>
      <c r="K261" s="1" t="s">
        <v>1891</v>
      </c>
      <c r="L261" s="1">
        <v>0</v>
      </c>
      <c r="M261" s="1">
        <v>9000000</v>
      </c>
      <c r="N261" s="1">
        <v>2</v>
      </c>
      <c r="O261" s="1">
        <v>100000</v>
      </c>
      <c r="P261" s="1">
        <v>49</v>
      </c>
      <c r="Q261" s="1">
        <v>1000</v>
      </c>
      <c r="R261" s="1">
        <v>498</v>
      </c>
      <c r="S261" s="1">
        <v>500</v>
      </c>
      <c r="T261" s="1">
        <v>2577</v>
      </c>
      <c r="U261" s="1">
        <v>50</v>
      </c>
      <c r="V261" s="1">
        <v>22979</v>
      </c>
      <c r="W261" s="1">
        <v>20</v>
      </c>
      <c r="X261" s="1">
        <v>37328</v>
      </c>
      <c r="Y261" s="1">
        <v>10</v>
      </c>
      <c r="Z261" s="1">
        <v>333477</v>
      </c>
      <c r="AA261" s="1">
        <v>5</v>
      </c>
      <c r="AB261" s="1">
        <v>549705</v>
      </c>
      <c r="AC261" s="1">
        <v>2.2000000000000002</v>
      </c>
      <c r="AD261" s="1">
        <v>10</v>
      </c>
      <c r="AE261" s="1">
        <v>20000</v>
      </c>
      <c r="AF261" s="1" t="s">
        <v>1892</v>
      </c>
      <c r="AG261" s="1">
        <v>538965</v>
      </c>
      <c r="AH261" s="1" t="s">
        <v>45</v>
      </c>
    </row>
    <row r="262" spans="1:34">
      <c r="A262" s="1">
        <v>2017077</v>
      </c>
      <c r="B262" s="1" t="s">
        <v>46</v>
      </c>
      <c r="C262" s="2">
        <v>42914</v>
      </c>
      <c r="D262" s="2">
        <v>42975</v>
      </c>
      <c r="E262" s="1">
        <v>48</v>
      </c>
      <c r="F262" s="1">
        <v>30</v>
      </c>
      <c r="G262" s="1">
        <v>37</v>
      </c>
      <c r="H262" s="1">
        <v>29</v>
      </c>
      <c r="I262" s="1">
        <v>9</v>
      </c>
      <c r="J262" s="1">
        <v>1</v>
      </c>
      <c r="K262" s="1" t="s">
        <v>1893</v>
      </c>
      <c r="L262" s="1">
        <v>0</v>
      </c>
      <c r="M262" s="1">
        <v>8000000</v>
      </c>
      <c r="N262" s="1">
        <v>0</v>
      </c>
      <c r="O262" s="1">
        <v>100000</v>
      </c>
      <c r="P262" s="1">
        <v>33</v>
      </c>
      <c r="Q262" s="1">
        <v>1000</v>
      </c>
      <c r="R262" s="1">
        <v>300</v>
      </c>
      <c r="S262" s="1">
        <v>500</v>
      </c>
      <c r="T262" s="1">
        <v>1259</v>
      </c>
      <c r="U262" s="1">
        <v>50</v>
      </c>
      <c r="V262" s="1">
        <v>14910</v>
      </c>
      <c r="W262" s="1">
        <v>20</v>
      </c>
      <c r="X262" s="1">
        <v>19351</v>
      </c>
      <c r="Y262" s="1">
        <v>10</v>
      </c>
      <c r="Z262" s="1">
        <v>235130</v>
      </c>
      <c r="AA262" s="1">
        <v>5</v>
      </c>
      <c r="AB262" s="1">
        <v>291622</v>
      </c>
      <c r="AC262" s="1">
        <v>2.2000000000000002</v>
      </c>
      <c r="AD262" s="1">
        <v>10</v>
      </c>
      <c r="AE262" s="1">
        <v>20000</v>
      </c>
      <c r="AF262" s="1" t="s">
        <v>1894</v>
      </c>
      <c r="AG262" s="1">
        <v>4249660</v>
      </c>
      <c r="AH262" s="1" t="s">
        <v>45</v>
      </c>
    </row>
    <row r="263" spans="1:34">
      <c r="A263" s="1">
        <v>2017076</v>
      </c>
      <c r="B263" s="1" t="s">
        <v>48</v>
      </c>
      <c r="C263" s="2">
        <v>42912</v>
      </c>
      <c r="D263" s="2">
        <v>42973</v>
      </c>
      <c r="E263" s="1">
        <v>1</v>
      </c>
      <c r="F263" s="1">
        <v>49</v>
      </c>
      <c r="G263" s="1">
        <v>5</v>
      </c>
      <c r="H263" s="1">
        <v>29</v>
      </c>
      <c r="I263" s="1">
        <v>38</v>
      </c>
      <c r="J263" s="1">
        <v>9</v>
      </c>
      <c r="K263" s="1" t="s">
        <v>1895</v>
      </c>
      <c r="L263" s="1">
        <v>0</v>
      </c>
      <c r="M263" s="1">
        <v>7000000</v>
      </c>
      <c r="N263" s="1">
        <v>2</v>
      </c>
      <c r="O263" s="1">
        <v>100000</v>
      </c>
      <c r="P263" s="1">
        <v>41</v>
      </c>
      <c r="Q263" s="1">
        <v>1000</v>
      </c>
      <c r="R263" s="1">
        <v>351</v>
      </c>
      <c r="S263" s="1">
        <v>500</v>
      </c>
      <c r="T263" s="1">
        <v>1629</v>
      </c>
      <c r="U263" s="1">
        <v>50</v>
      </c>
      <c r="V263" s="1">
        <v>15067</v>
      </c>
      <c r="W263" s="1">
        <v>20</v>
      </c>
      <c r="X263" s="1">
        <v>22135</v>
      </c>
      <c r="Y263" s="1">
        <v>10</v>
      </c>
      <c r="Z263" s="1">
        <v>206732</v>
      </c>
      <c r="AA263" s="1">
        <v>5</v>
      </c>
      <c r="AB263" s="1">
        <v>275797</v>
      </c>
      <c r="AC263" s="1">
        <v>2.2000000000000002</v>
      </c>
      <c r="AD263" s="1">
        <v>10</v>
      </c>
      <c r="AE263" s="1">
        <v>20000</v>
      </c>
      <c r="AF263" s="1" t="s">
        <v>1896</v>
      </c>
      <c r="AG263" s="1">
        <v>9055366</v>
      </c>
      <c r="AH263" s="1" t="s">
        <v>45</v>
      </c>
    </row>
    <row r="264" spans="1:34">
      <c r="A264" s="1">
        <v>2017075</v>
      </c>
      <c r="B264" s="1" t="s">
        <v>43</v>
      </c>
      <c r="C264" s="2">
        <v>42910</v>
      </c>
      <c r="D264" s="2">
        <v>42971</v>
      </c>
      <c r="E264" s="1">
        <v>48</v>
      </c>
      <c r="F264" s="1">
        <v>27</v>
      </c>
      <c r="G264" s="1">
        <v>23</v>
      </c>
      <c r="H264" s="1">
        <v>35</v>
      </c>
      <c r="I264" s="1">
        <v>24</v>
      </c>
      <c r="J264" s="1">
        <v>5</v>
      </c>
      <c r="K264" s="1" t="s">
        <v>1897</v>
      </c>
      <c r="L264" s="1">
        <v>0</v>
      </c>
      <c r="M264" s="1">
        <v>6000000</v>
      </c>
      <c r="N264" s="1">
        <v>1</v>
      </c>
      <c r="O264" s="1">
        <v>100000</v>
      </c>
      <c r="P264" s="1">
        <v>51</v>
      </c>
      <c r="Q264" s="1">
        <v>1000</v>
      </c>
      <c r="R264" s="1">
        <v>370</v>
      </c>
      <c r="S264" s="1">
        <v>500</v>
      </c>
      <c r="T264" s="1">
        <v>2420</v>
      </c>
      <c r="U264" s="1">
        <v>50</v>
      </c>
      <c r="V264" s="1">
        <v>19596</v>
      </c>
      <c r="W264" s="1">
        <v>20</v>
      </c>
      <c r="X264" s="1">
        <v>39113</v>
      </c>
      <c r="Y264" s="1">
        <v>10</v>
      </c>
      <c r="Z264" s="1">
        <v>303213</v>
      </c>
      <c r="AA264" s="1">
        <v>5</v>
      </c>
      <c r="AB264" s="1">
        <v>590578</v>
      </c>
      <c r="AC264" s="1">
        <v>2.2000000000000002</v>
      </c>
      <c r="AD264" s="1">
        <v>10</v>
      </c>
      <c r="AE264" s="1">
        <v>20000</v>
      </c>
      <c r="AF264" s="1" t="s">
        <v>1898</v>
      </c>
      <c r="AG264" s="1">
        <v>3700223</v>
      </c>
      <c r="AH264" s="1" t="s">
        <v>45</v>
      </c>
    </row>
    <row r="265" spans="1:34">
      <c r="A265" s="1">
        <v>2017074</v>
      </c>
      <c r="B265" s="1" t="s">
        <v>46</v>
      </c>
      <c r="C265" s="2">
        <v>42907</v>
      </c>
      <c r="D265" s="2">
        <v>42968</v>
      </c>
      <c r="E265" s="1">
        <v>12</v>
      </c>
      <c r="F265" s="1">
        <v>22</v>
      </c>
      <c r="G265" s="1">
        <v>34</v>
      </c>
      <c r="H265" s="1">
        <v>18</v>
      </c>
      <c r="I265" s="1">
        <v>39</v>
      </c>
      <c r="J265" s="1">
        <v>6</v>
      </c>
      <c r="K265" s="1" t="s">
        <v>1899</v>
      </c>
      <c r="L265" s="1">
        <v>0</v>
      </c>
      <c r="M265" s="1">
        <v>5000000</v>
      </c>
      <c r="N265" s="1">
        <v>0</v>
      </c>
      <c r="O265" s="1">
        <v>100000</v>
      </c>
      <c r="P265" s="1">
        <v>30</v>
      </c>
      <c r="Q265" s="1">
        <v>1000</v>
      </c>
      <c r="R265" s="1">
        <v>366</v>
      </c>
      <c r="S265" s="1">
        <v>500</v>
      </c>
      <c r="T265" s="1">
        <v>1728</v>
      </c>
      <c r="U265" s="1">
        <v>50</v>
      </c>
      <c r="V265" s="1">
        <v>15952</v>
      </c>
      <c r="W265" s="1">
        <v>20</v>
      </c>
      <c r="X265" s="1">
        <v>25973</v>
      </c>
      <c r="Y265" s="1">
        <v>10</v>
      </c>
      <c r="Z265" s="1">
        <v>242549</v>
      </c>
      <c r="AA265" s="1">
        <v>5</v>
      </c>
      <c r="AB265" s="1">
        <v>341034</v>
      </c>
      <c r="AC265" s="1">
        <v>2.2000000000000002</v>
      </c>
      <c r="AD265" s="1">
        <v>10</v>
      </c>
      <c r="AE265" s="1">
        <v>20000</v>
      </c>
      <c r="AF265" s="1" t="s">
        <v>1900</v>
      </c>
      <c r="AG265" s="1">
        <v>9742740</v>
      </c>
      <c r="AH265" s="1" t="s">
        <v>45</v>
      </c>
    </row>
    <row r="266" spans="1:34">
      <c r="A266" s="1">
        <v>2017073</v>
      </c>
      <c r="B266" s="1" t="s">
        <v>48</v>
      </c>
      <c r="C266" s="2">
        <v>42905</v>
      </c>
      <c r="D266" s="2">
        <v>42966</v>
      </c>
      <c r="E266" s="1">
        <v>25</v>
      </c>
      <c r="F266" s="1">
        <v>43</v>
      </c>
      <c r="G266" s="1">
        <v>18</v>
      </c>
      <c r="H266" s="1">
        <v>47</v>
      </c>
      <c r="I266" s="1">
        <v>40</v>
      </c>
      <c r="J266" s="1">
        <v>9</v>
      </c>
      <c r="K266" s="1" t="s">
        <v>1901</v>
      </c>
      <c r="L266" s="1">
        <v>0</v>
      </c>
      <c r="M266" s="1">
        <v>4000000</v>
      </c>
      <c r="N266" s="1">
        <v>0</v>
      </c>
      <c r="O266" s="1">
        <v>100000</v>
      </c>
      <c r="P266" s="1">
        <v>19</v>
      </c>
      <c r="Q266" s="1">
        <v>1000</v>
      </c>
      <c r="R266" s="1">
        <v>203</v>
      </c>
      <c r="S266" s="1">
        <v>500</v>
      </c>
      <c r="T266" s="1">
        <v>1131</v>
      </c>
      <c r="U266" s="1">
        <v>50</v>
      </c>
      <c r="V266" s="1">
        <v>10165</v>
      </c>
      <c r="W266" s="1">
        <v>20</v>
      </c>
      <c r="X266" s="1">
        <v>17202</v>
      </c>
      <c r="Y266" s="1">
        <v>10</v>
      </c>
      <c r="Z266" s="1">
        <v>159219</v>
      </c>
      <c r="AA266" s="1">
        <v>5</v>
      </c>
      <c r="AB266" s="1">
        <v>271526</v>
      </c>
      <c r="AC266" s="1">
        <v>2.2000000000000002</v>
      </c>
      <c r="AD266" s="1">
        <v>10</v>
      </c>
      <c r="AE266" s="1">
        <v>20000</v>
      </c>
      <c r="AF266" s="1" t="s">
        <v>1902</v>
      </c>
      <c r="AG266" s="1">
        <v>9753566</v>
      </c>
      <c r="AH266" s="1" t="s">
        <v>45</v>
      </c>
    </row>
    <row r="267" spans="1:34">
      <c r="A267" s="1">
        <v>2017072</v>
      </c>
      <c r="B267" s="1" t="s">
        <v>43</v>
      </c>
      <c r="C267" s="2">
        <v>42903</v>
      </c>
      <c r="D267" s="2">
        <v>42964</v>
      </c>
      <c r="E267" s="1">
        <v>26</v>
      </c>
      <c r="F267" s="1">
        <v>25</v>
      </c>
      <c r="G267" s="1">
        <v>40</v>
      </c>
      <c r="H267" s="1">
        <v>14</v>
      </c>
      <c r="I267" s="1">
        <v>39</v>
      </c>
      <c r="J267" s="1">
        <v>3</v>
      </c>
      <c r="K267" s="1" t="s">
        <v>1903</v>
      </c>
      <c r="L267" s="1">
        <v>0</v>
      </c>
      <c r="M267" s="1">
        <v>3000000</v>
      </c>
      <c r="N267" s="1">
        <v>1</v>
      </c>
      <c r="O267" s="1">
        <v>100000</v>
      </c>
      <c r="P267" s="1">
        <v>33</v>
      </c>
      <c r="Q267" s="1">
        <v>1000</v>
      </c>
      <c r="R267" s="1">
        <v>359</v>
      </c>
      <c r="S267" s="1">
        <v>500</v>
      </c>
      <c r="T267" s="1">
        <v>2069</v>
      </c>
      <c r="U267" s="1">
        <v>50</v>
      </c>
      <c r="V267" s="1">
        <v>18034</v>
      </c>
      <c r="W267" s="1">
        <v>20</v>
      </c>
      <c r="X267" s="1">
        <v>32850</v>
      </c>
      <c r="Y267" s="1">
        <v>10</v>
      </c>
      <c r="Z267" s="1">
        <v>289928</v>
      </c>
      <c r="AA267" s="1">
        <v>5</v>
      </c>
      <c r="AB267" s="1">
        <v>527581</v>
      </c>
      <c r="AC267" s="1">
        <v>2.2000000000000002</v>
      </c>
      <c r="AD267" s="1">
        <v>10</v>
      </c>
      <c r="AE267" s="1">
        <v>20000</v>
      </c>
      <c r="AF267" s="1" t="s">
        <v>1904</v>
      </c>
      <c r="AG267" s="1">
        <v>9485584</v>
      </c>
      <c r="AH267" s="1" t="s">
        <v>45</v>
      </c>
    </row>
    <row r="268" spans="1:34">
      <c r="A268" s="1">
        <v>2017071</v>
      </c>
      <c r="B268" s="1" t="s">
        <v>46</v>
      </c>
      <c r="C268" s="2">
        <v>42900</v>
      </c>
      <c r="D268" s="2">
        <v>42961</v>
      </c>
      <c r="E268" s="1">
        <v>44</v>
      </c>
      <c r="F268" s="1">
        <v>43</v>
      </c>
      <c r="G268" s="1">
        <v>49</v>
      </c>
      <c r="H268" s="1">
        <v>41</v>
      </c>
      <c r="I268" s="1">
        <v>31</v>
      </c>
      <c r="J268" s="1">
        <v>5</v>
      </c>
      <c r="K268" s="1" t="s">
        <v>1905</v>
      </c>
      <c r="L268" s="1">
        <v>0</v>
      </c>
      <c r="M268" s="1">
        <v>2000000</v>
      </c>
      <c r="N268" s="1">
        <v>2</v>
      </c>
      <c r="O268" s="1">
        <v>100000</v>
      </c>
      <c r="P268" s="1">
        <v>41</v>
      </c>
      <c r="Q268" s="1">
        <v>1000</v>
      </c>
      <c r="R268" s="1">
        <v>352</v>
      </c>
      <c r="S268" s="1">
        <v>500</v>
      </c>
      <c r="T268" s="1">
        <v>1625</v>
      </c>
      <c r="U268" s="1">
        <v>50</v>
      </c>
      <c r="V268" s="1">
        <v>12810</v>
      </c>
      <c r="W268" s="1">
        <v>20</v>
      </c>
      <c r="X268" s="1">
        <v>23566</v>
      </c>
      <c r="Y268" s="1">
        <v>10</v>
      </c>
      <c r="Z268" s="1">
        <v>179784</v>
      </c>
      <c r="AA268" s="1">
        <v>5</v>
      </c>
      <c r="AB268" s="1">
        <v>438282</v>
      </c>
      <c r="AC268" s="1">
        <v>2.2000000000000002</v>
      </c>
      <c r="AD268" s="1">
        <v>10</v>
      </c>
      <c r="AE268" s="1">
        <v>20000</v>
      </c>
      <c r="AF268" s="1" t="s">
        <v>1906</v>
      </c>
      <c r="AG268" s="1">
        <v>865285</v>
      </c>
      <c r="AH268" s="1" t="s">
        <v>45</v>
      </c>
    </row>
    <row r="269" spans="1:34">
      <c r="A269" s="1">
        <v>2017070</v>
      </c>
      <c r="B269" s="1" t="s">
        <v>48</v>
      </c>
      <c r="C269" s="2">
        <v>42898</v>
      </c>
      <c r="D269" s="2">
        <v>42959</v>
      </c>
      <c r="E269" s="1">
        <v>5</v>
      </c>
      <c r="F269" s="1">
        <v>29</v>
      </c>
      <c r="G269" s="1">
        <v>4</v>
      </c>
      <c r="H269" s="1">
        <v>7</v>
      </c>
      <c r="I269" s="1">
        <v>27</v>
      </c>
      <c r="J269" s="1">
        <v>5</v>
      </c>
      <c r="K269" s="1" t="s">
        <v>1907</v>
      </c>
      <c r="L269" s="1">
        <v>2</v>
      </c>
      <c r="M269" s="1">
        <v>4000000</v>
      </c>
      <c r="N269" s="1">
        <v>2</v>
      </c>
      <c r="O269" s="1">
        <v>100000</v>
      </c>
      <c r="P269" s="1">
        <v>64</v>
      </c>
      <c r="Q269" s="1">
        <v>1000</v>
      </c>
      <c r="R269" s="1">
        <v>581</v>
      </c>
      <c r="S269" s="1">
        <v>500</v>
      </c>
      <c r="T269" s="1">
        <v>3086</v>
      </c>
      <c r="U269" s="1">
        <v>50</v>
      </c>
      <c r="V269" s="1">
        <v>22568</v>
      </c>
      <c r="W269" s="1">
        <v>20</v>
      </c>
      <c r="X269" s="1">
        <v>37194</v>
      </c>
      <c r="Y269" s="1">
        <v>10</v>
      </c>
      <c r="Z269" s="1">
        <v>273180</v>
      </c>
      <c r="AA269" s="1">
        <v>5</v>
      </c>
      <c r="AB269" s="1">
        <v>356219</v>
      </c>
      <c r="AC269" s="1">
        <v>2.2000000000000002</v>
      </c>
      <c r="AD269" s="1">
        <v>10</v>
      </c>
      <c r="AE269" s="1">
        <v>20000</v>
      </c>
      <c r="AF269" s="1" t="s">
        <v>1908</v>
      </c>
      <c r="AG269" s="1">
        <v>7577137</v>
      </c>
      <c r="AH269" s="1" t="s">
        <v>45</v>
      </c>
    </row>
    <row r="270" spans="1:34">
      <c r="A270" s="1">
        <v>2017069</v>
      </c>
      <c r="B270" s="1" t="s">
        <v>43</v>
      </c>
      <c r="C270" s="2">
        <v>42896</v>
      </c>
      <c r="D270" s="2">
        <v>42957</v>
      </c>
      <c r="E270" s="1">
        <v>49</v>
      </c>
      <c r="F270" s="1">
        <v>34</v>
      </c>
      <c r="G270" s="1">
        <v>37</v>
      </c>
      <c r="H270" s="1">
        <v>36</v>
      </c>
      <c r="I270" s="1">
        <v>8</v>
      </c>
      <c r="J270" s="1">
        <v>10</v>
      </c>
      <c r="K270" s="1" t="s">
        <v>1909</v>
      </c>
      <c r="L270" s="1">
        <v>0</v>
      </c>
      <c r="M270" s="1">
        <v>7000000</v>
      </c>
      <c r="N270" s="1">
        <v>0</v>
      </c>
      <c r="O270" s="1">
        <v>100000</v>
      </c>
      <c r="P270" s="1">
        <v>34</v>
      </c>
      <c r="Q270" s="1">
        <v>1000</v>
      </c>
      <c r="R270" s="1">
        <v>350</v>
      </c>
      <c r="S270" s="1">
        <v>500</v>
      </c>
      <c r="T270" s="1">
        <v>1727</v>
      </c>
      <c r="U270" s="1">
        <v>50</v>
      </c>
      <c r="V270" s="1">
        <v>18453</v>
      </c>
      <c r="W270" s="1">
        <v>20</v>
      </c>
      <c r="X270" s="1">
        <v>27017</v>
      </c>
      <c r="Y270" s="1">
        <v>10</v>
      </c>
      <c r="Z270" s="1">
        <v>297371</v>
      </c>
      <c r="AA270" s="1">
        <v>5</v>
      </c>
      <c r="AB270" s="1">
        <v>419537</v>
      </c>
      <c r="AC270" s="1">
        <v>2.2000000000000002</v>
      </c>
      <c r="AD270" s="1">
        <v>10</v>
      </c>
      <c r="AE270" s="1">
        <v>20000</v>
      </c>
      <c r="AF270" s="1" t="s">
        <v>1910</v>
      </c>
      <c r="AG270" s="1">
        <v>3705633</v>
      </c>
      <c r="AH270" s="1" t="s">
        <v>45</v>
      </c>
    </row>
    <row r="271" spans="1:34">
      <c r="A271" s="1">
        <v>2017068</v>
      </c>
      <c r="B271" s="1" t="s">
        <v>46</v>
      </c>
      <c r="C271" s="2">
        <v>42893</v>
      </c>
      <c r="D271" s="2">
        <v>42954</v>
      </c>
      <c r="E271" s="1">
        <v>22</v>
      </c>
      <c r="F271" s="1">
        <v>43</v>
      </c>
      <c r="G271" s="1">
        <v>36</v>
      </c>
      <c r="H271" s="1">
        <v>40</v>
      </c>
      <c r="I271" s="1">
        <v>21</v>
      </c>
      <c r="J271" s="1">
        <v>5</v>
      </c>
      <c r="K271" s="1" t="s">
        <v>1911</v>
      </c>
      <c r="L271" s="1">
        <v>0</v>
      </c>
      <c r="M271" s="1">
        <v>6000000</v>
      </c>
      <c r="N271" s="1">
        <v>0</v>
      </c>
      <c r="O271" s="1">
        <v>100000</v>
      </c>
      <c r="P271" s="1">
        <v>48</v>
      </c>
      <c r="Q271" s="1">
        <v>1000</v>
      </c>
      <c r="R271" s="1">
        <v>254</v>
      </c>
      <c r="S271" s="1">
        <v>500</v>
      </c>
      <c r="T271" s="1">
        <v>1695</v>
      </c>
      <c r="U271" s="1">
        <v>50</v>
      </c>
      <c r="V271" s="1">
        <v>12754</v>
      </c>
      <c r="W271" s="1">
        <v>20</v>
      </c>
      <c r="X271" s="1">
        <v>28040</v>
      </c>
      <c r="Y271" s="1">
        <v>10</v>
      </c>
      <c r="Z271" s="1">
        <v>209684</v>
      </c>
      <c r="AA271" s="1">
        <v>5</v>
      </c>
      <c r="AB271" s="1">
        <v>472428</v>
      </c>
      <c r="AC271" s="1">
        <v>2.2000000000000002</v>
      </c>
      <c r="AD271" s="1">
        <v>10</v>
      </c>
      <c r="AE271" s="1">
        <v>20000</v>
      </c>
      <c r="AF271" s="1" t="s">
        <v>1912</v>
      </c>
      <c r="AG271" s="1">
        <v>2101814</v>
      </c>
      <c r="AH271" s="1" t="s">
        <v>45</v>
      </c>
    </row>
    <row r="272" spans="1:34">
      <c r="A272" s="1">
        <v>2017067</v>
      </c>
      <c r="B272" s="1" t="s">
        <v>48</v>
      </c>
      <c r="C272" s="2">
        <v>42891</v>
      </c>
      <c r="D272" s="2">
        <v>42952</v>
      </c>
      <c r="E272" s="1">
        <v>49</v>
      </c>
      <c r="F272" s="1">
        <v>12</v>
      </c>
      <c r="G272" s="1">
        <v>17</v>
      </c>
      <c r="H272" s="1">
        <v>41</v>
      </c>
      <c r="I272" s="1">
        <v>21</v>
      </c>
      <c r="J272" s="1">
        <v>7</v>
      </c>
      <c r="K272" s="1" t="s">
        <v>1913</v>
      </c>
      <c r="L272" s="1">
        <v>0</v>
      </c>
      <c r="M272" s="1">
        <v>5000000</v>
      </c>
      <c r="N272" s="1">
        <v>3</v>
      </c>
      <c r="O272" s="1">
        <v>100000</v>
      </c>
      <c r="P272" s="1">
        <v>51</v>
      </c>
      <c r="Q272" s="1">
        <v>1000</v>
      </c>
      <c r="R272" s="1">
        <v>261</v>
      </c>
      <c r="S272" s="1">
        <v>500</v>
      </c>
      <c r="T272" s="1">
        <v>2363</v>
      </c>
      <c r="U272" s="1">
        <v>50</v>
      </c>
      <c r="V272" s="1">
        <v>12037</v>
      </c>
      <c r="W272" s="1">
        <v>20</v>
      </c>
      <c r="X272" s="1">
        <v>34470</v>
      </c>
      <c r="Y272" s="1">
        <v>10</v>
      </c>
      <c r="Z272" s="1">
        <v>176348</v>
      </c>
      <c r="AA272" s="1">
        <v>5</v>
      </c>
      <c r="AB272" s="1">
        <v>417257</v>
      </c>
      <c r="AC272" s="1">
        <v>2.2000000000000002</v>
      </c>
      <c r="AD272" s="1">
        <v>10</v>
      </c>
      <c r="AE272" s="1">
        <v>20000</v>
      </c>
      <c r="AF272" s="1" t="s">
        <v>1914</v>
      </c>
      <c r="AG272" s="1">
        <v>7910638</v>
      </c>
      <c r="AH272" s="1" t="s">
        <v>45</v>
      </c>
    </row>
    <row r="273" spans="1:34">
      <c r="A273" s="1">
        <v>2017066</v>
      </c>
      <c r="B273" s="1" t="s">
        <v>43</v>
      </c>
      <c r="C273" s="2">
        <v>42889</v>
      </c>
      <c r="D273" s="2">
        <v>42950</v>
      </c>
      <c r="E273" s="1">
        <v>23</v>
      </c>
      <c r="F273" s="1">
        <v>45</v>
      </c>
      <c r="G273" s="1">
        <v>36</v>
      </c>
      <c r="H273" s="1">
        <v>34</v>
      </c>
      <c r="I273" s="1">
        <v>44</v>
      </c>
      <c r="J273" s="1">
        <v>3</v>
      </c>
      <c r="K273" s="1" t="s">
        <v>1915</v>
      </c>
      <c r="L273" s="1">
        <v>0</v>
      </c>
      <c r="M273" s="1">
        <v>4000000</v>
      </c>
      <c r="N273" s="1">
        <v>0</v>
      </c>
      <c r="O273" s="1">
        <v>100000</v>
      </c>
      <c r="P273" s="1">
        <v>46</v>
      </c>
      <c r="Q273" s="1">
        <v>1000</v>
      </c>
      <c r="R273" s="1">
        <v>426</v>
      </c>
      <c r="S273" s="1">
        <v>500</v>
      </c>
      <c r="T273" s="1">
        <v>2327</v>
      </c>
      <c r="U273" s="1">
        <v>50</v>
      </c>
      <c r="V273" s="1">
        <v>20504</v>
      </c>
      <c r="W273" s="1">
        <v>20</v>
      </c>
      <c r="X273" s="1">
        <v>33328</v>
      </c>
      <c r="Y273" s="1">
        <v>10</v>
      </c>
      <c r="Z273" s="1">
        <v>290094</v>
      </c>
      <c r="AA273" s="1">
        <v>5</v>
      </c>
      <c r="AB273" s="1">
        <v>576604</v>
      </c>
      <c r="AC273" s="1">
        <v>2.2000000000000002</v>
      </c>
      <c r="AD273" s="1">
        <v>10</v>
      </c>
      <c r="AE273" s="1">
        <v>20000</v>
      </c>
      <c r="AF273" s="1" t="s">
        <v>1916</v>
      </c>
      <c r="AG273" s="1">
        <v>7224655</v>
      </c>
      <c r="AH273" s="1" t="s">
        <v>45</v>
      </c>
    </row>
    <row r="274" spans="1:34">
      <c r="A274" s="1">
        <v>2017065</v>
      </c>
      <c r="B274" s="1" t="s">
        <v>46</v>
      </c>
      <c r="C274" s="2">
        <v>42886</v>
      </c>
      <c r="D274" s="2">
        <v>42947</v>
      </c>
      <c r="E274" s="1">
        <v>1</v>
      </c>
      <c r="F274" s="1">
        <v>36</v>
      </c>
      <c r="G274" s="1">
        <v>9</v>
      </c>
      <c r="H274" s="1">
        <v>41</v>
      </c>
      <c r="I274" s="1">
        <v>27</v>
      </c>
      <c r="J274" s="1">
        <v>1</v>
      </c>
      <c r="K274" s="1" t="s">
        <v>1917</v>
      </c>
      <c r="L274" s="1">
        <v>0</v>
      </c>
      <c r="M274" s="1">
        <v>3000000</v>
      </c>
      <c r="N274" s="1">
        <v>1</v>
      </c>
      <c r="O274" s="1">
        <v>100000</v>
      </c>
      <c r="P274" s="1">
        <v>27</v>
      </c>
      <c r="Q274" s="1">
        <v>1000</v>
      </c>
      <c r="R274" s="1">
        <v>355</v>
      </c>
      <c r="S274" s="1">
        <v>500</v>
      </c>
      <c r="T274" s="1">
        <v>1593</v>
      </c>
      <c r="U274" s="1">
        <v>50</v>
      </c>
      <c r="V274" s="1">
        <v>17431</v>
      </c>
      <c r="W274" s="1">
        <v>20</v>
      </c>
      <c r="X274" s="1">
        <v>23420</v>
      </c>
      <c r="Y274" s="1">
        <v>10</v>
      </c>
      <c r="Z274" s="1">
        <v>256511</v>
      </c>
      <c r="AA274" s="1">
        <v>5</v>
      </c>
      <c r="AB274" s="1">
        <v>289182</v>
      </c>
      <c r="AC274" s="1">
        <v>2.2000000000000002</v>
      </c>
      <c r="AD274" s="1">
        <v>10</v>
      </c>
      <c r="AE274" s="1">
        <v>20000</v>
      </c>
      <c r="AF274" s="1" t="s">
        <v>1918</v>
      </c>
      <c r="AG274" s="1">
        <v>8587432</v>
      </c>
      <c r="AH274" s="1" t="s">
        <v>45</v>
      </c>
    </row>
    <row r="275" spans="1:34">
      <c r="A275" s="1">
        <v>2017064</v>
      </c>
      <c r="B275" s="1" t="s">
        <v>48</v>
      </c>
      <c r="C275" s="2">
        <v>42884</v>
      </c>
      <c r="D275" s="2">
        <v>42945</v>
      </c>
      <c r="E275" s="1">
        <v>40</v>
      </c>
      <c r="F275" s="1">
        <v>43</v>
      </c>
      <c r="G275" s="1">
        <v>39</v>
      </c>
      <c r="H275" s="1">
        <v>41</v>
      </c>
      <c r="I275" s="1">
        <v>1</v>
      </c>
      <c r="J275" s="1">
        <v>9</v>
      </c>
      <c r="K275" s="1" t="s">
        <v>1919</v>
      </c>
      <c r="L275" s="1">
        <v>0</v>
      </c>
      <c r="M275" s="1">
        <v>2000000</v>
      </c>
      <c r="N275" s="1">
        <v>0</v>
      </c>
      <c r="O275" s="1">
        <v>100000</v>
      </c>
      <c r="P275" s="1">
        <v>16</v>
      </c>
      <c r="Q275" s="1">
        <v>1000</v>
      </c>
      <c r="R275" s="1">
        <v>266</v>
      </c>
      <c r="S275" s="1">
        <v>500</v>
      </c>
      <c r="T275" s="1">
        <v>986</v>
      </c>
      <c r="U275" s="1">
        <v>50</v>
      </c>
      <c r="V275" s="1">
        <v>9039</v>
      </c>
      <c r="W275" s="1">
        <v>20</v>
      </c>
      <c r="X275" s="1">
        <v>14997</v>
      </c>
      <c r="Y275" s="1">
        <v>10</v>
      </c>
      <c r="Z275" s="1">
        <v>141966</v>
      </c>
      <c r="AA275" s="1">
        <v>5</v>
      </c>
      <c r="AB275" s="1">
        <v>278477</v>
      </c>
      <c r="AC275" s="1">
        <v>2.2000000000000002</v>
      </c>
      <c r="AD275" s="1">
        <v>10</v>
      </c>
      <c r="AE275" s="1">
        <v>20000</v>
      </c>
      <c r="AF275" s="1" t="s">
        <v>1920</v>
      </c>
      <c r="AG275" s="1">
        <v>104189</v>
      </c>
      <c r="AH275" s="1" t="s">
        <v>45</v>
      </c>
    </row>
    <row r="276" spans="1:34">
      <c r="A276" s="1">
        <v>2017063</v>
      </c>
      <c r="B276" s="1" t="s">
        <v>43</v>
      </c>
      <c r="C276" s="2">
        <v>42882</v>
      </c>
      <c r="D276" s="2">
        <v>42943</v>
      </c>
      <c r="E276" s="1">
        <v>9</v>
      </c>
      <c r="F276" s="1">
        <v>8</v>
      </c>
      <c r="G276" s="1">
        <v>28</v>
      </c>
      <c r="H276" s="1">
        <v>40</v>
      </c>
      <c r="I276" s="1">
        <v>17</v>
      </c>
      <c r="J276" s="1">
        <v>8</v>
      </c>
      <c r="K276" s="1" t="s">
        <v>1921</v>
      </c>
      <c r="L276" s="1">
        <v>2</v>
      </c>
      <c r="M276" s="1">
        <v>5000000</v>
      </c>
      <c r="N276" s="1">
        <v>5</v>
      </c>
      <c r="O276" s="1">
        <v>100000</v>
      </c>
      <c r="P276" s="1">
        <v>121</v>
      </c>
      <c r="Q276" s="1">
        <v>1000</v>
      </c>
      <c r="R276" s="1">
        <v>886</v>
      </c>
      <c r="S276" s="1">
        <v>500</v>
      </c>
      <c r="T276" s="1">
        <v>4453</v>
      </c>
      <c r="U276" s="1">
        <v>50</v>
      </c>
      <c r="V276" s="1">
        <v>36739</v>
      </c>
      <c r="W276" s="1">
        <v>20</v>
      </c>
      <c r="X276" s="1">
        <v>58720</v>
      </c>
      <c r="Y276" s="1">
        <v>10</v>
      </c>
      <c r="Z276" s="1">
        <v>497718</v>
      </c>
      <c r="AA276" s="1">
        <v>5</v>
      </c>
      <c r="AB276" s="1">
        <v>667965</v>
      </c>
      <c r="AC276" s="1">
        <v>2.2000000000000002</v>
      </c>
      <c r="AD276" s="1">
        <v>10</v>
      </c>
      <c r="AE276" s="1">
        <v>20000</v>
      </c>
      <c r="AF276" s="1" t="s">
        <v>1922</v>
      </c>
      <c r="AG276" s="1">
        <v>7266157</v>
      </c>
      <c r="AH276" s="1" t="s">
        <v>45</v>
      </c>
    </row>
    <row r="277" spans="1:34">
      <c r="A277" s="1">
        <v>2017062</v>
      </c>
      <c r="B277" s="1" t="s">
        <v>46</v>
      </c>
      <c r="C277" s="2">
        <v>42879</v>
      </c>
      <c r="D277" s="2">
        <v>42940</v>
      </c>
      <c r="E277" s="1">
        <v>17</v>
      </c>
      <c r="F277" s="1">
        <v>22</v>
      </c>
      <c r="G277" s="1">
        <v>18</v>
      </c>
      <c r="H277" s="1">
        <v>8</v>
      </c>
      <c r="I277" s="1">
        <v>30</v>
      </c>
      <c r="J277" s="1">
        <v>5</v>
      </c>
      <c r="K277" s="1" t="s">
        <v>1923</v>
      </c>
      <c r="L277" s="1">
        <v>1</v>
      </c>
      <c r="M277" s="1">
        <v>5000000</v>
      </c>
      <c r="N277" s="1">
        <v>2</v>
      </c>
      <c r="O277" s="1">
        <v>100000</v>
      </c>
      <c r="P277" s="1">
        <v>113</v>
      </c>
      <c r="Q277" s="1">
        <v>1000</v>
      </c>
      <c r="R277" s="1">
        <v>661</v>
      </c>
      <c r="S277" s="1">
        <v>500</v>
      </c>
      <c r="T277" s="1">
        <v>3416</v>
      </c>
      <c r="U277" s="1">
        <v>50</v>
      </c>
      <c r="V277" s="1">
        <v>24216</v>
      </c>
      <c r="W277" s="1">
        <v>20</v>
      </c>
      <c r="X277" s="1">
        <v>41508</v>
      </c>
      <c r="Y277" s="1">
        <v>10</v>
      </c>
      <c r="Z277" s="1">
        <v>300903</v>
      </c>
      <c r="AA277" s="1">
        <v>5</v>
      </c>
      <c r="AB277" s="1">
        <v>458551</v>
      </c>
      <c r="AC277" s="1">
        <v>2.2000000000000002</v>
      </c>
      <c r="AD277" s="1">
        <v>10</v>
      </c>
      <c r="AE277" s="1">
        <v>20000</v>
      </c>
      <c r="AF277" s="1" t="s">
        <v>1924</v>
      </c>
      <c r="AG277" s="1">
        <v>7827128</v>
      </c>
      <c r="AH277" s="1" t="s">
        <v>45</v>
      </c>
    </row>
    <row r="278" spans="1:34">
      <c r="A278" s="1">
        <v>2017061</v>
      </c>
      <c r="B278" s="1" t="s">
        <v>48</v>
      </c>
      <c r="C278" s="2">
        <v>42877</v>
      </c>
      <c r="D278" s="2">
        <v>42938</v>
      </c>
      <c r="E278" s="1">
        <v>27</v>
      </c>
      <c r="F278" s="1">
        <v>21</v>
      </c>
      <c r="G278" s="1">
        <v>22</v>
      </c>
      <c r="H278" s="1">
        <v>7</v>
      </c>
      <c r="I278" s="1">
        <v>31</v>
      </c>
      <c r="J278" s="1">
        <v>10</v>
      </c>
      <c r="K278" s="1" t="s">
        <v>1925</v>
      </c>
      <c r="L278" s="1">
        <v>0</v>
      </c>
      <c r="M278" s="1">
        <v>4000000</v>
      </c>
      <c r="N278" s="1">
        <v>1</v>
      </c>
      <c r="O278" s="1">
        <v>100000</v>
      </c>
      <c r="P278" s="1">
        <v>33</v>
      </c>
      <c r="Q278" s="1">
        <v>1000</v>
      </c>
      <c r="R278" s="1">
        <v>468</v>
      </c>
      <c r="S278" s="1">
        <v>500</v>
      </c>
      <c r="T278" s="1">
        <v>1473</v>
      </c>
      <c r="U278" s="1">
        <v>50</v>
      </c>
      <c r="V278" s="1">
        <v>20004</v>
      </c>
      <c r="W278" s="1">
        <v>20</v>
      </c>
      <c r="X278" s="1">
        <v>18653</v>
      </c>
      <c r="Y278" s="1">
        <v>10</v>
      </c>
      <c r="Z278" s="1">
        <v>253917</v>
      </c>
      <c r="AA278" s="1">
        <v>5</v>
      </c>
      <c r="AB278" s="1">
        <v>218319</v>
      </c>
      <c r="AC278" s="1">
        <v>2.2000000000000002</v>
      </c>
      <c r="AD278" s="1">
        <v>10</v>
      </c>
      <c r="AE278" s="1">
        <v>20000</v>
      </c>
      <c r="AF278" s="1" t="s">
        <v>1926</v>
      </c>
      <c r="AG278" s="1">
        <v>9755268</v>
      </c>
      <c r="AH278" s="1" t="s">
        <v>45</v>
      </c>
    </row>
    <row r="279" spans="1:34">
      <c r="A279" s="1">
        <v>2017060</v>
      </c>
      <c r="B279" s="1" t="s">
        <v>43</v>
      </c>
      <c r="C279" s="2">
        <v>42875</v>
      </c>
      <c r="D279" s="2">
        <v>42936</v>
      </c>
      <c r="E279" s="1">
        <v>33</v>
      </c>
      <c r="F279" s="1">
        <v>31</v>
      </c>
      <c r="G279" s="1">
        <v>28</v>
      </c>
      <c r="H279" s="1">
        <v>34</v>
      </c>
      <c r="I279" s="1">
        <v>42</v>
      </c>
      <c r="J279" s="1">
        <v>3</v>
      </c>
      <c r="K279" s="1" t="s">
        <v>1927</v>
      </c>
      <c r="L279" s="1">
        <v>0</v>
      </c>
      <c r="M279" s="1">
        <v>3000000</v>
      </c>
      <c r="N279" s="1">
        <v>2</v>
      </c>
      <c r="O279" s="1">
        <v>100000</v>
      </c>
      <c r="P279" s="1">
        <v>42</v>
      </c>
      <c r="Q279" s="1">
        <v>1000</v>
      </c>
      <c r="R279" s="1">
        <v>394</v>
      </c>
      <c r="S279" s="1">
        <v>500</v>
      </c>
      <c r="T279" s="1">
        <v>2086</v>
      </c>
      <c r="U279" s="1">
        <v>50</v>
      </c>
      <c r="V279" s="1">
        <v>18588</v>
      </c>
      <c r="W279" s="1">
        <v>20</v>
      </c>
      <c r="X279" s="1">
        <v>32878</v>
      </c>
      <c r="Y279" s="1">
        <v>10</v>
      </c>
      <c r="Z279" s="1">
        <v>282897</v>
      </c>
      <c r="AA279" s="1">
        <v>5</v>
      </c>
      <c r="AB279" s="1">
        <v>537311</v>
      </c>
      <c r="AC279" s="1">
        <v>2.2000000000000002</v>
      </c>
      <c r="AD279" s="1">
        <v>10</v>
      </c>
      <c r="AE279" s="1">
        <v>20000</v>
      </c>
      <c r="AF279" s="1" t="s">
        <v>1928</v>
      </c>
      <c r="AG279" s="1">
        <v>6115927</v>
      </c>
      <c r="AH279" s="1" t="s">
        <v>45</v>
      </c>
    </row>
    <row r="280" spans="1:34">
      <c r="A280" s="1">
        <v>2017059</v>
      </c>
      <c r="B280" s="1" t="s">
        <v>46</v>
      </c>
      <c r="C280" s="2">
        <v>42872</v>
      </c>
      <c r="D280" s="2">
        <v>42933</v>
      </c>
      <c r="E280" s="1">
        <v>25</v>
      </c>
      <c r="F280" s="1">
        <v>44</v>
      </c>
      <c r="G280" s="1">
        <v>6</v>
      </c>
      <c r="H280" s="1">
        <v>30</v>
      </c>
      <c r="I280" s="1">
        <v>22</v>
      </c>
      <c r="J280" s="1">
        <v>7</v>
      </c>
      <c r="K280" s="1" t="s">
        <v>1929</v>
      </c>
      <c r="L280" s="1">
        <v>0</v>
      </c>
      <c r="M280" s="1">
        <v>2000000</v>
      </c>
      <c r="N280" s="1">
        <v>0</v>
      </c>
      <c r="O280" s="1">
        <v>100000</v>
      </c>
      <c r="P280" s="1">
        <v>72</v>
      </c>
      <c r="Q280" s="1">
        <v>1000</v>
      </c>
      <c r="R280" s="1">
        <v>397</v>
      </c>
      <c r="S280" s="1">
        <v>500</v>
      </c>
      <c r="T280" s="1">
        <v>3115</v>
      </c>
      <c r="U280" s="1">
        <v>50</v>
      </c>
      <c r="V280" s="1">
        <v>17351</v>
      </c>
      <c r="W280" s="1">
        <v>20</v>
      </c>
      <c r="X280" s="1">
        <v>43466</v>
      </c>
      <c r="Y280" s="1">
        <v>10</v>
      </c>
      <c r="Z280" s="1">
        <v>240086</v>
      </c>
      <c r="AA280" s="1">
        <v>5</v>
      </c>
      <c r="AB280" s="1">
        <v>576992</v>
      </c>
      <c r="AC280" s="1">
        <v>2.2000000000000002</v>
      </c>
      <c r="AD280" s="1">
        <v>10</v>
      </c>
      <c r="AE280" s="1">
        <v>20000</v>
      </c>
      <c r="AF280" s="1" t="s">
        <v>1930</v>
      </c>
      <c r="AG280" s="1">
        <v>3037073</v>
      </c>
      <c r="AH280" s="1" t="s">
        <v>45</v>
      </c>
    </row>
    <row r="281" spans="1:34">
      <c r="A281" s="1">
        <v>2017058</v>
      </c>
      <c r="B281" s="1" t="s">
        <v>48</v>
      </c>
      <c r="C281" s="2">
        <v>42870</v>
      </c>
      <c r="D281" s="2">
        <v>42931</v>
      </c>
      <c r="E281" s="1">
        <v>22</v>
      </c>
      <c r="F281" s="1">
        <v>13</v>
      </c>
      <c r="G281" s="1">
        <v>1</v>
      </c>
      <c r="H281" s="1">
        <v>27</v>
      </c>
      <c r="I281" s="1">
        <v>5</v>
      </c>
      <c r="J281" s="1">
        <v>1</v>
      </c>
      <c r="K281" s="1" t="s">
        <v>1931</v>
      </c>
      <c r="L281" s="1">
        <v>1</v>
      </c>
      <c r="M281" s="1">
        <v>9000000</v>
      </c>
      <c r="N281" s="1">
        <v>2</v>
      </c>
      <c r="O281" s="1">
        <v>100000</v>
      </c>
      <c r="P281" s="1">
        <v>98</v>
      </c>
      <c r="Q281" s="1">
        <v>1000</v>
      </c>
      <c r="R281" s="1">
        <v>946</v>
      </c>
      <c r="S281" s="1">
        <v>500</v>
      </c>
      <c r="T281" s="1">
        <v>3088</v>
      </c>
      <c r="U281" s="1">
        <v>50</v>
      </c>
      <c r="V281" s="1">
        <v>30018</v>
      </c>
      <c r="W281" s="1">
        <v>20</v>
      </c>
      <c r="X281" s="1">
        <v>27740</v>
      </c>
      <c r="Y281" s="1">
        <v>10</v>
      </c>
      <c r="Z281" s="1">
        <v>303816</v>
      </c>
      <c r="AA281" s="1">
        <v>5</v>
      </c>
      <c r="AB281" s="1">
        <v>249325</v>
      </c>
      <c r="AC281" s="1">
        <v>2.2000000000000002</v>
      </c>
      <c r="AD281" s="1">
        <v>10</v>
      </c>
      <c r="AE281" s="1">
        <v>20000</v>
      </c>
      <c r="AF281" s="1" t="s">
        <v>1932</v>
      </c>
      <c r="AG281" s="1">
        <v>7494788</v>
      </c>
      <c r="AH281" s="1" t="s">
        <v>45</v>
      </c>
    </row>
    <row r="282" spans="1:34">
      <c r="A282" s="1">
        <v>2017057</v>
      </c>
      <c r="B282" s="1" t="s">
        <v>43</v>
      </c>
      <c r="C282" s="2">
        <v>42868</v>
      </c>
      <c r="D282" s="2">
        <v>42929</v>
      </c>
      <c r="E282" s="1">
        <v>16</v>
      </c>
      <c r="F282" s="1">
        <v>13</v>
      </c>
      <c r="G282" s="1">
        <v>9</v>
      </c>
      <c r="H282" s="1">
        <v>28</v>
      </c>
      <c r="I282" s="1">
        <v>47</v>
      </c>
      <c r="J282" s="1">
        <v>10</v>
      </c>
      <c r="K282" s="1" t="s">
        <v>1933</v>
      </c>
      <c r="L282" s="1">
        <v>0</v>
      </c>
      <c r="M282" s="1">
        <v>8000000</v>
      </c>
      <c r="N282" s="1">
        <v>4</v>
      </c>
      <c r="O282" s="1">
        <v>100000</v>
      </c>
      <c r="P282" s="1">
        <v>69</v>
      </c>
      <c r="Q282" s="1">
        <v>1000</v>
      </c>
      <c r="R282" s="1">
        <v>819</v>
      </c>
      <c r="S282" s="1">
        <v>500</v>
      </c>
      <c r="T282" s="1">
        <v>2706</v>
      </c>
      <c r="U282" s="1">
        <v>50</v>
      </c>
      <c r="V282" s="1">
        <v>34290</v>
      </c>
      <c r="W282" s="1">
        <v>20</v>
      </c>
      <c r="X282" s="1">
        <v>35558</v>
      </c>
      <c r="Y282" s="1">
        <v>10</v>
      </c>
      <c r="Z282" s="1">
        <v>451655</v>
      </c>
      <c r="AA282" s="1">
        <v>5</v>
      </c>
      <c r="AB282" s="1">
        <v>434287</v>
      </c>
      <c r="AC282" s="1">
        <v>2.2000000000000002</v>
      </c>
      <c r="AD282" s="1">
        <v>10</v>
      </c>
      <c r="AE282" s="1">
        <v>20000</v>
      </c>
      <c r="AF282" s="1" t="s">
        <v>1934</v>
      </c>
      <c r="AG282" s="1">
        <v>5065672</v>
      </c>
      <c r="AH282" s="1" t="s">
        <v>45</v>
      </c>
    </row>
    <row r="283" spans="1:34">
      <c r="A283" s="1">
        <v>2017056</v>
      </c>
      <c r="B283" s="1" t="s">
        <v>46</v>
      </c>
      <c r="C283" s="2">
        <v>42865</v>
      </c>
      <c r="D283" s="2">
        <v>42926</v>
      </c>
      <c r="E283" s="1">
        <v>30</v>
      </c>
      <c r="F283" s="1">
        <v>22</v>
      </c>
      <c r="G283" s="1">
        <v>20</v>
      </c>
      <c r="H283" s="1">
        <v>43</v>
      </c>
      <c r="I283" s="1">
        <v>12</v>
      </c>
      <c r="J283" s="1">
        <v>9</v>
      </c>
      <c r="K283" s="1" t="s">
        <v>1935</v>
      </c>
      <c r="L283" s="1">
        <v>0</v>
      </c>
      <c r="M283" s="1">
        <v>7000000</v>
      </c>
      <c r="N283" s="1">
        <v>2</v>
      </c>
      <c r="O283" s="1">
        <v>100000</v>
      </c>
      <c r="P283" s="1">
        <v>46</v>
      </c>
      <c r="Q283" s="1">
        <v>1000</v>
      </c>
      <c r="R283" s="1">
        <v>504</v>
      </c>
      <c r="S283" s="1">
        <v>500</v>
      </c>
      <c r="T283" s="1">
        <v>2259</v>
      </c>
      <c r="U283" s="1">
        <v>50</v>
      </c>
      <c r="V283" s="1">
        <v>22017</v>
      </c>
      <c r="W283" s="1">
        <v>20</v>
      </c>
      <c r="X283" s="1">
        <v>30459</v>
      </c>
      <c r="Y283" s="1">
        <v>10</v>
      </c>
      <c r="Z283" s="1">
        <v>304607</v>
      </c>
      <c r="AA283" s="1">
        <v>5</v>
      </c>
      <c r="AB283" s="1">
        <v>384513</v>
      </c>
      <c r="AC283" s="1">
        <v>2.2000000000000002</v>
      </c>
      <c r="AD283" s="1">
        <v>10</v>
      </c>
      <c r="AE283" s="1">
        <v>20000</v>
      </c>
      <c r="AF283" s="1" t="s">
        <v>1936</v>
      </c>
      <c r="AG283" s="1">
        <v>7506269</v>
      </c>
      <c r="AH283" s="1" t="s">
        <v>45</v>
      </c>
    </row>
    <row r="284" spans="1:34">
      <c r="A284" s="1">
        <v>2017055</v>
      </c>
      <c r="B284" s="1" t="s">
        <v>48</v>
      </c>
      <c r="C284" s="2">
        <v>42863</v>
      </c>
      <c r="D284" s="2">
        <v>42924</v>
      </c>
      <c r="E284" s="1">
        <v>33</v>
      </c>
      <c r="F284" s="1">
        <v>7</v>
      </c>
      <c r="G284" s="1">
        <v>47</v>
      </c>
      <c r="H284" s="1">
        <v>22</v>
      </c>
      <c r="I284" s="1">
        <v>43</v>
      </c>
      <c r="J284" s="1">
        <v>6</v>
      </c>
      <c r="K284" s="1" t="s">
        <v>1937</v>
      </c>
      <c r="L284" s="1">
        <v>0</v>
      </c>
      <c r="M284" s="1">
        <v>6000000</v>
      </c>
      <c r="N284" s="1">
        <v>0</v>
      </c>
      <c r="O284" s="1">
        <v>100000</v>
      </c>
      <c r="P284" s="1">
        <v>36</v>
      </c>
      <c r="Q284" s="1">
        <v>1000</v>
      </c>
      <c r="R284" s="1">
        <v>368</v>
      </c>
      <c r="S284" s="1">
        <v>500</v>
      </c>
      <c r="T284" s="1">
        <v>1419</v>
      </c>
      <c r="U284" s="1">
        <v>50</v>
      </c>
      <c r="V284" s="1">
        <v>14449</v>
      </c>
      <c r="W284" s="1">
        <v>20</v>
      </c>
      <c r="X284" s="1">
        <v>19190</v>
      </c>
      <c r="Y284" s="1">
        <v>10</v>
      </c>
      <c r="Z284" s="1">
        <v>195067</v>
      </c>
      <c r="AA284" s="1">
        <v>5</v>
      </c>
      <c r="AB284" s="1">
        <v>270147</v>
      </c>
      <c r="AC284" s="1">
        <v>2.2000000000000002</v>
      </c>
      <c r="AD284" s="1">
        <v>10</v>
      </c>
      <c r="AE284" s="1">
        <v>20000</v>
      </c>
      <c r="AF284" s="1" t="s">
        <v>1938</v>
      </c>
      <c r="AG284" s="1">
        <v>6769893</v>
      </c>
      <c r="AH284" s="1" t="s">
        <v>45</v>
      </c>
    </row>
    <row r="285" spans="1:34">
      <c r="A285" s="1">
        <v>2017054</v>
      </c>
      <c r="B285" s="1" t="s">
        <v>43</v>
      </c>
      <c r="C285" s="2">
        <v>42861</v>
      </c>
      <c r="D285" s="2">
        <v>42922</v>
      </c>
      <c r="E285" s="1">
        <v>27</v>
      </c>
      <c r="F285" s="1">
        <v>41</v>
      </c>
      <c r="G285" s="1">
        <v>34</v>
      </c>
      <c r="H285" s="1">
        <v>6</v>
      </c>
      <c r="I285" s="1">
        <v>45</v>
      </c>
      <c r="J285" s="1">
        <v>5</v>
      </c>
      <c r="K285" s="1" t="s">
        <v>1939</v>
      </c>
      <c r="L285" s="1">
        <v>0</v>
      </c>
      <c r="M285" s="1">
        <v>5000000</v>
      </c>
      <c r="N285" s="1">
        <v>2</v>
      </c>
      <c r="O285" s="1">
        <v>100000</v>
      </c>
      <c r="P285" s="1">
        <v>60</v>
      </c>
      <c r="Q285" s="1">
        <v>1000</v>
      </c>
      <c r="R285" s="1">
        <v>496</v>
      </c>
      <c r="S285" s="1">
        <v>500</v>
      </c>
      <c r="T285" s="1">
        <v>2795</v>
      </c>
      <c r="U285" s="1">
        <v>50</v>
      </c>
      <c r="V285" s="1">
        <v>21275</v>
      </c>
      <c r="W285" s="1">
        <v>20</v>
      </c>
      <c r="X285" s="1">
        <v>41209</v>
      </c>
      <c r="Y285" s="1">
        <v>10</v>
      </c>
      <c r="Z285" s="1">
        <v>319496</v>
      </c>
      <c r="AA285" s="1">
        <v>5</v>
      </c>
      <c r="AB285" s="1">
        <v>652214</v>
      </c>
      <c r="AC285" s="1">
        <v>2.2000000000000002</v>
      </c>
      <c r="AD285" s="1">
        <v>10</v>
      </c>
      <c r="AE285" s="1">
        <v>20000</v>
      </c>
      <c r="AF285" s="1" t="s">
        <v>1940</v>
      </c>
      <c r="AG285" s="1">
        <v>9412643</v>
      </c>
      <c r="AH285" s="1" t="s">
        <v>45</v>
      </c>
    </row>
    <row r="286" spans="1:34">
      <c r="A286" s="1">
        <v>2017053</v>
      </c>
      <c r="B286" s="1" t="s">
        <v>46</v>
      </c>
      <c r="C286" s="2">
        <v>42858</v>
      </c>
      <c r="D286" s="2">
        <v>42919</v>
      </c>
      <c r="E286" s="1">
        <v>20</v>
      </c>
      <c r="F286" s="1">
        <v>15</v>
      </c>
      <c r="G286" s="1">
        <v>27</v>
      </c>
      <c r="H286" s="1">
        <v>46</v>
      </c>
      <c r="I286" s="1">
        <v>6</v>
      </c>
      <c r="J286" s="1">
        <v>3</v>
      </c>
      <c r="K286" s="1" t="s">
        <v>1941</v>
      </c>
      <c r="L286" s="1">
        <v>0</v>
      </c>
      <c r="M286" s="1">
        <v>4000000</v>
      </c>
      <c r="N286" s="1">
        <v>7</v>
      </c>
      <c r="O286" s="1">
        <v>100000</v>
      </c>
      <c r="P286" s="1">
        <v>51</v>
      </c>
      <c r="Q286" s="1">
        <v>1000</v>
      </c>
      <c r="R286" s="1">
        <v>494</v>
      </c>
      <c r="S286" s="1">
        <v>500</v>
      </c>
      <c r="T286" s="1">
        <v>2288</v>
      </c>
      <c r="U286" s="1">
        <v>50</v>
      </c>
      <c r="V286" s="1">
        <v>19945</v>
      </c>
      <c r="W286" s="1">
        <v>20</v>
      </c>
      <c r="X286" s="1">
        <v>31292</v>
      </c>
      <c r="Y286" s="1">
        <v>10</v>
      </c>
      <c r="Z286" s="1">
        <v>273390</v>
      </c>
      <c r="AA286" s="1">
        <v>5</v>
      </c>
      <c r="AB286" s="1">
        <v>411442</v>
      </c>
      <c r="AC286" s="1">
        <v>2.2000000000000002</v>
      </c>
      <c r="AD286" s="1">
        <v>10</v>
      </c>
      <c r="AE286" s="1">
        <v>20000</v>
      </c>
      <c r="AF286" s="1" t="s">
        <v>1942</v>
      </c>
      <c r="AG286" s="1">
        <v>6728357</v>
      </c>
      <c r="AH286" s="1" t="s">
        <v>45</v>
      </c>
    </row>
    <row r="287" spans="1:34">
      <c r="A287" s="1">
        <v>2017052</v>
      </c>
      <c r="B287" s="1" t="s">
        <v>48</v>
      </c>
      <c r="C287" s="2">
        <v>42856</v>
      </c>
      <c r="D287" s="2">
        <v>42917</v>
      </c>
      <c r="E287" s="1">
        <v>18</v>
      </c>
      <c r="F287" s="1">
        <v>46</v>
      </c>
      <c r="G287" s="1">
        <v>37</v>
      </c>
      <c r="H287" s="1">
        <v>16</v>
      </c>
      <c r="I287" s="1">
        <v>35</v>
      </c>
      <c r="J287" s="1">
        <v>6</v>
      </c>
      <c r="K287" s="1" t="s">
        <v>1943</v>
      </c>
      <c r="L287" s="1">
        <v>0</v>
      </c>
      <c r="M287" s="1">
        <v>3000000</v>
      </c>
      <c r="N287" s="1">
        <v>1</v>
      </c>
      <c r="O287" s="1">
        <v>100000</v>
      </c>
      <c r="P287" s="1">
        <v>26</v>
      </c>
      <c r="Q287" s="1">
        <v>1000</v>
      </c>
      <c r="R287" s="1">
        <v>174</v>
      </c>
      <c r="S287" s="1">
        <v>500</v>
      </c>
      <c r="T287" s="1">
        <v>892</v>
      </c>
      <c r="U287" s="1">
        <v>50</v>
      </c>
      <c r="V287" s="1">
        <v>8009</v>
      </c>
      <c r="W287" s="1">
        <v>20</v>
      </c>
      <c r="X287" s="1">
        <v>14348</v>
      </c>
      <c r="Y287" s="1">
        <v>10</v>
      </c>
      <c r="Z287" s="1">
        <v>130800</v>
      </c>
      <c r="AA287" s="1">
        <v>5</v>
      </c>
      <c r="AB287" s="1">
        <v>251588</v>
      </c>
      <c r="AC287" s="1">
        <v>2.2000000000000002</v>
      </c>
      <c r="AD287" s="1">
        <v>10</v>
      </c>
      <c r="AE287" s="1">
        <v>20000</v>
      </c>
      <c r="AF287" s="1" t="s">
        <v>1944</v>
      </c>
      <c r="AG287" s="1">
        <v>1612220</v>
      </c>
      <c r="AH287" s="1" t="s">
        <v>45</v>
      </c>
    </row>
    <row r="288" spans="1:34">
      <c r="A288" s="1">
        <v>2017051</v>
      </c>
      <c r="B288" s="1" t="s">
        <v>43</v>
      </c>
      <c r="C288" s="2">
        <v>42854</v>
      </c>
      <c r="D288" s="2">
        <v>42915</v>
      </c>
      <c r="E288" s="1">
        <v>48</v>
      </c>
      <c r="F288" s="1">
        <v>37</v>
      </c>
      <c r="G288" s="1">
        <v>46</v>
      </c>
      <c r="H288" s="1">
        <v>44</v>
      </c>
      <c r="I288" s="1">
        <v>34</v>
      </c>
      <c r="J288" s="1">
        <v>9</v>
      </c>
      <c r="K288" s="1" t="s">
        <v>1945</v>
      </c>
      <c r="L288" s="1">
        <v>0</v>
      </c>
      <c r="M288" s="1">
        <v>2000000</v>
      </c>
      <c r="N288" s="1">
        <v>3</v>
      </c>
      <c r="O288" s="1">
        <v>100000</v>
      </c>
      <c r="P288" s="1">
        <v>49</v>
      </c>
      <c r="Q288" s="1">
        <v>1000</v>
      </c>
      <c r="R288" s="1">
        <v>515</v>
      </c>
      <c r="S288" s="1">
        <v>500</v>
      </c>
      <c r="T288" s="1">
        <v>1875</v>
      </c>
      <c r="U288" s="1">
        <v>50</v>
      </c>
      <c r="V288" s="1">
        <v>17983</v>
      </c>
      <c r="W288" s="1">
        <v>20</v>
      </c>
      <c r="X288" s="1">
        <v>27478</v>
      </c>
      <c r="Y288" s="1">
        <v>10</v>
      </c>
      <c r="Z288" s="1">
        <v>259903</v>
      </c>
      <c r="AA288" s="1">
        <v>5</v>
      </c>
      <c r="AB288" s="1">
        <v>505369</v>
      </c>
      <c r="AC288" s="1">
        <v>2.2000000000000002</v>
      </c>
      <c r="AD288" s="1">
        <v>10</v>
      </c>
      <c r="AE288" s="1">
        <v>20000</v>
      </c>
      <c r="AF288" s="1" t="s">
        <v>1946</v>
      </c>
      <c r="AG288" s="1">
        <v>193908</v>
      </c>
      <c r="AH288" s="1" t="s">
        <v>45</v>
      </c>
    </row>
    <row r="289" spans="1:34">
      <c r="A289" s="1">
        <v>2017050</v>
      </c>
      <c r="B289" s="1" t="s">
        <v>46</v>
      </c>
      <c r="C289" s="2">
        <v>42851</v>
      </c>
      <c r="D289" s="2">
        <v>42912</v>
      </c>
      <c r="E289" s="1">
        <v>27</v>
      </c>
      <c r="F289" s="1">
        <v>6</v>
      </c>
      <c r="G289" s="1">
        <v>8</v>
      </c>
      <c r="H289" s="1">
        <v>14</v>
      </c>
      <c r="I289" s="1">
        <v>16</v>
      </c>
      <c r="J289" s="1">
        <v>5</v>
      </c>
      <c r="K289" s="1" t="s">
        <v>1947</v>
      </c>
      <c r="L289" s="1">
        <v>3</v>
      </c>
      <c r="M289" s="1">
        <v>3666667</v>
      </c>
      <c r="N289" s="1">
        <v>3</v>
      </c>
      <c r="O289" s="1">
        <v>100000</v>
      </c>
      <c r="P289" s="1">
        <v>116</v>
      </c>
      <c r="Q289" s="1">
        <v>1000</v>
      </c>
      <c r="R289" s="1">
        <v>812</v>
      </c>
      <c r="S289" s="1">
        <v>500</v>
      </c>
      <c r="T289" s="1">
        <v>3692</v>
      </c>
      <c r="U289" s="1">
        <v>50</v>
      </c>
      <c r="V289" s="1">
        <v>28572</v>
      </c>
      <c r="W289" s="1">
        <v>20</v>
      </c>
      <c r="X289" s="1">
        <v>42350</v>
      </c>
      <c r="Y289" s="1">
        <v>10</v>
      </c>
      <c r="Z289" s="1">
        <v>332406</v>
      </c>
      <c r="AA289" s="1">
        <v>5</v>
      </c>
      <c r="AB289" s="1">
        <v>469603</v>
      </c>
      <c r="AC289" s="1">
        <v>2.2000000000000002</v>
      </c>
      <c r="AD289" s="1">
        <v>10</v>
      </c>
      <c r="AE289" s="1">
        <v>20000</v>
      </c>
      <c r="AF289" s="1" t="s">
        <v>1948</v>
      </c>
      <c r="AG289" s="1">
        <v>58079</v>
      </c>
      <c r="AH289" s="1" t="s">
        <v>45</v>
      </c>
    </row>
    <row r="290" spans="1:34">
      <c r="A290" s="1">
        <v>2017049</v>
      </c>
      <c r="B290" s="1" t="s">
        <v>48</v>
      </c>
      <c r="C290" s="2">
        <v>42849</v>
      </c>
      <c r="D290" s="2">
        <v>42910</v>
      </c>
      <c r="E290" s="1">
        <v>7</v>
      </c>
      <c r="F290" s="1">
        <v>42</v>
      </c>
      <c r="G290" s="1">
        <v>28</v>
      </c>
      <c r="H290" s="1">
        <v>45</v>
      </c>
      <c r="I290" s="1">
        <v>41</v>
      </c>
      <c r="J290" s="1">
        <v>9</v>
      </c>
      <c r="K290" s="1" t="s">
        <v>1949</v>
      </c>
      <c r="L290" s="1">
        <v>0</v>
      </c>
      <c r="M290" s="1">
        <v>10000000</v>
      </c>
      <c r="N290" s="1">
        <v>0</v>
      </c>
      <c r="O290" s="1">
        <v>100000</v>
      </c>
      <c r="P290" s="1">
        <v>20</v>
      </c>
      <c r="Q290" s="1">
        <v>1000</v>
      </c>
      <c r="R290" s="1">
        <v>241</v>
      </c>
      <c r="S290" s="1">
        <v>500</v>
      </c>
      <c r="T290" s="1">
        <v>1440</v>
      </c>
      <c r="U290" s="1">
        <v>50</v>
      </c>
      <c r="V290" s="1">
        <v>13873</v>
      </c>
      <c r="W290" s="1">
        <v>20</v>
      </c>
      <c r="X290" s="1">
        <v>21332</v>
      </c>
      <c r="Y290" s="1">
        <v>10</v>
      </c>
      <c r="Z290" s="1">
        <v>210577</v>
      </c>
      <c r="AA290" s="1">
        <v>5</v>
      </c>
      <c r="AB290" s="1">
        <v>303237</v>
      </c>
      <c r="AC290" s="1">
        <v>2.2000000000000002</v>
      </c>
      <c r="AD290" s="1">
        <v>10</v>
      </c>
      <c r="AE290" s="1">
        <v>20000</v>
      </c>
      <c r="AF290" s="1" t="s">
        <v>1950</v>
      </c>
      <c r="AG290" s="1">
        <v>3463838</v>
      </c>
      <c r="AH290" s="1" t="s">
        <v>45</v>
      </c>
    </row>
    <row r="291" spans="1:34">
      <c r="A291" s="1">
        <v>2017048</v>
      </c>
      <c r="B291" s="1" t="s">
        <v>43</v>
      </c>
      <c r="C291" s="2">
        <v>42847</v>
      </c>
      <c r="D291" s="2">
        <v>42908</v>
      </c>
      <c r="E291" s="1">
        <v>17</v>
      </c>
      <c r="F291" s="1">
        <v>21</v>
      </c>
      <c r="G291" s="1">
        <v>31</v>
      </c>
      <c r="H291" s="1">
        <v>1</v>
      </c>
      <c r="I291" s="1">
        <v>46</v>
      </c>
      <c r="J291" s="1">
        <v>5</v>
      </c>
      <c r="K291" s="1" t="s">
        <v>1951</v>
      </c>
      <c r="L291" s="1">
        <v>0</v>
      </c>
      <c r="M291" s="1">
        <v>9000000</v>
      </c>
      <c r="N291" s="1">
        <v>2</v>
      </c>
      <c r="O291" s="1">
        <v>100000</v>
      </c>
      <c r="P291" s="1">
        <v>65</v>
      </c>
      <c r="Q291" s="1">
        <v>1000</v>
      </c>
      <c r="R291" s="1">
        <v>555</v>
      </c>
      <c r="S291" s="1">
        <v>500</v>
      </c>
      <c r="T291" s="1">
        <v>3288</v>
      </c>
      <c r="U291" s="1">
        <v>50</v>
      </c>
      <c r="V291" s="1">
        <v>24980</v>
      </c>
      <c r="W291" s="1">
        <v>20</v>
      </c>
      <c r="X291" s="1">
        <v>46623</v>
      </c>
      <c r="Y291" s="1">
        <v>10</v>
      </c>
      <c r="Z291" s="1">
        <v>357716</v>
      </c>
      <c r="AA291" s="1">
        <v>5</v>
      </c>
      <c r="AB291" s="1">
        <v>633404</v>
      </c>
      <c r="AC291" s="1">
        <v>2.2000000000000002</v>
      </c>
      <c r="AD291" s="1">
        <v>10</v>
      </c>
      <c r="AE291" s="1">
        <v>20000</v>
      </c>
      <c r="AF291" s="1" t="s">
        <v>1952</v>
      </c>
      <c r="AG291" s="1">
        <v>5626591</v>
      </c>
      <c r="AH291" s="1" t="s">
        <v>45</v>
      </c>
    </row>
    <row r="292" spans="1:34">
      <c r="A292" s="1">
        <v>2017047</v>
      </c>
      <c r="B292" s="1" t="s">
        <v>46</v>
      </c>
      <c r="C292" s="2">
        <v>42844</v>
      </c>
      <c r="D292" s="2">
        <v>42905</v>
      </c>
      <c r="E292" s="1">
        <v>47</v>
      </c>
      <c r="F292" s="1">
        <v>39</v>
      </c>
      <c r="G292" s="1">
        <v>38</v>
      </c>
      <c r="H292" s="1">
        <v>41</v>
      </c>
      <c r="I292" s="1">
        <v>48</v>
      </c>
      <c r="J292" s="1">
        <v>9</v>
      </c>
      <c r="K292" s="1" t="s">
        <v>1953</v>
      </c>
      <c r="L292" s="1">
        <v>0</v>
      </c>
      <c r="M292" s="1">
        <v>8000000</v>
      </c>
      <c r="N292" s="1">
        <v>2</v>
      </c>
      <c r="O292" s="1">
        <v>100000</v>
      </c>
      <c r="P292" s="1">
        <v>49</v>
      </c>
      <c r="Q292" s="1">
        <v>1000</v>
      </c>
      <c r="R292" s="1">
        <v>317</v>
      </c>
      <c r="S292" s="1">
        <v>500</v>
      </c>
      <c r="T292" s="1">
        <v>1424</v>
      </c>
      <c r="U292" s="1">
        <v>50</v>
      </c>
      <c r="V292" s="1">
        <v>11564</v>
      </c>
      <c r="W292" s="1">
        <v>20</v>
      </c>
      <c r="X292" s="1">
        <v>20751</v>
      </c>
      <c r="Y292" s="1">
        <v>10</v>
      </c>
      <c r="Z292" s="1">
        <v>191425</v>
      </c>
      <c r="AA292" s="1">
        <v>5</v>
      </c>
      <c r="AB292" s="1">
        <v>386313</v>
      </c>
      <c r="AC292" s="1">
        <v>2.2000000000000002</v>
      </c>
      <c r="AD292" s="1">
        <v>10</v>
      </c>
      <c r="AE292" s="1">
        <v>20000</v>
      </c>
      <c r="AF292" s="1" t="s">
        <v>1954</v>
      </c>
      <c r="AG292" s="1">
        <v>272615</v>
      </c>
      <c r="AH292" s="1" t="s">
        <v>45</v>
      </c>
    </row>
    <row r="293" spans="1:34">
      <c r="A293" s="1">
        <v>2017046</v>
      </c>
      <c r="B293" s="1" t="s">
        <v>48</v>
      </c>
      <c r="C293" s="2">
        <v>42842</v>
      </c>
      <c r="D293" s="2">
        <v>42903</v>
      </c>
      <c r="E293" s="1">
        <v>8</v>
      </c>
      <c r="F293" s="1">
        <v>36</v>
      </c>
      <c r="G293" s="1">
        <v>46</v>
      </c>
      <c r="H293" s="1">
        <v>4</v>
      </c>
      <c r="I293" s="1">
        <v>33</v>
      </c>
      <c r="J293" s="1">
        <v>7</v>
      </c>
      <c r="K293" s="1" t="s">
        <v>1955</v>
      </c>
      <c r="L293" s="1">
        <v>0</v>
      </c>
      <c r="M293" s="1">
        <v>7000000</v>
      </c>
      <c r="N293" s="1">
        <v>0</v>
      </c>
      <c r="O293" s="1">
        <v>100000</v>
      </c>
      <c r="P293" s="1">
        <v>37</v>
      </c>
      <c r="Q293" s="1">
        <v>1000</v>
      </c>
      <c r="R293" s="1">
        <v>195</v>
      </c>
      <c r="S293" s="1">
        <v>500</v>
      </c>
      <c r="T293" s="1">
        <v>1430</v>
      </c>
      <c r="U293" s="1">
        <v>50</v>
      </c>
      <c r="V293" s="1">
        <v>9015</v>
      </c>
      <c r="W293" s="1">
        <v>20</v>
      </c>
      <c r="X293" s="1">
        <v>25371</v>
      </c>
      <c r="Y293" s="1">
        <v>10</v>
      </c>
      <c r="Z293" s="1">
        <v>149820</v>
      </c>
      <c r="AA293" s="1">
        <v>5</v>
      </c>
      <c r="AB293" s="1">
        <v>434927</v>
      </c>
      <c r="AC293" s="1">
        <v>2.2000000000000002</v>
      </c>
      <c r="AD293" s="1">
        <v>10</v>
      </c>
      <c r="AE293" s="1">
        <v>20000</v>
      </c>
      <c r="AF293" s="1" t="s">
        <v>1956</v>
      </c>
      <c r="AG293" s="1">
        <v>4899122</v>
      </c>
      <c r="AH293" s="1" t="s">
        <v>45</v>
      </c>
    </row>
    <row r="294" spans="1:34">
      <c r="A294" s="1">
        <v>2017045</v>
      </c>
      <c r="B294" s="1" t="s">
        <v>43</v>
      </c>
      <c r="C294" s="2">
        <v>42840</v>
      </c>
      <c r="D294" s="2">
        <v>42901</v>
      </c>
      <c r="E294" s="1">
        <v>28</v>
      </c>
      <c r="F294" s="1">
        <v>29</v>
      </c>
      <c r="G294" s="1">
        <v>41</v>
      </c>
      <c r="H294" s="1">
        <v>40</v>
      </c>
      <c r="I294" s="1">
        <v>49</v>
      </c>
      <c r="J294" s="1">
        <v>5</v>
      </c>
      <c r="K294" s="1" t="s">
        <v>1957</v>
      </c>
      <c r="L294" s="1">
        <v>0</v>
      </c>
      <c r="M294" s="1">
        <v>6000000</v>
      </c>
      <c r="N294" s="1">
        <v>5</v>
      </c>
      <c r="O294" s="1">
        <v>100000</v>
      </c>
      <c r="P294" s="1">
        <v>48</v>
      </c>
      <c r="Q294" s="1">
        <v>1000</v>
      </c>
      <c r="R294" s="1">
        <v>401</v>
      </c>
      <c r="S294" s="1">
        <v>500</v>
      </c>
      <c r="T294" s="1">
        <v>2385</v>
      </c>
      <c r="U294" s="1">
        <v>50</v>
      </c>
      <c r="V294" s="1">
        <v>18971</v>
      </c>
      <c r="W294" s="1">
        <v>20</v>
      </c>
      <c r="X294" s="1">
        <v>38687</v>
      </c>
      <c r="Y294" s="1">
        <v>10</v>
      </c>
      <c r="Z294" s="1">
        <v>308128</v>
      </c>
      <c r="AA294" s="1">
        <v>5</v>
      </c>
      <c r="AB294" s="1">
        <v>643879</v>
      </c>
      <c r="AC294" s="1">
        <v>2.2000000000000002</v>
      </c>
      <c r="AD294" s="1">
        <v>10</v>
      </c>
      <c r="AE294" s="1">
        <v>20000</v>
      </c>
      <c r="AF294" s="1" t="s">
        <v>1958</v>
      </c>
      <c r="AG294" s="1">
        <v>2226362</v>
      </c>
      <c r="AH294" s="1" t="s">
        <v>45</v>
      </c>
    </row>
    <row r="295" spans="1:34">
      <c r="A295" s="1">
        <v>2017044</v>
      </c>
      <c r="B295" s="1" t="s">
        <v>46</v>
      </c>
      <c r="C295" s="2">
        <v>42837</v>
      </c>
      <c r="D295" s="2">
        <v>42898</v>
      </c>
      <c r="E295" s="1">
        <v>48</v>
      </c>
      <c r="F295" s="1">
        <v>18</v>
      </c>
      <c r="G295" s="1">
        <v>3</v>
      </c>
      <c r="H295" s="1">
        <v>28</v>
      </c>
      <c r="I295" s="1">
        <v>40</v>
      </c>
      <c r="J295" s="1">
        <v>7</v>
      </c>
      <c r="K295" s="1" t="s">
        <v>1959</v>
      </c>
      <c r="L295" s="1">
        <v>0</v>
      </c>
      <c r="M295" s="1">
        <v>5000000</v>
      </c>
      <c r="N295" s="1">
        <v>0</v>
      </c>
      <c r="O295" s="1">
        <v>100000</v>
      </c>
      <c r="P295" s="1">
        <v>55</v>
      </c>
      <c r="Q295" s="1">
        <v>1000</v>
      </c>
      <c r="R295" s="1">
        <v>432</v>
      </c>
      <c r="S295" s="1">
        <v>500</v>
      </c>
      <c r="T295" s="1">
        <v>2814</v>
      </c>
      <c r="U295" s="1">
        <v>50</v>
      </c>
      <c r="V295" s="1">
        <v>16399</v>
      </c>
      <c r="W295" s="1">
        <v>20</v>
      </c>
      <c r="X295" s="1">
        <v>40952</v>
      </c>
      <c r="Y295" s="1">
        <v>10</v>
      </c>
      <c r="Z295" s="1">
        <v>233535</v>
      </c>
      <c r="AA295" s="1">
        <v>5</v>
      </c>
      <c r="AB295" s="1">
        <v>629481</v>
      </c>
      <c r="AC295" s="1">
        <v>2.2000000000000002</v>
      </c>
      <c r="AD295" s="1">
        <v>10</v>
      </c>
      <c r="AE295" s="1">
        <v>20000</v>
      </c>
      <c r="AF295" s="1" t="s">
        <v>1960</v>
      </c>
      <c r="AG295" s="1">
        <v>7836798</v>
      </c>
      <c r="AH295" s="1" t="s">
        <v>45</v>
      </c>
    </row>
    <row r="296" spans="1:34">
      <c r="A296" s="1">
        <v>2017043</v>
      </c>
      <c r="B296" s="1" t="s">
        <v>48</v>
      </c>
      <c r="C296" s="2">
        <v>42835</v>
      </c>
      <c r="D296" s="2">
        <v>42896</v>
      </c>
      <c r="E296" s="1">
        <v>11</v>
      </c>
      <c r="F296" s="1">
        <v>3</v>
      </c>
      <c r="G296" s="1">
        <v>20</v>
      </c>
      <c r="H296" s="1">
        <v>14</v>
      </c>
      <c r="I296" s="1">
        <v>1</v>
      </c>
      <c r="J296" s="1">
        <v>2</v>
      </c>
      <c r="K296" s="1" t="s">
        <v>1961</v>
      </c>
      <c r="L296" s="1">
        <v>0</v>
      </c>
      <c r="M296" s="1">
        <v>4000000</v>
      </c>
      <c r="N296" s="1">
        <v>7</v>
      </c>
      <c r="O296" s="1">
        <v>100000</v>
      </c>
      <c r="P296" s="1">
        <v>60</v>
      </c>
      <c r="Q296" s="1">
        <v>1000</v>
      </c>
      <c r="R296" s="1">
        <v>836</v>
      </c>
      <c r="S296" s="1">
        <v>500</v>
      </c>
      <c r="T296" s="1">
        <v>2118</v>
      </c>
      <c r="U296" s="1">
        <v>50</v>
      </c>
      <c r="V296" s="1">
        <v>24748</v>
      </c>
      <c r="W296" s="1">
        <v>20</v>
      </c>
      <c r="X296" s="1">
        <v>23860</v>
      </c>
      <c r="Y296" s="1">
        <v>10</v>
      </c>
      <c r="Z296" s="1">
        <v>270591</v>
      </c>
      <c r="AA296" s="1">
        <v>5</v>
      </c>
      <c r="AB296" s="1">
        <v>258966</v>
      </c>
      <c r="AC296" s="1">
        <v>2.2000000000000002</v>
      </c>
      <c r="AD296" s="1">
        <v>10</v>
      </c>
      <c r="AE296" s="1">
        <v>20000</v>
      </c>
      <c r="AF296" s="1" t="s">
        <v>1962</v>
      </c>
      <c r="AG296" s="1">
        <v>793527</v>
      </c>
      <c r="AH296" s="1" t="s">
        <v>45</v>
      </c>
    </row>
    <row r="297" spans="1:34">
      <c r="A297" s="1">
        <v>2017042</v>
      </c>
      <c r="B297" s="1" t="s">
        <v>43</v>
      </c>
      <c r="C297" s="2">
        <v>42833</v>
      </c>
      <c r="D297" s="2">
        <v>42894</v>
      </c>
      <c r="E297" s="1">
        <v>17</v>
      </c>
      <c r="F297" s="1">
        <v>44</v>
      </c>
      <c r="G297" s="1">
        <v>18</v>
      </c>
      <c r="H297" s="1">
        <v>45</v>
      </c>
      <c r="I297" s="1">
        <v>29</v>
      </c>
      <c r="J297" s="1">
        <v>5</v>
      </c>
      <c r="K297" s="1" t="s">
        <v>1963</v>
      </c>
      <c r="L297" s="1">
        <v>0</v>
      </c>
      <c r="M297" s="1">
        <v>3000000</v>
      </c>
      <c r="N297" s="1">
        <v>3</v>
      </c>
      <c r="O297" s="1">
        <v>100000</v>
      </c>
      <c r="P297" s="1">
        <v>45</v>
      </c>
      <c r="Q297" s="1">
        <v>1000</v>
      </c>
      <c r="R297" s="1">
        <v>422</v>
      </c>
      <c r="S297" s="1">
        <v>500</v>
      </c>
      <c r="T297" s="1">
        <v>2818</v>
      </c>
      <c r="U297" s="1">
        <v>50</v>
      </c>
      <c r="V297" s="1">
        <v>22392</v>
      </c>
      <c r="W297" s="1">
        <v>20</v>
      </c>
      <c r="X297" s="1">
        <v>44264</v>
      </c>
      <c r="Y297" s="1">
        <v>10</v>
      </c>
      <c r="Z297" s="1">
        <v>350577</v>
      </c>
      <c r="AA297" s="1">
        <v>5</v>
      </c>
      <c r="AB297" s="1">
        <v>621133</v>
      </c>
      <c r="AC297" s="1">
        <v>2.2000000000000002</v>
      </c>
      <c r="AD297" s="1">
        <v>10</v>
      </c>
      <c r="AE297" s="1">
        <v>20000</v>
      </c>
      <c r="AF297" s="1" t="s">
        <v>1964</v>
      </c>
      <c r="AG297" s="1">
        <v>6947526</v>
      </c>
      <c r="AH297" s="1" t="s">
        <v>45</v>
      </c>
    </row>
    <row r="298" spans="1:34">
      <c r="A298" s="1">
        <v>2017041</v>
      </c>
      <c r="B298" s="1" t="s">
        <v>46</v>
      </c>
      <c r="C298" s="2">
        <v>42830</v>
      </c>
      <c r="D298" s="2">
        <v>42891</v>
      </c>
      <c r="E298" s="1">
        <v>10</v>
      </c>
      <c r="F298" s="1">
        <v>40</v>
      </c>
      <c r="G298" s="1">
        <v>42</v>
      </c>
      <c r="H298" s="1">
        <v>20</v>
      </c>
      <c r="I298" s="1">
        <v>6</v>
      </c>
      <c r="J298" s="1">
        <v>10</v>
      </c>
      <c r="K298" s="1" t="s">
        <v>1965</v>
      </c>
      <c r="L298" s="1">
        <v>0</v>
      </c>
      <c r="M298" s="1">
        <v>2000000</v>
      </c>
      <c r="N298" s="1">
        <v>4</v>
      </c>
      <c r="O298" s="1">
        <v>100000</v>
      </c>
      <c r="P298" s="1">
        <v>53</v>
      </c>
      <c r="Q298" s="1">
        <v>1000</v>
      </c>
      <c r="R298" s="1">
        <v>534</v>
      </c>
      <c r="S298" s="1">
        <v>500</v>
      </c>
      <c r="T298" s="1">
        <v>2170</v>
      </c>
      <c r="U298" s="1">
        <v>50</v>
      </c>
      <c r="V298" s="1">
        <v>21340</v>
      </c>
      <c r="W298" s="1">
        <v>20</v>
      </c>
      <c r="X298" s="1">
        <v>23934</v>
      </c>
      <c r="Y298" s="1">
        <v>10</v>
      </c>
      <c r="Z298" s="1">
        <v>274355</v>
      </c>
      <c r="AA298" s="1">
        <v>5</v>
      </c>
      <c r="AB298" s="1">
        <v>302007</v>
      </c>
      <c r="AC298" s="1">
        <v>2.2000000000000002</v>
      </c>
      <c r="AD298" s="1">
        <v>10</v>
      </c>
      <c r="AE298" s="1">
        <v>20000</v>
      </c>
      <c r="AF298" s="1" t="s">
        <v>1966</v>
      </c>
      <c r="AG298" s="1">
        <v>8509875</v>
      </c>
      <c r="AH298" s="1" t="s">
        <v>45</v>
      </c>
    </row>
    <row r="299" spans="1:34">
      <c r="A299" s="1">
        <v>2017040</v>
      </c>
      <c r="B299" s="1" t="s">
        <v>48</v>
      </c>
      <c r="C299" s="2">
        <v>42828</v>
      </c>
      <c r="D299" s="2">
        <v>42889</v>
      </c>
      <c r="E299" s="1">
        <v>34</v>
      </c>
      <c r="F299" s="1">
        <v>16</v>
      </c>
      <c r="G299" s="1">
        <v>44</v>
      </c>
      <c r="H299" s="1">
        <v>3</v>
      </c>
      <c r="I299" s="1">
        <v>9</v>
      </c>
      <c r="J299" s="1">
        <v>3</v>
      </c>
      <c r="K299" s="1" t="s">
        <v>1967</v>
      </c>
      <c r="L299" s="1">
        <v>1</v>
      </c>
      <c r="M299" s="1">
        <v>9000000</v>
      </c>
      <c r="N299" s="1">
        <v>1</v>
      </c>
      <c r="O299" s="1">
        <v>100000</v>
      </c>
      <c r="P299" s="1">
        <v>42</v>
      </c>
      <c r="Q299" s="1">
        <v>1000</v>
      </c>
      <c r="R299" s="1">
        <v>286</v>
      </c>
      <c r="S299" s="1">
        <v>500</v>
      </c>
      <c r="T299" s="1">
        <v>2190</v>
      </c>
      <c r="U299" s="1">
        <v>50</v>
      </c>
      <c r="V299" s="1">
        <v>15681</v>
      </c>
      <c r="W299" s="1">
        <v>20</v>
      </c>
      <c r="X299" s="1">
        <v>29886</v>
      </c>
      <c r="Y299" s="1">
        <v>10</v>
      </c>
      <c r="Z299" s="1">
        <v>232970</v>
      </c>
      <c r="AA299" s="1">
        <v>5</v>
      </c>
      <c r="AB299" s="1">
        <v>356938</v>
      </c>
      <c r="AC299" s="1">
        <v>2.2000000000000002</v>
      </c>
      <c r="AD299" s="1">
        <v>10</v>
      </c>
      <c r="AE299" s="1">
        <v>20000</v>
      </c>
      <c r="AF299" s="1" t="s">
        <v>1968</v>
      </c>
      <c r="AG299" s="1">
        <v>7058014</v>
      </c>
      <c r="AH299" s="1" t="s">
        <v>45</v>
      </c>
    </row>
    <row r="300" spans="1:34">
      <c r="A300" s="1">
        <v>2017039</v>
      </c>
      <c r="B300" s="1" t="s">
        <v>43</v>
      </c>
      <c r="C300" s="2">
        <v>42826</v>
      </c>
      <c r="D300" s="2">
        <v>42887</v>
      </c>
      <c r="E300" s="1">
        <v>46</v>
      </c>
      <c r="F300" s="1">
        <v>2</v>
      </c>
      <c r="G300" s="1">
        <v>44</v>
      </c>
      <c r="H300" s="1">
        <v>9</v>
      </c>
      <c r="I300" s="1">
        <v>25</v>
      </c>
      <c r="J300" s="1">
        <v>9</v>
      </c>
      <c r="K300" s="1" t="s">
        <v>1969</v>
      </c>
      <c r="L300" s="1">
        <v>0</v>
      </c>
      <c r="M300" s="1">
        <v>8000000</v>
      </c>
      <c r="N300" s="1">
        <v>5</v>
      </c>
      <c r="O300" s="1">
        <v>100000</v>
      </c>
      <c r="P300" s="1">
        <v>56</v>
      </c>
      <c r="Q300" s="1">
        <v>1000</v>
      </c>
      <c r="R300" s="1">
        <v>597</v>
      </c>
      <c r="S300" s="1">
        <v>500</v>
      </c>
      <c r="T300" s="1">
        <v>3010</v>
      </c>
      <c r="U300" s="1">
        <v>50</v>
      </c>
      <c r="V300" s="1">
        <v>26766</v>
      </c>
      <c r="W300" s="1">
        <v>20</v>
      </c>
      <c r="X300" s="1">
        <v>43265</v>
      </c>
      <c r="Y300" s="1">
        <v>10</v>
      </c>
      <c r="Z300" s="1">
        <v>395594</v>
      </c>
      <c r="AA300" s="1">
        <v>5</v>
      </c>
      <c r="AB300" s="1">
        <v>568015</v>
      </c>
      <c r="AC300" s="1">
        <v>2.2000000000000002</v>
      </c>
      <c r="AD300" s="1">
        <v>10</v>
      </c>
      <c r="AE300" s="1">
        <v>20000</v>
      </c>
      <c r="AF300" s="1" t="s">
        <v>1970</v>
      </c>
      <c r="AG300" s="1">
        <v>58569</v>
      </c>
      <c r="AH300" s="1" t="s">
        <v>45</v>
      </c>
    </row>
    <row r="301" spans="1:34">
      <c r="A301" s="1">
        <v>2017038</v>
      </c>
      <c r="B301" s="1" t="s">
        <v>46</v>
      </c>
      <c r="C301" s="2">
        <v>42823</v>
      </c>
      <c r="D301" s="2">
        <v>42884</v>
      </c>
      <c r="E301" s="1">
        <v>35</v>
      </c>
      <c r="F301" s="1">
        <v>14</v>
      </c>
      <c r="G301" s="1">
        <v>10</v>
      </c>
      <c r="H301" s="1">
        <v>26</v>
      </c>
      <c r="I301" s="1">
        <v>25</v>
      </c>
      <c r="J301" s="1">
        <v>5</v>
      </c>
      <c r="K301" s="1" t="s">
        <v>1971</v>
      </c>
      <c r="L301" s="1">
        <v>0</v>
      </c>
      <c r="M301" s="1">
        <v>7000000</v>
      </c>
      <c r="N301" s="1">
        <v>1</v>
      </c>
      <c r="O301" s="1">
        <v>100000</v>
      </c>
      <c r="P301" s="1">
        <v>52</v>
      </c>
      <c r="Q301" s="1">
        <v>1000</v>
      </c>
      <c r="R301" s="1">
        <v>386</v>
      </c>
      <c r="S301" s="1">
        <v>500</v>
      </c>
      <c r="T301" s="1">
        <v>2699</v>
      </c>
      <c r="U301" s="1">
        <v>50</v>
      </c>
      <c r="V301" s="1">
        <v>19345</v>
      </c>
      <c r="W301" s="1">
        <v>20</v>
      </c>
      <c r="X301" s="1">
        <v>37649</v>
      </c>
      <c r="Y301" s="1">
        <v>10</v>
      </c>
      <c r="Z301" s="1">
        <v>283825</v>
      </c>
      <c r="AA301" s="1">
        <v>5</v>
      </c>
      <c r="AB301" s="1">
        <v>476227</v>
      </c>
      <c r="AC301" s="1">
        <v>2.2000000000000002</v>
      </c>
      <c r="AD301" s="1">
        <v>10</v>
      </c>
      <c r="AE301" s="1">
        <v>20000</v>
      </c>
      <c r="AF301" s="1" t="s">
        <v>1972</v>
      </c>
      <c r="AG301" s="1">
        <v>3655708</v>
      </c>
      <c r="AH301" s="1" t="s">
        <v>45</v>
      </c>
    </row>
    <row r="302" spans="1:34">
      <c r="A302" s="1">
        <v>2017037</v>
      </c>
      <c r="B302" s="1" t="s">
        <v>48</v>
      </c>
      <c r="C302" s="2">
        <v>42821</v>
      </c>
      <c r="D302" s="2">
        <v>42882</v>
      </c>
      <c r="E302" s="1">
        <v>2</v>
      </c>
      <c r="F302" s="1">
        <v>49</v>
      </c>
      <c r="G302" s="1">
        <v>9</v>
      </c>
      <c r="H302" s="1">
        <v>38</v>
      </c>
      <c r="I302" s="1">
        <v>18</v>
      </c>
      <c r="J302" s="1">
        <v>8</v>
      </c>
      <c r="K302" s="1" t="s">
        <v>1973</v>
      </c>
      <c r="L302" s="1">
        <v>0</v>
      </c>
      <c r="M302" s="1">
        <v>6000000</v>
      </c>
      <c r="N302" s="1">
        <v>2</v>
      </c>
      <c r="O302" s="1">
        <v>100000</v>
      </c>
      <c r="P302" s="1">
        <v>41</v>
      </c>
      <c r="Q302" s="1">
        <v>1000</v>
      </c>
      <c r="R302" s="1">
        <v>383</v>
      </c>
      <c r="S302" s="1">
        <v>500</v>
      </c>
      <c r="T302" s="1">
        <v>1815</v>
      </c>
      <c r="U302" s="1">
        <v>50</v>
      </c>
      <c r="V302" s="1">
        <v>15837</v>
      </c>
      <c r="W302" s="1">
        <v>20</v>
      </c>
      <c r="X302" s="1">
        <v>24584</v>
      </c>
      <c r="Y302" s="1">
        <v>10</v>
      </c>
      <c r="Z302" s="1">
        <v>228452</v>
      </c>
      <c r="AA302" s="1">
        <v>5</v>
      </c>
      <c r="AB302" s="1">
        <v>324377</v>
      </c>
      <c r="AC302" s="1">
        <v>2.2000000000000002</v>
      </c>
      <c r="AD302" s="1">
        <v>10</v>
      </c>
      <c r="AE302" s="1">
        <v>20000</v>
      </c>
      <c r="AF302" s="1" t="s">
        <v>1974</v>
      </c>
      <c r="AG302" s="1">
        <v>2115925</v>
      </c>
      <c r="AH302" s="1" t="s">
        <v>45</v>
      </c>
    </row>
    <row r="303" spans="1:34">
      <c r="A303" s="1">
        <v>2017036</v>
      </c>
      <c r="B303" s="1" t="s">
        <v>43</v>
      </c>
      <c r="C303" s="2">
        <v>42819</v>
      </c>
      <c r="D303" s="2">
        <v>42880</v>
      </c>
      <c r="E303" s="1">
        <v>2</v>
      </c>
      <c r="F303" s="1">
        <v>5</v>
      </c>
      <c r="G303" s="1">
        <v>8</v>
      </c>
      <c r="H303" s="1">
        <v>43</v>
      </c>
      <c r="I303" s="1">
        <v>49</v>
      </c>
      <c r="J303" s="1">
        <v>1</v>
      </c>
      <c r="K303" s="1" t="s">
        <v>1975</v>
      </c>
      <c r="L303" s="1">
        <v>0</v>
      </c>
      <c r="M303" s="1">
        <v>5000000</v>
      </c>
      <c r="N303" s="1">
        <v>2</v>
      </c>
      <c r="O303" s="1">
        <v>100000</v>
      </c>
      <c r="P303" s="1">
        <v>62</v>
      </c>
      <c r="Q303" s="1">
        <v>1000</v>
      </c>
      <c r="R303" s="1">
        <v>616</v>
      </c>
      <c r="S303" s="1">
        <v>500</v>
      </c>
      <c r="T303" s="1">
        <v>2661</v>
      </c>
      <c r="U303" s="1">
        <v>50</v>
      </c>
      <c r="V303" s="1">
        <v>30705</v>
      </c>
      <c r="W303" s="1">
        <v>20</v>
      </c>
      <c r="X303" s="1">
        <v>36874</v>
      </c>
      <c r="Y303" s="1">
        <v>10</v>
      </c>
      <c r="Z303" s="1">
        <v>433890</v>
      </c>
      <c r="AA303" s="1">
        <v>5</v>
      </c>
      <c r="AB303" s="1">
        <v>451280</v>
      </c>
      <c r="AC303" s="1">
        <v>2.2000000000000002</v>
      </c>
      <c r="AD303" s="1">
        <v>10</v>
      </c>
      <c r="AE303" s="1">
        <v>20000</v>
      </c>
      <c r="AF303" s="1" t="s">
        <v>1976</v>
      </c>
      <c r="AG303" s="1">
        <v>6686906</v>
      </c>
      <c r="AH303" s="1" t="s">
        <v>45</v>
      </c>
    </row>
    <row r="304" spans="1:34">
      <c r="A304" s="1">
        <v>2017035</v>
      </c>
      <c r="B304" s="1" t="s">
        <v>46</v>
      </c>
      <c r="C304" s="2">
        <v>42816</v>
      </c>
      <c r="D304" s="2">
        <v>42877</v>
      </c>
      <c r="E304" s="1">
        <v>43</v>
      </c>
      <c r="F304" s="1">
        <v>25</v>
      </c>
      <c r="G304" s="1">
        <v>28</v>
      </c>
      <c r="H304" s="1">
        <v>2</v>
      </c>
      <c r="I304" s="1">
        <v>11</v>
      </c>
      <c r="J304" s="1">
        <v>5</v>
      </c>
      <c r="K304" s="1" t="s">
        <v>1977</v>
      </c>
      <c r="L304" s="1">
        <v>0</v>
      </c>
      <c r="M304" s="1">
        <v>4000000</v>
      </c>
      <c r="N304" s="1">
        <v>1</v>
      </c>
      <c r="O304" s="1">
        <v>100000</v>
      </c>
      <c r="P304" s="1">
        <v>93</v>
      </c>
      <c r="Q304" s="1">
        <v>1000</v>
      </c>
      <c r="R304" s="1">
        <v>528</v>
      </c>
      <c r="S304" s="1">
        <v>500</v>
      </c>
      <c r="T304" s="1">
        <v>3046</v>
      </c>
      <c r="U304" s="1">
        <v>50</v>
      </c>
      <c r="V304" s="1">
        <v>22594</v>
      </c>
      <c r="W304" s="1">
        <v>20</v>
      </c>
      <c r="X304" s="1">
        <v>39456</v>
      </c>
      <c r="Y304" s="1">
        <v>10</v>
      </c>
      <c r="Z304" s="1">
        <v>299497</v>
      </c>
      <c r="AA304" s="1">
        <v>5</v>
      </c>
      <c r="AB304" s="1">
        <v>476385</v>
      </c>
      <c r="AC304" s="1">
        <v>2.2000000000000002</v>
      </c>
      <c r="AD304" s="1">
        <v>10</v>
      </c>
      <c r="AE304" s="1">
        <v>20000</v>
      </c>
      <c r="AF304" s="1" t="s">
        <v>1978</v>
      </c>
      <c r="AG304" s="1">
        <v>9083053</v>
      </c>
      <c r="AH304" s="1" t="s">
        <v>45</v>
      </c>
    </row>
    <row r="305" spans="1:34">
      <c r="A305" s="1">
        <v>2017034</v>
      </c>
      <c r="B305" s="1" t="s">
        <v>48</v>
      </c>
      <c r="C305" s="2">
        <v>42814</v>
      </c>
      <c r="D305" s="2">
        <v>42875</v>
      </c>
      <c r="E305" s="1">
        <v>42</v>
      </c>
      <c r="F305" s="1">
        <v>39</v>
      </c>
      <c r="G305" s="1">
        <v>28</v>
      </c>
      <c r="H305" s="1">
        <v>13</v>
      </c>
      <c r="I305" s="1">
        <v>40</v>
      </c>
      <c r="J305" s="1">
        <v>1</v>
      </c>
      <c r="K305" s="1" t="s">
        <v>1979</v>
      </c>
      <c r="L305" s="1">
        <v>0</v>
      </c>
      <c r="M305" s="1">
        <v>3000000</v>
      </c>
      <c r="N305" s="1">
        <v>1</v>
      </c>
      <c r="O305" s="1">
        <v>100000</v>
      </c>
      <c r="P305" s="1">
        <v>30</v>
      </c>
      <c r="Q305" s="1">
        <v>1000</v>
      </c>
      <c r="R305" s="1">
        <v>327</v>
      </c>
      <c r="S305" s="1">
        <v>500</v>
      </c>
      <c r="T305" s="1">
        <v>1210</v>
      </c>
      <c r="U305" s="1">
        <v>50</v>
      </c>
      <c r="V305" s="1">
        <v>14295</v>
      </c>
      <c r="W305" s="1">
        <v>20</v>
      </c>
      <c r="X305" s="1">
        <v>17889</v>
      </c>
      <c r="Y305" s="1">
        <v>10</v>
      </c>
      <c r="Z305" s="1">
        <v>207358</v>
      </c>
      <c r="AA305" s="1">
        <v>5</v>
      </c>
      <c r="AB305" s="1">
        <v>280060</v>
      </c>
      <c r="AC305" s="1">
        <v>2.2000000000000002</v>
      </c>
      <c r="AD305" s="1">
        <v>10</v>
      </c>
      <c r="AE305" s="1">
        <v>20000</v>
      </c>
      <c r="AF305" s="1" t="s">
        <v>1980</v>
      </c>
      <c r="AG305" s="1">
        <v>8974017</v>
      </c>
      <c r="AH305" s="1" t="s">
        <v>45</v>
      </c>
    </row>
    <row r="306" spans="1:34">
      <c r="A306" s="1">
        <v>2017033</v>
      </c>
      <c r="B306" s="1" t="s">
        <v>43</v>
      </c>
      <c r="C306" s="2">
        <v>42812</v>
      </c>
      <c r="D306" s="2">
        <v>42873</v>
      </c>
      <c r="E306" s="1">
        <v>33</v>
      </c>
      <c r="F306" s="1">
        <v>18</v>
      </c>
      <c r="G306" s="1">
        <v>1</v>
      </c>
      <c r="H306" s="1">
        <v>30</v>
      </c>
      <c r="I306" s="1">
        <v>6</v>
      </c>
      <c r="J306" s="1">
        <v>2</v>
      </c>
      <c r="K306" s="1" t="s">
        <v>1981</v>
      </c>
      <c r="L306" s="1">
        <v>0</v>
      </c>
      <c r="M306" s="1">
        <v>2000000</v>
      </c>
      <c r="N306" s="1">
        <v>3</v>
      </c>
      <c r="O306" s="1">
        <v>100000</v>
      </c>
      <c r="P306" s="1">
        <v>64</v>
      </c>
      <c r="Q306" s="1">
        <v>1000</v>
      </c>
      <c r="R306" s="1">
        <v>700</v>
      </c>
      <c r="S306" s="1">
        <v>500</v>
      </c>
      <c r="T306" s="1">
        <v>2926</v>
      </c>
      <c r="U306" s="1">
        <v>50</v>
      </c>
      <c r="V306" s="1">
        <v>32546</v>
      </c>
      <c r="W306" s="1">
        <v>20</v>
      </c>
      <c r="X306" s="1">
        <v>40675</v>
      </c>
      <c r="Y306" s="1">
        <v>10</v>
      </c>
      <c r="Z306" s="1">
        <v>447200</v>
      </c>
      <c r="AA306" s="1">
        <v>5</v>
      </c>
      <c r="AB306" s="1">
        <v>526563</v>
      </c>
      <c r="AC306" s="1">
        <v>2.2000000000000002</v>
      </c>
      <c r="AD306" s="1">
        <v>10</v>
      </c>
      <c r="AE306" s="1">
        <v>20000</v>
      </c>
      <c r="AF306" s="1" t="s">
        <v>1982</v>
      </c>
      <c r="AG306" s="1">
        <v>1094550</v>
      </c>
      <c r="AH306" s="1" t="s">
        <v>45</v>
      </c>
    </row>
    <row r="307" spans="1:34">
      <c r="A307" s="1">
        <v>2017032</v>
      </c>
      <c r="B307" s="1" t="s">
        <v>46</v>
      </c>
      <c r="C307" s="2">
        <v>42809</v>
      </c>
      <c r="D307" s="2">
        <v>42870</v>
      </c>
      <c r="E307" s="1">
        <v>25</v>
      </c>
      <c r="F307" s="1">
        <v>5</v>
      </c>
      <c r="G307" s="1">
        <v>46</v>
      </c>
      <c r="H307" s="1">
        <v>36</v>
      </c>
      <c r="I307" s="1">
        <v>31</v>
      </c>
      <c r="J307" s="1">
        <v>8</v>
      </c>
      <c r="K307" s="1" t="s">
        <v>1983</v>
      </c>
      <c r="L307" s="1">
        <v>1</v>
      </c>
      <c r="M307" s="1">
        <v>13000000</v>
      </c>
      <c r="N307" s="1">
        <v>0</v>
      </c>
      <c r="O307" s="1">
        <v>100000</v>
      </c>
      <c r="P307" s="1">
        <v>44</v>
      </c>
      <c r="Q307" s="1">
        <v>1000</v>
      </c>
      <c r="R307" s="1">
        <v>416</v>
      </c>
      <c r="S307" s="1">
        <v>500</v>
      </c>
      <c r="T307" s="1">
        <v>2266</v>
      </c>
      <c r="U307" s="1">
        <v>50</v>
      </c>
      <c r="V307" s="1">
        <v>19527</v>
      </c>
      <c r="W307" s="1">
        <v>20</v>
      </c>
      <c r="X307" s="1">
        <v>35330</v>
      </c>
      <c r="Y307" s="1">
        <v>10</v>
      </c>
      <c r="Z307" s="1">
        <v>308986</v>
      </c>
      <c r="AA307" s="1">
        <v>5</v>
      </c>
      <c r="AB307" s="1">
        <v>544992</v>
      </c>
      <c r="AC307" s="1">
        <v>2.2000000000000002</v>
      </c>
      <c r="AD307" s="1">
        <v>10</v>
      </c>
      <c r="AE307" s="1">
        <v>20000</v>
      </c>
      <c r="AF307" s="1" t="s">
        <v>1984</v>
      </c>
      <c r="AG307" s="1">
        <v>1938700</v>
      </c>
      <c r="AH307" s="1" t="s">
        <v>45</v>
      </c>
    </row>
    <row r="308" spans="1:34">
      <c r="A308" s="1">
        <v>2017031</v>
      </c>
      <c r="B308" s="1" t="s">
        <v>48</v>
      </c>
      <c r="C308" s="2">
        <v>42807</v>
      </c>
      <c r="D308" s="2">
        <v>42868</v>
      </c>
      <c r="E308" s="1">
        <v>16</v>
      </c>
      <c r="F308" s="1">
        <v>21</v>
      </c>
      <c r="G308" s="1">
        <v>34</v>
      </c>
      <c r="H308" s="1">
        <v>48</v>
      </c>
      <c r="I308" s="1">
        <v>24</v>
      </c>
      <c r="J308" s="1">
        <v>3</v>
      </c>
      <c r="K308" s="1" t="s">
        <v>1985</v>
      </c>
      <c r="L308" s="1">
        <v>0</v>
      </c>
      <c r="M308" s="1">
        <v>12000000</v>
      </c>
      <c r="N308" s="1">
        <v>2</v>
      </c>
      <c r="O308" s="1">
        <v>100000</v>
      </c>
      <c r="P308" s="1">
        <v>38</v>
      </c>
      <c r="Q308" s="1">
        <v>1000</v>
      </c>
      <c r="R308" s="1">
        <v>326</v>
      </c>
      <c r="S308" s="1">
        <v>500</v>
      </c>
      <c r="T308" s="1">
        <v>1889</v>
      </c>
      <c r="U308" s="1">
        <v>50</v>
      </c>
      <c r="V308" s="1">
        <v>17088</v>
      </c>
      <c r="W308" s="1">
        <v>20</v>
      </c>
      <c r="X308" s="1">
        <v>30484</v>
      </c>
      <c r="Y308" s="1">
        <v>10</v>
      </c>
      <c r="Z308" s="1">
        <v>262473</v>
      </c>
      <c r="AA308" s="1">
        <v>5</v>
      </c>
      <c r="AB308" s="1">
        <v>451969</v>
      </c>
      <c r="AC308" s="1">
        <v>2.2000000000000002</v>
      </c>
      <c r="AD308" s="1">
        <v>10</v>
      </c>
      <c r="AE308" s="1">
        <v>20000</v>
      </c>
      <c r="AF308" s="1" t="s">
        <v>1986</v>
      </c>
      <c r="AG308" s="1">
        <v>7531256</v>
      </c>
      <c r="AH308" s="1" t="s">
        <v>45</v>
      </c>
    </row>
    <row r="309" spans="1:34">
      <c r="A309" s="1">
        <v>2017030</v>
      </c>
      <c r="B309" s="1" t="s">
        <v>43</v>
      </c>
      <c r="C309" s="2">
        <v>42805</v>
      </c>
      <c r="D309" s="2">
        <v>42866</v>
      </c>
      <c r="E309" s="1">
        <v>1</v>
      </c>
      <c r="F309" s="1">
        <v>39</v>
      </c>
      <c r="G309" s="1">
        <v>31</v>
      </c>
      <c r="H309" s="1">
        <v>13</v>
      </c>
      <c r="I309" s="1">
        <v>42</v>
      </c>
      <c r="J309" s="1">
        <v>7</v>
      </c>
      <c r="K309" s="1" t="s">
        <v>1987</v>
      </c>
      <c r="L309" s="1">
        <v>0</v>
      </c>
      <c r="M309" s="1">
        <v>11000000</v>
      </c>
      <c r="N309" s="1">
        <v>2</v>
      </c>
      <c r="O309" s="1">
        <v>100000</v>
      </c>
      <c r="P309" s="1">
        <v>126</v>
      </c>
      <c r="Q309" s="1">
        <v>1000</v>
      </c>
      <c r="R309" s="1">
        <v>791</v>
      </c>
      <c r="S309" s="1">
        <v>500</v>
      </c>
      <c r="T309" s="1">
        <v>5859</v>
      </c>
      <c r="U309" s="1">
        <v>50</v>
      </c>
      <c r="V309" s="1">
        <v>35133</v>
      </c>
      <c r="W309" s="1">
        <v>20</v>
      </c>
      <c r="X309" s="1">
        <v>87218</v>
      </c>
      <c r="Y309" s="1">
        <v>10</v>
      </c>
      <c r="Z309" s="1">
        <v>514090</v>
      </c>
      <c r="AA309" s="1">
        <v>5</v>
      </c>
      <c r="AB309" s="1">
        <v>1175080</v>
      </c>
      <c r="AC309" s="1">
        <v>2.2000000000000002</v>
      </c>
      <c r="AD309" s="1">
        <v>10</v>
      </c>
      <c r="AE309" s="1">
        <v>20000</v>
      </c>
      <c r="AF309" s="1" t="s">
        <v>1988</v>
      </c>
      <c r="AG309" s="1">
        <v>6172499</v>
      </c>
      <c r="AH309" s="1" t="s">
        <v>45</v>
      </c>
    </row>
    <row r="310" spans="1:34">
      <c r="A310" s="1">
        <v>2017029</v>
      </c>
      <c r="B310" s="1" t="s">
        <v>46</v>
      </c>
      <c r="C310" s="2">
        <v>42802</v>
      </c>
      <c r="D310" s="2">
        <v>42863</v>
      </c>
      <c r="E310" s="1">
        <v>40</v>
      </c>
      <c r="F310" s="1">
        <v>16</v>
      </c>
      <c r="G310" s="1">
        <v>46</v>
      </c>
      <c r="H310" s="1">
        <v>42</v>
      </c>
      <c r="I310" s="1">
        <v>47</v>
      </c>
      <c r="J310" s="1">
        <v>2</v>
      </c>
      <c r="K310" s="1" t="s">
        <v>1989</v>
      </c>
      <c r="L310" s="1">
        <v>0</v>
      </c>
      <c r="M310" s="1">
        <v>10000000</v>
      </c>
      <c r="N310" s="1">
        <v>1</v>
      </c>
      <c r="O310" s="1">
        <v>100000</v>
      </c>
      <c r="P310" s="1">
        <v>36</v>
      </c>
      <c r="Q310" s="1">
        <v>1000</v>
      </c>
      <c r="R310" s="1">
        <v>354</v>
      </c>
      <c r="S310" s="1">
        <v>500</v>
      </c>
      <c r="T310" s="1">
        <v>1742</v>
      </c>
      <c r="U310" s="1">
        <v>50</v>
      </c>
      <c r="V310" s="1">
        <v>16616</v>
      </c>
      <c r="W310" s="1">
        <v>20</v>
      </c>
      <c r="X310" s="1">
        <v>24431</v>
      </c>
      <c r="Y310" s="1">
        <v>10</v>
      </c>
      <c r="Z310" s="1">
        <v>256230</v>
      </c>
      <c r="AA310" s="1">
        <v>5</v>
      </c>
      <c r="AB310" s="1">
        <v>425926</v>
      </c>
      <c r="AC310" s="1">
        <v>2.2000000000000002</v>
      </c>
      <c r="AD310" s="1">
        <v>10</v>
      </c>
      <c r="AE310" s="1">
        <v>20000</v>
      </c>
      <c r="AF310" s="1" t="s">
        <v>1990</v>
      </c>
      <c r="AG310" s="1">
        <v>3742051</v>
      </c>
      <c r="AH310" s="1" t="s">
        <v>45</v>
      </c>
    </row>
    <row r="311" spans="1:34">
      <c r="A311" s="1">
        <v>2017028</v>
      </c>
      <c r="B311" s="1" t="s">
        <v>48</v>
      </c>
      <c r="C311" s="2">
        <v>42800</v>
      </c>
      <c r="D311" s="2">
        <v>42861</v>
      </c>
      <c r="E311" s="1">
        <v>26</v>
      </c>
      <c r="F311" s="1">
        <v>10</v>
      </c>
      <c r="G311" s="1">
        <v>6</v>
      </c>
      <c r="H311" s="1">
        <v>41</v>
      </c>
      <c r="I311" s="1">
        <v>3</v>
      </c>
      <c r="J311" s="1">
        <v>9</v>
      </c>
      <c r="K311" s="1" t="s">
        <v>1991</v>
      </c>
      <c r="L311" s="1">
        <v>0</v>
      </c>
      <c r="M311" s="1">
        <v>9000000</v>
      </c>
      <c r="N311" s="1">
        <v>1</v>
      </c>
      <c r="O311" s="1">
        <v>100000</v>
      </c>
      <c r="P311" s="1">
        <v>59</v>
      </c>
      <c r="Q311" s="1">
        <v>1000</v>
      </c>
      <c r="R311" s="1">
        <v>582</v>
      </c>
      <c r="S311" s="1">
        <v>500</v>
      </c>
      <c r="T311" s="1">
        <v>2246</v>
      </c>
      <c r="U311" s="1">
        <v>50</v>
      </c>
      <c r="V311" s="1">
        <v>23453</v>
      </c>
      <c r="W311" s="1">
        <v>20</v>
      </c>
      <c r="X311" s="1">
        <v>30004</v>
      </c>
      <c r="Y311" s="1">
        <v>10</v>
      </c>
      <c r="Z311" s="1">
        <v>293219</v>
      </c>
      <c r="AA311" s="1">
        <v>5</v>
      </c>
      <c r="AB311" s="1">
        <v>367598</v>
      </c>
      <c r="AC311" s="1">
        <v>2.2000000000000002</v>
      </c>
      <c r="AD311" s="1">
        <v>10</v>
      </c>
      <c r="AE311" s="1">
        <v>20000</v>
      </c>
      <c r="AF311" s="1" t="s">
        <v>1992</v>
      </c>
      <c r="AG311" s="1">
        <v>1271524</v>
      </c>
      <c r="AH311" s="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8"/>
  <sheetViews>
    <sheetView workbookViewId="0"/>
  </sheetViews>
  <sheetFormatPr defaultRowHeight="15"/>
  <sheetData>
    <row r="1" spans="1:34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1364</v>
      </c>
      <c r="Y1" s="1" t="s">
        <v>1365</v>
      </c>
      <c r="Z1" s="1" t="s">
        <v>1366</v>
      </c>
      <c r="AA1" s="1" t="s">
        <v>1367</v>
      </c>
      <c r="AB1" s="1" t="s">
        <v>1368</v>
      </c>
      <c r="AC1" s="1" t="s">
        <v>1369</v>
      </c>
      <c r="AD1" s="1" t="s">
        <v>1370</v>
      </c>
      <c r="AE1" s="1" t="s">
        <v>1371</v>
      </c>
      <c r="AF1" s="1" t="s">
        <v>1372</v>
      </c>
      <c r="AG1" s="1" t="s">
        <v>41</v>
      </c>
      <c r="AH1" s="1" t="s">
        <v>42</v>
      </c>
    </row>
    <row r="2" spans="1:34">
      <c r="A2" s="1">
        <v>2019131</v>
      </c>
      <c r="B2" s="1" t="s">
        <v>43</v>
      </c>
      <c r="C2" s="2">
        <v>43771</v>
      </c>
      <c r="D2" s="2">
        <v>43832</v>
      </c>
      <c r="E2" s="1">
        <v>41</v>
      </c>
      <c r="F2" s="1">
        <v>1</v>
      </c>
      <c r="G2" s="1">
        <v>18</v>
      </c>
      <c r="H2" s="1">
        <v>16</v>
      </c>
      <c r="I2" s="1">
        <v>13</v>
      </c>
      <c r="J2" s="1">
        <v>3</v>
      </c>
      <c r="K2" s="1" t="s">
        <v>1993</v>
      </c>
      <c r="L2" s="1">
        <v>0</v>
      </c>
      <c r="M2" s="1">
        <v>10000000</v>
      </c>
      <c r="N2" s="1">
        <v>0</v>
      </c>
      <c r="O2" s="1">
        <v>100000</v>
      </c>
      <c r="P2" s="1">
        <v>107</v>
      </c>
      <c r="Q2" s="1">
        <v>1000</v>
      </c>
      <c r="R2" s="1">
        <v>764</v>
      </c>
      <c r="S2" s="1">
        <v>500</v>
      </c>
      <c r="T2" s="1">
        <v>3095</v>
      </c>
      <c r="U2" s="1">
        <v>50</v>
      </c>
      <c r="V2" s="1">
        <v>26407</v>
      </c>
      <c r="W2" s="1">
        <v>20</v>
      </c>
      <c r="X2" s="1">
        <v>42456</v>
      </c>
      <c r="Y2" s="1">
        <v>10</v>
      </c>
      <c r="Z2" s="1">
        <v>355666</v>
      </c>
      <c r="AA2" s="1">
        <v>5</v>
      </c>
      <c r="AB2" s="1">
        <v>514899</v>
      </c>
      <c r="AC2" s="1">
        <v>2.2000000000000002</v>
      </c>
      <c r="AD2" s="1">
        <v>10</v>
      </c>
      <c r="AE2" s="1">
        <v>20000</v>
      </c>
      <c r="AF2" s="1" t="s">
        <v>1994</v>
      </c>
      <c r="AG2" s="1">
        <v>4731738</v>
      </c>
      <c r="AH2" s="1" t="s">
        <v>45</v>
      </c>
    </row>
    <row r="3" spans="1:34">
      <c r="A3" s="1">
        <v>2019130</v>
      </c>
      <c r="B3" s="1" t="s">
        <v>46</v>
      </c>
      <c r="C3" s="2">
        <v>43768</v>
      </c>
      <c r="D3" s="2">
        <v>43829</v>
      </c>
      <c r="E3" s="1">
        <v>46</v>
      </c>
      <c r="F3" s="1">
        <v>13</v>
      </c>
      <c r="G3" s="1">
        <v>48</v>
      </c>
      <c r="H3" s="1">
        <v>2</v>
      </c>
      <c r="I3" s="1">
        <v>22</v>
      </c>
      <c r="J3" s="1">
        <v>1</v>
      </c>
      <c r="K3" s="1" t="s">
        <v>1995</v>
      </c>
      <c r="L3" s="1">
        <v>0</v>
      </c>
      <c r="M3" s="1">
        <v>9000000</v>
      </c>
      <c r="N3" s="1">
        <v>1</v>
      </c>
      <c r="O3" s="1">
        <v>100000</v>
      </c>
      <c r="P3" s="1">
        <v>35</v>
      </c>
      <c r="Q3" s="1">
        <v>1000</v>
      </c>
      <c r="R3" s="1">
        <v>371</v>
      </c>
      <c r="S3" s="1">
        <v>500</v>
      </c>
      <c r="T3" s="1">
        <v>1510</v>
      </c>
      <c r="U3" s="1">
        <v>50</v>
      </c>
      <c r="V3" s="1">
        <v>17862</v>
      </c>
      <c r="W3" s="1">
        <v>20</v>
      </c>
      <c r="X3" s="1">
        <v>21631</v>
      </c>
      <c r="Y3" s="1">
        <v>10</v>
      </c>
      <c r="Z3" s="1">
        <v>256767</v>
      </c>
      <c r="AA3" s="1">
        <v>5</v>
      </c>
      <c r="AB3" s="1">
        <v>282563</v>
      </c>
      <c r="AC3" s="1">
        <v>2.2000000000000002</v>
      </c>
      <c r="AD3" s="1">
        <v>10</v>
      </c>
      <c r="AE3" s="1">
        <v>20000</v>
      </c>
      <c r="AF3" s="1" t="s">
        <v>1996</v>
      </c>
      <c r="AG3" s="1">
        <v>1651848</v>
      </c>
      <c r="AH3" s="1" t="s">
        <v>45</v>
      </c>
    </row>
    <row r="4" spans="1:34">
      <c r="A4" s="1">
        <v>2019129</v>
      </c>
      <c r="B4" s="1" t="s">
        <v>48</v>
      </c>
      <c r="C4" s="2">
        <v>43766</v>
      </c>
      <c r="D4" s="2">
        <v>43827</v>
      </c>
      <c r="E4" s="1">
        <v>46</v>
      </c>
      <c r="F4" s="1">
        <v>17</v>
      </c>
      <c r="G4" s="1">
        <v>36</v>
      </c>
      <c r="H4" s="1">
        <v>35</v>
      </c>
      <c r="I4" s="1">
        <v>18</v>
      </c>
      <c r="J4" s="1">
        <v>4</v>
      </c>
      <c r="K4" s="1" t="s">
        <v>1997</v>
      </c>
      <c r="L4" s="1">
        <v>0</v>
      </c>
      <c r="M4" s="1">
        <v>8000000</v>
      </c>
      <c r="N4" s="1">
        <v>0</v>
      </c>
      <c r="O4" s="1">
        <v>100000</v>
      </c>
      <c r="P4" s="1">
        <v>18</v>
      </c>
      <c r="Q4" s="1">
        <v>1000</v>
      </c>
      <c r="R4" s="1">
        <v>183</v>
      </c>
      <c r="S4" s="1">
        <v>500</v>
      </c>
      <c r="T4" s="1">
        <v>934</v>
      </c>
      <c r="U4" s="1">
        <v>50</v>
      </c>
      <c r="V4" s="1">
        <v>9314</v>
      </c>
      <c r="W4" s="1">
        <v>20</v>
      </c>
      <c r="X4" s="1">
        <v>17172</v>
      </c>
      <c r="Y4" s="1">
        <v>10</v>
      </c>
      <c r="Z4" s="1">
        <v>159570</v>
      </c>
      <c r="AA4" s="1">
        <v>5</v>
      </c>
      <c r="AB4" s="1">
        <v>292818</v>
      </c>
      <c r="AC4" s="1">
        <v>2.2000000000000002</v>
      </c>
      <c r="AD4" s="1">
        <v>10</v>
      </c>
      <c r="AE4" s="1">
        <v>20000</v>
      </c>
      <c r="AF4" s="1" t="s">
        <v>1998</v>
      </c>
      <c r="AG4" s="1">
        <v>8110852</v>
      </c>
      <c r="AH4" s="1" t="s">
        <v>45</v>
      </c>
    </row>
    <row r="5" spans="1:34">
      <c r="A5" s="1">
        <v>2019128</v>
      </c>
      <c r="B5" s="1" t="s">
        <v>43</v>
      </c>
      <c r="C5" s="2">
        <v>43764</v>
      </c>
      <c r="D5" s="2">
        <v>43825</v>
      </c>
      <c r="E5" s="1">
        <v>11</v>
      </c>
      <c r="F5" s="1">
        <v>30</v>
      </c>
      <c r="G5" s="1">
        <v>44</v>
      </c>
      <c r="H5" s="1">
        <v>13</v>
      </c>
      <c r="I5" s="1">
        <v>20</v>
      </c>
      <c r="J5" s="1">
        <v>9</v>
      </c>
      <c r="K5" s="1" t="s">
        <v>1999</v>
      </c>
      <c r="L5" s="1">
        <v>0</v>
      </c>
      <c r="M5" s="1">
        <v>7000000</v>
      </c>
      <c r="N5" s="1">
        <v>2</v>
      </c>
      <c r="O5" s="1">
        <v>100000</v>
      </c>
      <c r="P5" s="1">
        <v>65</v>
      </c>
      <c r="Q5" s="1">
        <v>1000</v>
      </c>
      <c r="R5" s="1">
        <v>643</v>
      </c>
      <c r="S5" s="1">
        <v>500</v>
      </c>
      <c r="T5" s="1">
        <v>3221</v>
      </c>
      <c r="U5" s="1">
        <v>50</v>
      </c>
      <c r="V5" s="1">
        <v>28982</v>
      </c>
      <c r="W5" s="1">
        <v>20</v>
      </c>
      <c r="X5" s="1">
        <v>40432</v>
      </c>
      <c r="Y5" s="1">
        <v>10</v>
      </c>
      <c r="Z5" s="1">
        <v>381579</v>
      </c>
      <c r="AA5" s="1">
        <v>5</v>
      </c>
      <c r="AB5" s="1">
        <v>468489</v>
      </c>
      <c r="AC5" s="1">
        <v>2.2000000000000002</v>
      </c>
      <c r="AD5" s="1">
        <v>10</v>
      </c>
      <c r="AE5" s="1">
        <v>20000</v>
      </c>
      <c r="AF5" s="1" t="s">
        <v>2000</v>
      </c>
      <c r="AG5" s="1">
        <v>9094810</v>
      </c>
      <c r="AH5" s="1" t="s">
        <v>45</v>
      </c>
    </row>
    <row r="6" spans="1:34">
      <c r="A6" s="1">
        <v>2019127</v>
      </c>
      <c r="B6" s="1" t="s">
        <v>46</v>
      </c>
      <c r="C6" s="2">
        <v>43761</v>
      </c>
      <c r="D6" s="2">
        <v>43822</v>
      </c>
      <c r="E6" s="1">
        <v>49</v>
      </c>
      <c r="F6" s="1">
        <v>44</v>
      </c>
      <c r="G6" s="1">
        <v>31</v>
      </c>
      <c r="H6" s="1">
        <v>33</v>
      </c>
      <c r="I6" s="1">
        <v>40</v>
      </c>
      <c r="J6" s="1">
        <v>1</v>
      </c>
      <c r="K6" s="1" t="s">
        <v>2001</v>
      </c>
      <c r="L6" s="1">
        <v>0</v>
      </c>
      <c r="M6" s="1">
        <v>6000000</v>
      </c>
      <c r="N6" s="1">
        <v>1</v>
      </c>
      <c r="O6" s="1">
        <v>100000</v>
      </c>
      <c r="P6" s="1">
        <v>20</v>
      </c>
      <c r="Q6" s="1">
        <v>1000</v>
      </c>
      <c r="R6" s="1">
        <v>314</v>
      </c>
      <c r="S6" s="1">
        <v>500</v>
      </c>
      <c r="T6" s="1">
        <v>1189</v>
      </c>
      <c r="U6" s="1">
        <v>50</v>
      </c>
      <c r="V6" s="1">
        <v>12633</v>
      </c>
      <c r="W6" s="1">
        <v>20</v>
      </c>
      <c r="X6" s="1">
        <v>16840</v>
      </c>
      <c r="Y6" s="1">
        <v>10</v>
      </c>
      <c r="Z6" s="1">
        <v>188559</v>
      </c>
      <c r="AA6" s="1">
        <v>5</v>
      </c>
      <c r="AB6" s="1">
        <v>277243</v>
      </c>
      <c r="AC6" s="1">
        <v>2.2000000000000002</v>
      </c>
      <c r="AD6" s="1">
        <v>10</v>
      </c>
      <c r="AE6" s="1">
        <v>20000</v>
      </c>
      <c r="AF6" s="1" t="s">
        <v>2002</v>
      </c>
      <c r="AG6" s="1">
        <v>8563924</v>
      </c>
      <c r="AH6" s="1" t="s">
        <v>45</v>
      </c>
    </row>
    <row r="7" spans="1:34">
      <c r="A7" s="1">
        <v>2019126</v>
      </c>
      <c r="B7" s="1" t="s">
        <v>48</v>
      </c>
      <c r="C7" s="2">
        <v>43759</v>
      </c>
      <c r="D7" s="2">
        <v>43820</v>
      </c>
      <c r="E7" s="1">
        <v>13</v>
      </c>
      <c r="F7" s="1">
        <v>42</v>
      </c>
      <c r="G7" s="1">
        <v>40</v>
      </c>
      <c r="H7" s="1">
        <v>48</v>
      </c>
      <c r="I7" s="1">
        <v>3</v>
      </c>
      <c r="J7" s="1">
        <v>4</v>
      </c>
      <c r="K7" s="1" t="s">
        <v>2003</v>
      </c>
      <c r="L7" s="1">
        <v>0</v>
      </c>
      <c r="M7" s="1">
        <v>5000000</v>
      </c>
      <c r="N7" s="1">
        <v>0</v>
      </c>
      <c r="O7" s="1">
        <v>100000</v>
      </c>
      <c r="P7" s="1">
        <v>23</v>
      </c>
      <c r="Q7" s="1">
        <v>1000</v>
      </c>
      <c r="R7" s="1">
        <v>267</v>
      </c>
      <c r="S7" s="1">
        <v>500</v>
      </c>
      <c r="T7" s="1">
        <v>1227</v>
      </c>
      <c r="U7" s="1">
        <v>50</v>
      </c>
      <c r="V7" s="1">
        <v>12423</v>
      </c>
      <c r="W7" s="1">
        <v>20</v>
      </c>
      <c r="X7" s="1">
        <v>18457</v>
      </c>
      <c r="Y7" s="1">
        <v>10</v>
      </c>
      <c r="Z7" s="1">
        <v>182901</v>
      </c>
      <c r="AA7" s="1">
        <v>5</v>
      </c>
      <c r="AB7" s="1">
        <v>277865</v>
      </c>
      <c r="AC7" s="1">
        <v>2.2000000000000002</v>
      </c>
      <c r="AD7" s="1">
        <v>10</v>
      </c>
      <c r="AE7" s="1">
        <v>20000</v>
      </c>
      <c r="AF7" s="1" t="s">
        <v>2004</v>
      </c>
      <c r="AG7" s="1">
        <v>4036881</v>
      </c>
      <c r="AH7" s="1" t="s">
        <v>45</v>
      </c>
    </row>
    <row r="8" spans="1:34">
      <c r="A8" s="1">
        <v>2019125</v>
      </c>
      <c r="B8" s="1" t="s">
        <v>43</v>
      </c>
      <c r="C8" s="2">
        <v>43757</v>
      </c>
      <c r="D8" s="2">
        <v>43818</v>
      </c>
      <c r="E8" s="1">
        <v>36</v>
      </c>
      <c r="F8" s="1">
        <v>23</v>
      </c>
      <c r="G8" s="1">
        <v>24</v>
      </c>
      <c r="H8" s="1">
        <v>31</v>
      </c>
      <c r="I8" s="1">
        <v>32</v>
      </c>
      <c r="J8" s="1">
        <v>8</v>
      </c>
      <c r="K8" s="1" t="s">
        <v>2005</v>
      </c>
      <c r="L8" s="1">
        <v>0</v>
      </c>
      <c r="M8" s="1">
        <v>4000000</v>
      </c>
      <c r="N8" s="1">
        <v>1</v>
      </c>
      <c r="O8" s="1">
        <v>100000</v>
      </c>
      <c r="P8" s="1">
        <v>35</v>
      </c>
      <c r="Q8" s="1">
        <v>1000</v>
      </c>
      <c r="R8" s="1">
        <v>327</v>
      </c>
      <c r="S8" s="1">
        <v>500</v>
      </c>
      <c r="T8" s="1">
        <v>1886</v>
      </c>
      <c r="U8" s="1">
        <v>50</v>
      </c>
      <c r="V8" s="1">
        <v>15807</v>
      </c>
      <c r="W8" s="1">
        <v>20</v>
      </c>
      <c r="X8" s="1">
        <v>32664</v>
      </c>
      <c r="Y8" s="1">
        <v>10</v>
      </c>
      <c r="Z8" s="1">
        <v>276712</v>
      </c>
      <c r="AA8" s="1">
        <v>5</v>
      </c>
      <c r="AB8" s="1">
        <v>497689</v>
      </c>
      <c r="AC8" s="1">
        <v>2.2000000000000002</v>
      </c>
      <c r="AD8" s="1">
        <v>10</v>
      </c>
      <c r="AE8" s="1">
        <v>20000</v>
      </c>
      <c r="AF8" s="1" t="s">
        <v>2006</v>
      </c>
      <c r="AG8" s="1">
        <v>4731590</v>
      </c>
      <c r="AH8" s="1" t="s">
        <v>45</v>
      </c>
    </row>
    <row r="9" spans="1:34">
      <c r="A9" s="1">
        <v>2019124</v>
      </c>
      <c r="B9" s="1" t="s">
        <v>46</v>
      </c>
      <c r="C9" s="2">
        <v>43754</v>
      </c>
      <c r="D9" s="2">
        <v>43815</v>
      </c>
      <c r="E9" s="1">
        <v>19</v>
      </c>
      <c r="F9" s="1">
        <v>30</v>
      </c>
      <c r="G9" s="1">
        <v>5</v>
      </c>
      <c r="H9" s="1">
        <v>18</v>
      </c>
      <c r="I9" s="1">
        <v>35</v>
      </c>
      <c r="J9" s="1">
        <v>2</v>
      </c>
      <c r="K9" s="1" t="s">
        <v>2007</v>
      </c>
      <c r="L9" s="1">
        <v>0</v>
      </c>
      <c r="M9" s="1">
        <v>3000000</v>
      </c>
      <c r="N9" s="1">
        <v>3</v>
      </c>
      <c r="O9" s="1">
        <v>100000</v>
      </c>
      <c r="P9" s="1">
        <v>26</v>
      </c>
      <c r="Q9" s="1">
        <v>1000</v>
      </c>
      <c r="R9" s="1">
        <v>332</v>
      </c>
      <c r="S9" s="1">
        <v>500</v>
      </c>
      <c r="T9" s="1">
        <v>1517</v>
      </c>
      <c r="U9" s="1">
        <v>50</v>
      </c>
      <c r="V9" s="1">
        <v>17471</v>
      </c>
      <c r="W9" s="1">
        <v>20</v>
      </c>
      <c r="X9" s="1">
        <v>22946</v>
      </c>
      <c r="Y9" s="1">
        <v>10</v>
      </c>
      <c r="Z9" s="1">
        <v>258240</v>
      </c>
      <c r="AA9" s="1">
        <v>5</v>
      </c>
      <c r="AB9" s="1">
        <v>286251</v>
      </c>
      <c r="AC9" s="1">
        <v>2.2000000000000002</v>
      </c>
      <c r="AD9" s="1">
        <v>10</v>
      </c>
      <c r="AE9" s="1">
        <v>20000</v>
      </c>
      <c r="AF9" s="1" t="s">
        <v>2008</v>
      </c>
      <c r="AG9" s="1">
        <v>3243390</v>
      </c>
      <c r="AH9" s="1" t="s">
        <v>45</v>
      </c>
    </row>
    <row r="10" spans="1:34">
      <c r="A10" s="1">
        <v>2019123</v>
      </c>
      <c r="B10" s="1" t="s">
        <v>48</v>
      </c>
      <c r="C10" s="2">
        <v>43752</v>
      </c>
      <c r="D10" s="2">
        <v>43813</v>
      </c>
      <c r="E10" s="1">
        <v>16</v>
      </c>
      <c r="F10" s="1">
        <v>48</v>
      </c>
      <c r="G10" s="1">
        <v>18</v>
      </c>
      <c r="H10" s="1">
        <v>24</v>
      </c>
      <c r="I10" s="1">
        <v>6</v>
      </c>
      <c r="J10" s="1">
        <v>9</v>
      </c>
      <c r="K10" s="1" t="s">
        <v>2009</v>
      </c>
      <c r="L10" s="1">
        <v>0</v>
      </c>
      <c r="M10" s="1">
        <v>2000000</v>
      </c>
      <c r="N10" s="1">
        <v>2</v>
      </c>
      <c r="O10" s="1">
        <v>100000</v>
      </c>
      <c r="P10" s="1">
        <v>36</v>
      </c>
      <c r="Q10" s="1">
        <v>1000</v>
      </c>
      <c r="R10" s="1">
        <v>331</v>
      </c>
      <c r="S10" s="1">
        <v>500</v>
      </c>
      <c r="T10" s="1">
        <v>1551</v>
      </c>
      <c r="U10" s="1">
        <v>50</v>
      </c>
      <c r="V10" s="1">
        <v>15374</v>
      </c>
      <c r="W10" s="1">
        <v>20</v>
      </c>
      <c r="X10" s="1">
        <v>20504</v>
      </c>
      <c r="Y10" s="1">
        <v>10</v>
      </c>
      <c r="Z10" s="1">
        <v>202060</v>
      </c>
      <c r="AA10" s="1">
        <v>5</v>
      </c>
      <c r="AB10" s="1">
        <v>261807</v>
      </c>
      <c r="AC10" s="1">
        <v>2.2000000000000002</v>
      </c>
      <c r="AD10" s="1">
        <v>10</v>
      </c>
      <c r="AE10" s="1">
        <v>20000</v>
      </c>
      <c r="AF10" s="1" t="s">
        <v>2010</v>
      </c>
      <c r="AG10" s="1">
        <v>3380235</v>
      </c>
      <c r="AH10" s="1" t="s">
        <v>45</v>
      </c>
    </row>
    <row r="11" spans="1:34">
      <c r="A11" s="1">
        <v>2019122</v>
      </c>
      <c r="B11" s="1" t="s">
        <v>43</v>
      </c>
      <c r="C11" s="2">
        <v>43750</v>
      </c>
      <c r="D11" s="2">
        <v>43811</v>
      </c>
      <c r="E11" s="1">
        <v>27</v>
      </c>
      <c r="F11" s="1">
        <v>16</v>
      </c>
      <c r="G11" s="1">
        <v>12</v>
      </c>
      <c r="H11" s="1">
        <v>37</v>
      </c>
      <c r="I11" s="1">
        <v>10</v>
      </c>
      <c r="J11" s="1">
        <v>9</v>
      </c>
      <c r="K11" s="1" t="s">
        <v>2011</v>
      </c>
      <c r="L11" s="1">
        <v>1</v>
      </c>
      <c r="M11" s="1">
        <v>2000000</v>
      </c>
      <c r="N11" s="1">
        <v>1</v>
      </c>
      <c r="O11" s="1">
        <v>100000</v>
      </c>
      <c r="P11" s="1">
        <v>60</v>
      </c>
      <c r="Q11" s="1">
        <v>1000</v>
      </c>
      <c r="R11" s="1">
        <v>663</v>
      </c>
      <c r="S11" s="1">
        <v>500</v>
      </c>
      <c r="T11" s="1">
        <v>3093</v>
      </c>
      <c r="U11" s="1">
        <v>50</v>
      </c>
      <c r="V11" s="1">
        <v>29147</v>
      </c>
      <c r="W11" s="1">
        <v>20</v>
      </c>
      <c r="X11" s="1">
        <v>39936</v>
      </c>
      <c r="Y11" s="1">
        <v>10</v>
      </c>
      <c r="Z11" s="1">
        <v>381175</v>
      </c>
      <c r="AA11" s="1">
        <v>5</v>
      </c>
      <c r="AB11" s="1">
        <v>459399</v>
      </c>
      <c r="AC11" s="1">
        <v>2.2000000000000002</v>
      </c>
      <c r="AD11" s="1">
        <v>10</v>
      </c>
      <c r="AE11" s="1">
        <v>20000</v>
      </c>
      <c r="AF11" s="1" t="s">
        <v>2012</v>
      </c>
      <c r="AG11" s="1">
        <v>5864246</v>
      </c>
      <c r="AH11" s="1" t="s">
        <v>45</v>
      </c>
    </row>
    <row r="12" spans="1:34">
      <c r="A12" s="1">
        <v>2019121</v>
      </c>
      <c r="B12" s="1" t="s">
        <v>46</v>
      </c>
      <c r="C12" s="2">
        <v>43747</v>
      </c>
      <c r="D12" s="2">
        <v>43808</v>
      </c>
      <c r="E12" s="1">
        <v>14</v>
      </c>
      <c r="F12" s="1">
        <v>39</v>
      </c>
      <c r="G12" s="1">
        <v>17</v>
      </c>
      <c r="H12" s="1">
        <v>44</v>
      </c>
      <c r="I12" s="1">
        <v>36</v>
      </c>
      <c r="J12" s="1">
        <v>5</v>
      </c>
      <c r="K12" s="1" t="s">
        <v>2013</v>
      </c>
      <c r="L12" s="1">
        <v>1</v>
      </c>
      <c r="M12" s="1">
        <v>4000000</v>
      </c>
      <c r="N12" s="1">
        <v>2</v>
      </c>
      <c r="O12" s="1">
        <v>100000</v>
      </c>
      <c r="P12" s="1">
        <v>34</v>
      </c>
      <c r="Q12" s="1">
        <v>1000</v>
      </c>
      <c r="R12" s="1">
        <v>304</v>
      </c>
      <c r="S12" s="1">
        <v>500</v>
      </c>
      <c r="T12" s="1">
        <v>1685</v>
      </c>
      <c r="U12" s="1">
        <v>50</v>
      </c>
      <c r="V12" s="1">
        <v>13986</v>
      </c>
      <c r="W12" s="1">
        <v>20</v>
      </c>
      <c r="X12" s="1">
        <v>26129</v>
      </c>
      <c r="Y12" s="1">
        <v>10</v>
      </c>
      <c r="Z12" s="1">
        <v>209914</v>
      </c>
      <c r="AA12" s="1">
        <v>5</v>
      </c>
      <c r="AB12" s="1">
        <v>438985</v>
      </c>
      <c r="AC12" s="1">
        <v>2.2000000000000002</v>
      </c>
      <c r="AD12" s="1">
        <v>10</v>
      </c>
      <c r="AE12" s="1">
        <v>20000</v>
      </c>
      <c r="AF12" s="1" t="s">
        <v>2014</v>
      </c>
      <c r="AG12" s="1">
        <v>2745587</v>
      </c>
      <c r="AH12" s="1" t="s">
        <v>45</v>
      </c>
    </row>
    <row r="13" spans="1:34">
      <c r="A13" s="1">
        <v>2019120</v>
      </c>
      <c r="B13" s="1" t="s">
        <v>48</v>
      </c>
      <c r="C13" s="2">
        <v>43745</v>
      </c>
      <c r="D13" s="2">
        <v>43806</v>
      </c>
      <c r="E13" s="1">
        <v>19</v>
      </c>
      <c r="F13" s="1">
        <v>4</v>
      </c>
      <c r="G13" s="1">
        <v>2</v>
      </c>
      <c r="H13" s="1">
        <v>35</v>
      </c>
      <c r="I13" s="1">
        <v>11</v>
      </c>
      <c r="J13" s="1">
        <v>5</v>
      </c>
      <c r="K13" s="1" t="s">
        <v>2015</v>
      </c>
      <c r="L13" s="1">
        <v>0</v>
      </c>
      <c r="M13" s="1">
        <v>3000000</v>
      </c>
      <c r="N13" s="1">
        <v>1</v>
      </c>
      <c r="O13" s="1">
        <v>100000</v>
      </c>
      <c r="P13" s="1">
        <v>56</v>
      </c>
      <c r="Q13" s="1">
        <v>1000</v>
      </c>
      <c r="R13" s="1">
        <v>358</v>
      </c>
      <c r="S13" s="1">
        <v>500</v>
      </c>
      <c r="T13" s="1">
        <v>2326</v>
      </c>
      <c r="U13" s="1">
        <v>50</v>
      </c>
      <c r="V13" s="1">
        <v>17253</v>
      </c>
      <c r="W13" s="1">
        <v>20</v>
      </c>
      <c r="X13" s="1">
        <v>28563</v>
      </c>
      <c r="Y13" s="1">
        <v>10</v>
      </c>
      <c r="Z13" s="1">
        <v>219585</v>
      </c>
      <c r="AA13" s="1">
        <v>5</v>
      </c>
      <c r="AB13" s="1">
        <v>325406</v>
      </c>
      <c r="AC13" s="1">
        <v>2.2000000000000002</v>
      </c>
      <c r="AD13" s="1">
        <v>10</v>
      </c>
      <c r="AE13" s="1">
        <v>20000</v>
      </c>
      <c r="AF13" s="1" t="s">
        <v>2016</v>
      </c>
      <c r="AG13" s="1">
        <v>9036743</v>
      </c>
      <c r="AH13" s="1" t="s">
        <v>45</v>
      </c>
    </row>
    <row r="14" spans="1:34">
      <c r="A14" s="1">
        <v>2019119</v>
      </c>
      <c r="B14" s="1" t="s">
        <v>43</v>
      </c>
      <c r="C14" s="2">
        <v>43743</v>
      </c>
      <c r="D14" s="2">
        <v>43804</v>
      </c>
      <c r="E14" s="1">
        <v>30</v>
      </c>
      <c r="F14" s="1">
        <v>2</v>
      </c>
      <c r="G14" s="1">
        <v>38</v>
      </c>
      <c r="H14" s="1">
        <v>16</v>
      </c>
      <c r="I14" s="1">
        <v>31</v>
      </c>
      <c r="J14" s="1">
        <v>5</v>
      </c>
      <c r="K14" s="1" t="s">
        <v>2017</v>
      </c>
      <c r="L14" s="1">
        <v>0</v>
      </c>
      <c r="M14" s="1">
        <v>2000000</v>
      </c>
      <c r="N14" s="1">
        <v>2</v>
      </c>
      <c r="O14" s="1">
        <v>100000</v>
      </c>
      <c r="P14" s="1">
        <v>56</v>
      </c>
      <c r="Q14" s="1">
        <v>1000</v>
      </c>
      <c r="R14" s="1">
        <v>333</v>
      </c>
      <c r="S14" s="1">
        <v>500</v>
      </c>
      <c r="T14" s="1">
        <v>2373</v>
      </c>
      <c r="U14" s="1">
        <v>50</v>
      </c>
      <c r="V14" s="1">
        <v>18398</v>
      </c>
      <c r="W14" s="1">
        <v>20</v>
      </c>
      <c r="X14" s="1">
        <v>37879</v>
      </c>
      <c r="Y14" s="1">
        <v>10</v>
      </c>
      <c r="Z14" s="1">
        <v>291777</v>
      </c>
      <c r="AA14" s="1">
        <v>5</v>
      </c>
      <c r="AB14" s="1">
        <v>573078</v>
      </c>
      <c r="AC14" s="1">
        <v>2.2000000000000002</v>
      </c>
      <c r="AD14" s="1">
        <v>10</v>
      </c>
      <c r="AE14" s="1">
        <v>20000</v>
      </c>
      <c r="AF14" s="1" t="s">
        <v>2018</v>
      </c>
      <c r="AG14" s="1">
        <v>3209042</v>
      </c>
      <c r="AH14" s="1" t="s">
        <v>45</v>
      </c>
    </row>
    <row r="15" spans="1:34">
      <c r="A15" s="1">
        <v>2019118</v>
      </c>
      <c r="B15" s="1" t="s">
        <v>46</v>
      </c>
      <c r="C15" s="2">
        <v>43740</v>
      </c>
      <c r="D15" s="2">
        <v>43801</v>
      </c>
      <c r="E15" s="1">
        <v>33</v>
      </c>
      <c r="F15" s="1">
        <v>37</v>
      </c>
      <c r="G15" s="1">
        <v>32</v>
      </c>
      <c r="H15" s="1">
        <v>35</v>
      </c>
      <c r="I15" s="1">
        <v>49</v>
      </c>
      <c r="J15" s="1">
        <v>3</v>
      </c>
      <c r="K15" s="1" t="s">
        <v>2019</v>
      </c>
      <c r="L15" s="1">
        <v>1</v>
      </c>
      <c r="M15" s="1">
        <v>2000000</v>
      </c>
      <c r="N15" s="1">
        <v>1</v>
      </c>
      <c r="O15" s="1">
        <v>100000</v>
      </c>
      <c r="P15" s="1">
        <v>43</v>
      </c>
      <c r="Q15" s="1">
        <v>1000</v>
      </c>
      <c r="R15" s="1">
        <v>270</v>
      </c>
      <c r="S15" s="1">
        <v>500</v>
      </c>
      <c r="T15" s="1">
        <v>1366</v>
      </c>
      <c r="U15" s="1">
        <v>50</v>
      </c>
      <c r="V15" s="1">
        <v>11227</v>
      </c>
      <c r="W15" s="1">
        <v>20</v>
      </c>
      <c r="X15" s="1">
        <v>20134</v>
      </c>
      <c r="Y15" s="1">
        <v>10</v>
      </c>
      <c r="Z15" s="1">
        <v>171306</v>
      </c>
      <c r="AA15" s="1">
        <v>5</v>
      </c>
      <c r="AB15" s="1">
        <v>392330</v>
      </c>
      <c r="AC15" s="1">
        <v>2.2000000000000002</v>
      </c>
      <c r="AD15" s="1">
        <v>10</v>
      </c>
      <c r="AE15" s="1">
        <v>20000</v>
      </c>
      <c r="AF15" s="1" t="s">
        <v>2020</v>
      </c>
      <c r="AG15" s="1">
        <v>67189</v>
      </c>
      <c r="AH15" s="1" t="s">
        <v>45</v>
      </c>
    </row>
    <row r="16" spans="1:34">
      <c r="A16" s="1">
        <v>2019117</v>
      </c>
      <c r="B16" s="1" t="s">
        <v>48</v>
      </c>
      <c r="C16" s="2">
        <v>43738</v>
      </c>
      <c r="D16" s="2">
        <v>43799</v>
      </c>
      <c r="E16" s="1">
        <v>43</v>
      </c>
      <c r="F16" s="1">
        <v>2</v>
      </c>
      <c r="G16" s="1">
        <v>33</v>
      </c>
      <c r="H16" s="1">
        <v>23</v>
      </c>
      <c r="I16" s="1">
        <v>47</v>
      </c>
      <c r="J16" s="1">
        <v>2</v>
      </c>
      <c r="K16" s="1" t="s">
        <v>2021</v>
      </c>
      <c r="L16" s="1">
        <v>2</v>
      </c>
      <c r="M16" s="1">
        <v>1000000</v>
      </c>
      <c r="N16" s="1">
        <v>3</v>
      </c>
      <c r="O16" s="1">
        <v>100000</v>
      </c>
      <c r="P16" s="1">
        <v>28</v>
      </c>
      <c r="Q16" s="1">
        <v>1000</v>
      </c>
      <c r="R16" s="1">
        <v>238</v>
      </c>
      <c r="S16" s="1">
        <v>500</v>
      </c>
      <c r="T16" s="1">
        <v>1123</v>
      </c>
      <c r="U16" s="1">
        <v>50</v>
      </c>
      <c r="V16" s="1">
        <v>11337</v>
      </c>
      <c r="W16" s="1">
        <v>20</v>
      </c>
      <c r="X16" s="1">
        <v>15879</v>
      </c>
      <c r="Y16" s="1">
        <v>10</v>
      </c>
      <c r="Z16" s="1">
        <v>162977</v>
      </c>
      <c r="AA16" s="1">
        <v>5</v>
      </c>
      <c r="AB16" s="1">
        <v>236126</v>
      </c>
      <c r="AC16" s="1">
        <v>2.2000000000000002</v>
      </c>
      <c r="AD16" s="1">
        <v>10</v>
      </c>
      <c r="AE16" s="1">
        <v>20000</v>
      </c>
      <c r="AF16" s="1" t="s">
        <v>2022</v>
      </c>
      <c r="AG16" s="1">
        <v>3047956</v>
      </c>
      <c r="AH16" s="1" t="s">
        <v>45</v>
      </c>
    </row>
    <row r="17" spans="1:34">
      <c r="A17" s="1">
        <v>2019116</v>
      </c>
      <c r="B17" s="1" t="s">
        <v>43</v>
      </c>
      <c r="C17" s="2">
        <v>43736</v>
      </c>
      <c r="D17" s="2">
        <v>43797</v>
      </c>
      <c r="E17" s="1">
        <v>18</v>
      </c>
      <c r="F17" s="1">
        <v>15</v>
      </c>
      <c r="G17" s="1">
        <v>12</v>
      </c>
      <c r="H17" s="1">
        <v>19</v>
      </c>
      <c r="I17" s="1">
        <v>40</v>
      </c>
      <c r="J17" s="1">
        <v>5</v>
      </c>
      <c r="K17" s="1" t="s">
        <v>2023</v>
      </c>
      <c r="L17" s="1">
        <v>1</v>
      </c>
      <c r="M17" s="1">
        <v>20000000</v>
      </c>
      <c r="N17" s="1">
        <v>2</v>
      </c>
      <c r="O17" s="1">
        <v>100000</v>
      </c>
      <c r="P17" s="1">
        <v>72</v>
      </c>
      <c r="Q17" s="1">
        <v>1000</v>
      </c>
      <c r="R17" s="1">
        <v>631</v>
      </c>
      <c r="S17" s="1">
        <v>500</v>
      </c>
      <c r="T17" s="1">
        <v>3883</v>
      </c>
      <c r="U17" s="1">
        <v>50</v>
      </c>
      <c r="V17" s="1">
        <v>30140</v>
      </c>
      <c r="W17" s="1">
        <v>20</v>
      </c>
      <c r="X17" s="1">
        <v>57467</v>
      </c>
      <c r="Y17" s="1">
        <v>10</v>
      </c>
      <c r="Z17" s="1">
        <v>443171</v>
      </c>
      <c r="AA17" s="1">
        <v>5</v>
      </c>
      <c r="AB17" s="1">
        <v>676530</v>
      </c>
      <c r="AC17" s="1">
        <v>2.2000000000000002</v>
      </c>
      <c r="AD17" s="1">
        <v>10</v>
      </c>
      <c r="AE17" s="1">
        <v>20000</v>
      </c>
      <c r="AF17" s="1" t="s">
        <v>2024</v>
      </c>
      <c r="AG17" s="1">
        <v>2605465</v>
      </c>
      <c r="AH17" s="1" t="s">
        <v>45</v>
      </c>
    </row>
    <row r="18" spans="1:34">
      <c r="A18" s="1">
        <v>2019115</v>
      </c>
      <c r="B18" s="1" t="s">
        <v>46</v>
      </c>
      <c r="C18" s="2">
        <v>43733</v>
      </c>
      <c r="D18" s="2">
        <v>43794</v>
      </c>
      <c r="E18" s="1">
        <v>7</v>
      </c>
      <c r="F18" s="1">
        <v>1</v>
      </c>
      <c r="G18" s="1">
        <v>26</v>
      </c>
      <c r="H18" s="1">
        <v>22</v>
      </c>
      <c r="I18" s="1">
        <v>15</v>
      </c>
      <c r="J18" s="1">
        <v>3</v>
      </c>
      <c r="K18" s="1" t="s">
        <v>2025</v>
      </c>
      <c r="L18" s="1">
        <v>0</v>
      </c>
      <c r="M18" s="1">
        <v>19000000</v>
      </c>
      <c r="N18" s="1">
        <v>4</v>
      </c>
      <c r="O18" s="1">
        <v>100000</v>
      </c>
      <c r="P18" s="1">
        <v>95</v>
      </c>
      <c r="Q18" s="1">
        <v>1000</v>
      </c>
      <c r="R18" s="1">
        <v>924</v>
      </c>
      <c r="S18" s="1">
        <v>500</v>
      </c>
      <c r="T18" s="1">
        <v>3587</v>
      </c>
      <c r="U18" s="1">
        <v>50</v>
      </c>
      <c r="V18" s="1">
        <v>31101</v>
      </c>
      <c r="W18" s="1">
        <v>20</v>
      </c>
      <c r="X18" s="1">
        <v>43584</v>
      </c>
      <c r="Y18" s="1">
        <v>10</v>
      </c>
      <c r="Z18" s="1">
        <v>366349</v>
      </c>
      <c r="AA18" s="1">
        <v>5</v>
      </c>
      <c r="AB18" s="1">
        <v>463419</v>
      </c>
      <c r="AC18" s="1">
        <v>2.2000000000000002</v>
      </c>
      <c r="AD18" s="1">
        <v>10</v>
      </c>
      <c r="AE18" s="1">
        <v>20000</v>
      </c>
      <c r="AF18" s="1" t="s">
        <v>2026</v>
      </c>
      <c r="AG18" s="1">
        <v>3504168</v>
      </c>
      <c r="AH18" s="1" t="s">
        <v>45</v>
      </c>
    </row>
    <row r="19" spans="1:34">
      <c r="A19" s="1">
        <v>2019114</v>
      </c>
      <c r="B19" s="1" t="s">
        <v>48</v>
      </c>
      <c r="C19" s="2">
        <v>43731</v>
      </c>
      <c r="D19" s="2">
        <v>43792</v>
      </c>
      <c r="E19" s="1">
        <v>36</v>
      </c>
      <c r="F19" s="1">
        <v>20</v>
      </c>
      <c r="G19" s="1">
        <v>42</v>
      </c>
      <c r="H19" s="1">
        <v>34</v>
      </c>
      <c r="I19" s="1">
        <v>29</v>
      </c>
      <c r="J19" s="1">
        <v>4</v>
      </c>
      <c r="K19" s="1" t="s">
        <v>2027</v>
      </c>
      <c r="L19" s="1">
        <v>0</v>
      </c>
      <c r="M19" s="1">
        <v>18000000</v>
      </c>
      <c r="N19" s="1">
        <v>4</v>
      </c>
      <c r="O19" s="1">
        <v>100000</v>
      </c>
      <c r="P19" s="1">
        <v>21</v>
      </c>
      <c r="Q19" s="1">
        <v>1000</v>
      </c>
      <c r="R19" s="1">
        <v>236</v>
      </c>
      <c r="S19" s="1">
        <v>500</v>
      </c>
      <c r="T19" s="1">
        <v>1368</v>
      </c>
      <c r="U19" s="1">
        <v>50</v>
      </c>
      <c r="V19" s="1">
        <v>12704</v>
      </c>
      <c r="W19" s="1">
        <v>20</v>
      </c>
      <c r="X19" s="1">
        <v>21817</v>
      </c>
      <c r="Y19" s="1">
        <v>10</v>
      </c>
      <c r="Z19" s="1">
        <v>196761</v>
      </c>
      <c r="AA19" s="1">
        <v>5</v>
      </c>
      <c r="AB19" s="1">
        <v>355980</v>
      </c>
      <c r="AC19" s="1">
        <v>2.2000000000000002</v>
      </c>
      <c r="AD19" s="1">
        <v>10</v>
      </c>
      <c r="AE19" s="1">
        <v>20000</v>
      </c>
      <c r="AF19" s="1" t="s">
        <v>2028</v>
      </c>
      <c r="AG19" s="1">
        <v>483969</v>
      </c>
      <c r="AH19" s="1" t="s">
        <v>45</v>
      </c>
    </row>
    <row r="20" spans="1:34">
      <c r="A20" s="1">
        <v>2019113</v>
      </c>
      <c r="B20" s="1" t="s">
        <v>43</v>
      </c>
      <c r="C20" s="2">
        <v>43729</v>
      </c>
      <c r="D20" s="2">
        <v>43790</v>
      </c>
      <c r="E20" s="1">
        <v>15</v>
      </c>
      <c r="F20" s="1">
        <v>42</v>
      </c>
      <c r="G20" s="1">
        <v>41</v>
      </c>
      <c r="H20" s="1">
        <v>44</v>
      </c>
      <c r="I20" s="1">
        <v>8</v>
      </c>
      <c r="J20" s="1">
        <v>10</v>
      </c>
      <c r="K20" s="1" t="s">
        <v>2029</v>
      </c>
      <c r="L20" s="1">
        <v>0</v>
      </c>
      <c r="M20" s="1">
        <v>17000000</v>
      </c>
      <c r="N20" s="1">
        <v>3</v>
      </c>
      <c r="O20" s="1">
        <v>100000</v>
      </c>
      <c r="P20" s="1">
        <v>43</v>
      </c>
      <c r="Q20" s="1">
        <v>1000</v>
      </c>
      <c r="R20" s="1">
        <v>404</v>
      </c>
      <c r="S20" s="1">
        <v>500</v>
      </c>
      <c r="T20" s="1">
        <v>2015</v>
      </c>
      <c r="U20" s="1">
        <v>50</v>
      </c>
      <c r="V20" s="1">
        <v>22352</v>
      </c>
      <c r="W20" s="1">
        <v>20</v>
      </c>
      <c r="X20" s="1">
        <v>30668</v>
      </c>
      <c r="Y20" s="1">
        <v>10</v>
      </c>
      <c r="Z20" s="1">
        <v>348386</v>
      </c>
      <c r="AA20" s="1">
        <v>5</v>
      </c>
      <c r="AB20" s="1">
        <v>462035</v>
      </c>
      <c r="AC20" s="1">
        <v>2.2000000000000002</v>
      </c>
      <c r="AD20" s="1">
        <v>10</v>
      </c>
      <c r="AE20" s="1">
        <v>20000</v>
      </c>
      <c r="AF20" s="1" t="s">
        <v>2030</v>
      </c>
      <c r="AG20" s="1">
        <v>2474644</v>
      </c>
      <c r="AH20" s="1" t="s">
        <v>45</v>
      </c>
    </row>
    <row r="21" spans="1:34">
      <c r="A21" s="1">
        <v>2019112</v>
      </c>
      <c r="B21" s="1" t="s">
        <v>46</v>
      </c>
      <c r="C21" s="2">
        <v>43726</v>
      </c>
      <c r="D21" s="2">
        <v>43787</v>
      </c>
      <c r="E21" s="1">
        <v>16</v>
      </c>
      <c r="F21" s="1">
        <v>6</v>
      </c>
      <c r="G21" s="1">
        <v>36</v>
      </c>
      <c r="H21" s="1">
        <v>5</v>
      </c>
      <c r="I21" s="1">
        <v>3</v>
      </c>
      <c r="J21" s="1">
        <v>10</v>
      </c>
      <c r="K21" s="1" t="s">
        <v>2031</v>
      </c>
      <c r="L21" s="1">
        <v>0</v>
      </c>
      <c r="M21" s="1">
        <v>16000000</v>
      </c>
      <c r="N21" s="1">
        <v>3</v>
      </c>
      <c r="O21" s="1">
        <v>100000</v>
      </c>
      <c r="P21" s="1">
        <v>48</v>
      </c>
      <c r="Q21" s="1">
        <v>1000</v>
      </c>
      <c r="R21" s="1">
        <v>485</v>
      </c>
      <c r="S21" s="1">
        <v>500</v>
      </c>
      <c r="T21" s="1">
        <v>2020</v>
      </c>
      <c r="U21" s="1">
        <v>50</v>
      </c>
      <c r="V21" s="1">
        <v>23715</v>
      </c>
      <c r="W21" s="1">
        <v>20</v>
      </c>
      <c r="X21" s="1">
        <v>27709</v>
      </c>
      <c r="Y21" s="1">
        <v>10</v>
      </c>
      <c r="Z21" s="1">
        <v>326795</v>
      </c>
      <c r="AA21" s="1">
        <v>5</v>
      </c>
      <c r="AB21" s="1">
        <v>342710</v>
      </c>
      <c r="AC21" s="1">
        <v>2.2000000000000002</v>
      </c>
      <c r="AD21" s="1">
        <v>10</v>
      </c>
      <c r="AE21" s="1">
        <v>20000</v>
      </c>
      <c r="AF21" s="1" t="s">
        <v>2032</v>
      </c>
      <c r="AG21" s="1">
        <v>560191</v>
      </c>
      <c r="AH21" s="1" t="s">
        <v>45</v>
      </c>
    </row>
    <row r="22" spans="1:34">
      <c r="A22" s="1">
        <v>2019111</v>
      </c>
      <c r="B22" s="1" t="s">
        <v>48</v>
      </c>
      <c r="C22" s="2">
        <v>43724</v>
      </c>
      <c r="D22" s="2">
        <v>43785</v>
      </c>
      <c r="E22" s="1">
        <v>42</v>
      </c>
      <c r="F22" s="1">
        <v>35</v>
      </c>
      <c r="G22" s="1">
        <v>31</v>
      </c>
      <c r="H22" s="1">
        <v>32</v>
      </c>
      <c r="I22" s="1">
        <v>13</v>
      </c>
      <c r="J22" s="1">
        <v>5</v>
      </c>
      <c r="K22" s="1" t="s">
        <v>2033</v>
      </c>
      <c r="L22" s="1">
        <v>0</v>
      </c>
      <c r="M22" s="1">
        <v>15000000</v>
      </c>
      <c r="N22" s="1">
        <v>1</v>
      </c>
      <c r="O22" s="1">
        <v>100000</v>
      </c>
      <c r="P22" s="1">
        <v>29</v>
      </c>
      <c r="Q22" s="1">
        <v>1000</v>
      </c>
      <c r="R22" s="1">
        <v>306</v>
      </c>
      <c r="S22" s="1">
        <v>500</v>
      </c>
      <c r="T22" s="1">
        <v>1650</v>
      </c>
      <c r="U22" s="1">
        <v>50</v>
      </c>
      <c r="V22" s="1">
        <v>13304</v>
      </c>
      <c r="W22" s="1">
        <v>20</v>
      </c>
      <c r="X22" s="1">
        <v>25190</v>
      </c>
      <c r="Y22" s="1">
        <v>10</v>
      </c>
      <c r="Z22" s="1">
        <v>201812</v>
      </c>
      <c r="AA22" s="1">
        <v>5</v>
      </c>
      <c r="AB22" s="1">
        <v>405327</v>
      </c>
      <c r="AC22" s="1">
        <v>2.2000000000000002</v>
      </c>
      <c r="AD22" s="1">
        <v>10</v>
      </c>
      <c r="AE22" s="1">
        <v>20000</v>
      </c>
      <c r="AF22" s="1" t="s">
        <v>2034</v>
      </c>
      <c r="AG22" s="1">
        <v>2766592</v>
      </c>
      <c r="AH22" s="1" t="s">
        <v>45</v>
      </c>
    </row>
    <row r="23" spans="1:34">
      <c r="A23" s="1">
        <v>2019110</v>
      </c>
      <c r="B23" s="1" t="s">
        <v>43</v>
      </c>
      <c r="C23" s="2">
        <v>43722</v>
      </c>
      <c r="D23" s="2">
        <v>43783</v>
      </c>
      <c r="E23" s="1">
        <v>28</v>
      </c>
      <c r="F23" s="1">
        <v>23</v>
      </c>
      <c r="G23" s="1">
        <v>18</v>
      </c>
      <c r="H23" s="1">
        <v>26</v>
      </c>
      <c r="I23" s="1">
        <v>19</v>
      </c>
      <c r="J23" s="1">
        <v>9</v>
      </c>
      <c r="K23" s="1" t="s">
        <v>2035</v>
      </c>
      <c r="L23" s="1">
        <v>0</v>
      </c>
      <c r="M23" s="1">
        <v>14000000</v>
      </c>
      <c r="N23" s="1">
        <v>2</v>
      </c>
      <c r="O23" s="1">
        <v>100000</v>
      </c>
      <c r="P23" s="1">
        <v>82</v>
      </c>
      <c r="Q23" s="1">
        <v>1000</v>
      </c>
      <c r="R23" s="1">
        <v>710</v>
      </c>
      <c r="S23" s="1">
        <v>500</v>
      </c>
      <c r="T23" s="1">
        <v>3197</v>
      </c>
      <c r="U23" s="1">
        <v>50</v>
      </c>
      <c r="V23" s="1">
        <v>28885</v>
      </c>
      <c r="W23" s="1">
        <v>20</v>
      </c>
      <c r="X23" s="1">
        <v>43101</v>
      </c>
      <c r="Y23" s="1">
        <v>10</v>
      </c>
      <c r="Z23" s="1">
        <v>399161</v>
      </c>
      <c r="AA23" s="1">
        <v>5</v>
      </c>
      <c r="AB23" s="1">
        <v>507956</v>
      </c>
      <c r="AC23" s="1">
        <v>2.2000000000000002</v>
      </c>
      <c r="AD23" s="1">
        <v>10</v>
      </c>
      <c r="AE23" s="1">
        <v>20000</v>
      </c>
      <c r="AF23" s="1" t="s">
        <v>2036</v>
      </c>
      <c r="AG23" s="1">
        <v>6126912</v>
      </c>
      <c r="AH23" s="1" t="s">
        <v>45</v>
      </c>
    </row>
    <row r="24" spans="1:34">
      <c r="A24" s="1">
        <v>2019109</v>
      </c>
      <c r="B24" s="1" t="s">
        <v>46</v>
      </c>
      <c r="C24" s="2">
        <v>43719</v>
      </c>
      <c r="D24" s="2">
        <v>43780</v>
      </c>
      <c r="E24" s="1">
        <v>35</v>
      </c>
      <c r="F24" s="1">
        <v>19</v>
      </c>
      <c r="G24" s="1">
        <v>6</v>
      </c>
      <c r="H24" s="1">
        <v>27</v>
      </c>
      <c r="I24" s="1">
        <v>14</v>
      </c>
      <c r="J24" s="1">
        <v>10</v>
      </c>
      <c r="K24" s="1" t="s">
        <v>2037</v>
      </c>
      <c r="L24" s="1">
        <v>0</v>
      </c>
      <c r="M24" s="1">
        <v>3000000</v>
      </c>
      <c r="N24" s="1">
        <v>3</v>
      </c>
      <c r="O24" s="1">
        <v>100000</v>
      </c>
      <c r="P24" s="1">
        <v>31</v>
      </c>
      <c r="Q24" s="1">
        <v>1000</v>
      </c>
      <c r="R24" s="1">
        <v>470</v>
      </c>
      <c r="S24" s="1">
        <v>500</v>
      </c>
      <c r="T24" s="1">
        <v>1487</v>
      </c>
      <c r="U24" s="1">
        <v>50</v>
      </c>
      <c r="V24" s="1">
        <v>19611</v>
      </c>
      <c r="W24" s="1">
        <v>20</v>
      </c>
      <c r="X24" s="1">
        <v>20653</v>
      </c>
      <c r="Y24" s="1">
        <v>10</v>
      </c>
      <c r="Z24" s="1">
        <v>255996</v>
      </c>
      <c r="AA24" s="1">
        <v>5</v>
      </c>
      <c r="AB24" s="1">
        <v>256015</v>
      </c>
      <c r="AC24" s="1">
        <v>2.2000000000000002</v>
      </c>
      <c r="AD24" s="1">
        <v>10</v>
      </c>
      <c r="AE24" s="1">
        <v>20000</v>
      </c>
      <c r="AF24" s="1" t="s">
        <v>2038</v>
      </c>
      <c r="AG24" s="1">
        <v>7918790</v>
      </c>
      <c r="AH24" s="1" t="s">
        <v>45</v>
      </c>
    </row>
    <row r="25" spans="1:34">
      <c r="A25" s="1">
        <v>2019108</v>
      </c>
      <c r="B25" s="1" t="s">
        <v>48</v>
      </c>
      <c r="C25" s="2">
        <v>43717</v>
      </c>
      <c r="D25" s="2">
        <v>43778</v>
      </c>
      <c r="E25" s="1">
        <v>42</v>
      </c>
      <c r="F25" s="1">
        <v>2</v>
      </c>
      <c r="G25" s="1">
        <v>44</v>
      </c>
      <c r="H25" s="1">
        <v>28</v>
      </c>
      <c r="I25" s="1">
        <v>5</v>
      </c>
      <c r="J25" s="1">
        <v>8</v>
      </c>
      <c r="K25" s="1" t="s">
        <v>2039</v>
      </c>
      <c r="L25" s="1">
        <v>0</v>
      </c>
      <c r="M25" s="1">
        <v>2000000</v>
      </c>
      <c r="N25" s="1">
        <v>1</v>
      </c>
      <c r="O25" s="1">
        <v>100000</v>
      </c>
      <c r="P25" s="1">
        <v>24</v>
      </c>
      <c r="Q25" s="1">
        <v>1000</v>
      </c>
      <c r="R25" s="1">
        <v>200</v>
      </c>
      <c r="S25" s="1">
        <v>500</v>
      </c>
      <c r="T25" s="1">
        <v>1383</v>
      </c>
      <c r="U25" s="1">
        <v>50</v>
      </c>
      <c r="V25" s="1">
        <v>11775</v>
      </c>
      <c r="W25" s="1">
        <v>20</v>
      </c>
      <c r="X25" s="1">
        <v>20652</v>
      </c>
      <c r="Y25" s="1">
        <v>10</v>
      </c>
      <c r="Z25" s="1">
        <v>179309</v>
      </c>
      <c r="AA25" s="1">
        <v>5</v>
      </c>
      <c r="AB25" s="1">
        <v>270522</v>
      </c>
      <c r="AC25" s="1">
        <v>2.2000000000000002</v>
      </c>
      <c r="AD25" s="1">
        <v>10</v>
      </c>
      <c r="AE25" s="1">
        <v>20000</v>
      </c>
      <c r="AF25" s="1" t="s">
        <v>2040</v>
      </c>
      <c r="AG25" s="1">
        <v>223025</v>
      </c>
      <c r="AH25" s="1" t="s">
        <v>45</v>
      </c>
    </row>
    <row r="26" spans="1:34">
      <c r="A26" s="1">
        <v>2019107</v>
      </c>
      <c r="B26" s="1" t="s">
        <v>43</v>
      </c>
      <c r="C26" s="2">
        <v>43715</v>
      </c>
      <c r="D26" s="2">
        <v>43776</v>
      </c>
      <c r="E26" s="1">
        <v>16</v>
      </c>
      <c r="F26" s="1">
        <v>12</v>
      </c>
      <c r="G26" s="1">
        <v>27</v>
      </c>
      <c r="H26" s="1">
        <v>30</v>
      </c>
      <c r="I26" s="1">
        <v>2</v>
      </c>
      <c r="J26" s="1">
        <v>2</v>
      </c>
      <c r="K26" s="1" t="s">
        <v>2041</v>
      </c>
      <c r="L26" s="1">
        <v>1</v>
      </c>
      <c r="M26" s="1">
        <v>5000000</v>
      </c>
      <c r="N26" s="1">
        <v>9</v>
      </c>
      <c r="O26" s="1">
        <v>100000</v>
      </c>
      <c r="P26" s="1">
        <v>83</v>
      </c>
      <c r="Q26" s="1">
        <v>1000</v>
      </c>
      <c r="R26" s="1">
        <v>924</v>
      </c>
      <c r="S26" s="1">
        <v>500</v>
      </c>
      <c r="T26" s="1">
        <v>3275</v>
      </c>
      <c r="U26" s="1">
        <v>50</v>
      </c>
      <c r="V26" s="1">
        <v>32185</v>
      </c>
      <c r="W26" s="1">
        <v>20</v>
      </c>
      <c r="X26" s="1">
        <v>38061</v>
      </c>
      <c r="Y26" s="1">
        <v>10</v>
      </c>
      <c r="Z26" s="1">
        <v>386465</v>
      </c>
      <c r="AA26" s="1">
        <v>5</v>
      </c>
      <c r="AB26" s="1">
        <v>401800</v>
      </c>
      <c r="AC26" s="1">
        <v>2.2000000000000002</v>
      </c>
      <c r="AD26" s="1">
        <v>10</v>
      </c>
      <c r="AE26" s="1">
        <v>20000</v>
      </c>
      <c r="AF26" s="1" t="s">
        <v>2042</v>
      </c>
      <c r="AG26" s="1">
        <v>2995637</v>
      </c>
      <c r="AH26" s="1" t="s">
        <v>45</v>
      </c>
    </row>
    <row r="27" spans="1:34">
      <c r="A27" s="1">
        <v>2019106</v>
      </c>
      <c r="B27" s="1" t="s">
        <v>46</v>
      </c>
      <c r="C27" s="2">
        <v>43712</v>
      </c>
      <c r="D27" s="2">
        <v>43773</v>
      </c>
      <c r="E27" s="1">
        <v>25</v>
      </c>
      <c r="F27" s="1">
        <v>2</v>
      </c>
      <c r="G27" s="1">
        <v>4</v>
      </c>
      <c r="H27" s="1">
        <v>7</v>
      </c>
      <c r="I27" s="1">
        <v>35</v>
      </c>
      <c r="J27" s="1">
        <v>3</v>
      </c>
      <c r="K27" s="1" t="s">
        <v>2043</v>
      </c>
      <c r="L27" s="1">
        <v>0</v>
      </c>
      <c r="M27" s="1">
        <v>4000000</v>
      </c>
      <c r="N27" s="1">
        <v>1</v>
      </c>
      <c r="O27" s="1">
        <v>100000</v>
      </c>
      <c r="P27" s="1">
        <v>34</v>
      </c>
      <c r="Q27" s="1">
        <v>1000</v>
      </c>
      <c r="R27" s="1">
        <v>404</v>
      </c>
      <c r="S27" s="1">
        <v>500</v>
      </c>
      <c r="T27" s="1">
        <v>2150</v>
      </c>
      <c r="U27" s="1">
        <v>50</v>
      </c>
      <c r="V27" s="1">
        <v>19812</v>
      </c>
      <c r="W27" s="1">
        <v>20</v>
      </c>
      <c r="X27" s="1">
        <v>29658</v>
      </c>
      <c r="Y27" s="1">
        <v>10</v>
      </c>
      <c r="Z27" s="1">
        <v>263733</v>
      </c>
      <c r="AA27" s="1">
        <v>5</v>
      </c>
      <c r="AB27" s="1">
        <v>365129</v>
      </c>
      <c r="AC27" s="1">
        <v>2.2000000000000002</v>
      </c>
      <c r="AD27" s="1">
        <v>10</v>
      </c>
      <c r="AE27" s="1">
        <v>20000</v>
      </c>
      <c r="AF27" s="1" t="s">
        <v>2044</v>
      </c>
      <c r="AG27" s="1">
        <v>6167872</v>
      </c>
      <c r="AH27" s="1" t="s">
        <v>45</v>
      </c>
    </row>
    <row r="28" spans="1:34">
      <c r="A28" s="1">
        <v>2019105</v>
      </c>
      <c r="B28" s="1" t="s">
        <v>48</v>
      </c>
      <c r="C28" s="2">
        <v>43710</v>
      </c>
      <c r="D28" s="2">
        <v>43771</v>
      </c>
      <c r="E28" s="1">
        <v>6</v>
      </c>
      <c r="F28" s="1">
        <v>2</v>
      </c>
      <c r="G28" s="1">
        <v>44</v>
      </c>
      <c r="H28" s="1">
        <v>33</v>
      </c>
      <c r="I28" s="1">
        <v>21</v>
      </c>
      <c r="J28" s="1">
        <v>4</v>
      </c>
      <c r="K28" s="1" t="s">
        <v>2045</v>
      </c>
      <c r="L28" s="1">
        <v>0</v>
      </c>
      <c r="M28" s="1">
        <v>3000000</v>
      </c>
      <c r="N28" s="1">
        <v>1</v>
      </c>
      <c r="O28" s="1">
        <v>100000</v>
      </c>
      <c r="P28" s="1">
        <v>26</v>
      </c>
      <c r="Q28" s="1">
        <v>1000</v>
      </c>
      <c r="R28" s="1">
        <v>227</v>
      </c>
      <c r="S28" s="1">
        <v>500</v>
      </c>
      <c r="T28" s="1">
        <v>1199</v>
      </c>
      <c r="U28" s="1">
        <v>50</v>
      </c>
      <c r="V28" s="1">
        <v>12066</v>
      </c>
      <c r="W28" s="1">
        <v>20</v>
      </c>
      <c r="X28" s="1">
        <v>18583</v>
      </c>
      <c r="Y28" s="1">
        <v>10</v>
      </c>
      <c r="Z28" s="1">
        <v>179783</v>
      </c>
      <c r="AA28" s="1">
        <v>5</v>
      </c>
      <c r="AB28" s="1">
        <v>260433</v>
      </c>
      <c r="AC28" s="1">
        <v>2.2000000000000002</v>
      </c>
      <c r="AD28" s="1">
        <v>10</v>
      </c>
      <c r="AE28" s="1">
        <v>20000</v>
      </c>
      <c r="AF28" s="1" t="s">
        <v>2046</v>
      </c>
      <c r="AG28" s="1">
        <v>4976033</v>
      </c>
      <c r="AH28" s="1" t="s">
        <v>45</v>
      </c>
    </row>
    <row r="29" spans="1:34">
      <c r="A29" s="1">
        <v>2019104</v>
      </c>
      <c r="B29" s="1" t="s">
        <v>43</v>
      </c>
      <c r="C29" s="2">
        <v>43708</v>
      </c>
      <c r="D29" s="2">
        <v>43769</v>
      </c>
      <c r="E29" s="1">
        <v>47</v>
      </c>
      <c r="F29" s="1">
        <v>21</v>
      </c>
      <c r="G29" s="1">
        <v>25</v>
      </c>
      <c r="H29" s="1">
        <v>19</v>
      </c>
      <c r="I29" s="1">
        <v>38</v>
      </c>
      <c r="J29" s="1">
        <v>4</v>
      </c>
      <c r="K29" s="1" t="s">
        <v>2047</v>
      </c>
      <c r="L29" s="1">
        <v>0</v>
      </c>
      <c r="M29" s="1">
        <v>2000000</v>
      </c>
      <c r="N29" s="1">
        <v>2</v>
      </c>
      <c r="O29" s="1">
        <v>100000</v>
      </c>
      <c r="P29" s="1">
        <v>41</v>
      </c>
      <c r="Q29" s="1">
        <v>1000</v>
      </c>
      <c r="R29" s="1">
        <v>426</v>
      </c>
      <c r="S29" s="1">
        <v>500</v>
      </c>
      <c r="T29" s="1">
        <v>1985</v>
      </c>
      <c r="U29" s="1">
        <v>50</v>
      </c>
      <c r="V29" s="1">
        <v>18881</v>
      </c>
      <c r="W29" s="1">
        <v>20</v>
      </c>
      <c r="X29" s="1">
        <v>29891</v>
      </c>
      <c r="Y29" s="1">
        <v>10</v>
      </c>
      <c r="Z29" s="1">
        <v>280914</v>
      </c>
      <c r="AA29" s="1">
        <v>5</v>
      </c>
      <c r="AB29" s="1">
        <v>434269</v>
      </c>
      <c r="AC29" s="1">
        <v>2.2000000000000002</v>
      </c>
      <c r="AD29" s="1">
        <v>10</v>
      </c>
      <c r="AE29" s="1">
        <v>20000</v>
      </c>
      <c r="AF29" s="1" t="s">
        <v>2048</v>
      </c>
      <c r="AG29" s="1">
        <v>9701556</v>
      </c>
      <c r="AH29" s="1" t="s">
        <v>45</v>
      </c>
    </row>
    <row r="30" spans="1:34">
      <c r="A30" s="1">
        <v>2019103</v>
      </c>
      <c r="B30" s="1" t="s">
        <v>46</v>
      </c>
      <c r="C30" s="2">
        <v>43705</v>
      </c>
      <c r="D30" s="2">
        <v>43766</v>
      </c>
      <c r="E30" s="1">
        <v>14</v>
      </c>
      <c r="F30" s="1">
        <v>25</v>
      </c>
      <c r="G30" s="1">
        <v>47</v>
      </c>
      <c r="H30" s="1">
        <v>7</v>
      </c>
      <c r="I30" s="1">
        <v>42</v>
      </c>
      <c r="J30" s="1">
        <v>5</v>
      </c>
      <c r="K30" s="1" t="s">
        <v>2049</v>
      </c>
      <c r="L30" s="1">
        <v>1</v>
      </c>
      <c r="M30" s="1">
        <v>3000000</v>
      </c>
      <c r="N30" s="1">
        <v>3</v>
      </c>
      <c r="O30" s="1">
        <v>100000</v>
      </c>
      <c r="P30" s="1">
        <v>52</v>
      </c>
      <c r="Q30" s="1">
        <v>1000</v>
      </c>
      <c r="R30" s="1">
        <v>398</v>
      </c>
      <c r="S30" s="1">
        <v>500</v>
      </c>
      <c r="T30" s="1">
        <v>2213</v>
      </c>
      <c r="U30" s="1">
        <v>50</v>
      </c>
      <c r="V30" s="1">
        <v>16251</v>
      </c>
      <c r="W30" s="1">
        <v>20</v>
      </c>
      <c r="X30" s="1">
        <v>29489</v>
      </c>
      <c r="Y30" s="1">
        <v>10</v>
      </c>
      <c r="Z30" s="1">
        <v>225793</v>
      </c>
      <c r="AA30" s="1">
        <v>5</v>
      </c>
      <c r="AB30" s="1">
        <v>383239</v>
      </c>
      <c r="AC30" s="1">
        <v>2.2000000000000002</v>
      </c>
      <c r="AD30" s="1">
        <v>10</v>
      </c>
      <c r="AE30" s="1">
        <v>20000</v>
      </c>
      <c r="AF30" s="1" t="s">
        <v>2050</v>
      </c>
      <c r="AG30" s="1">
        <v>7329345</v>
      </c>
      <c r="AH30" s="1" t="s">
        <v>45</v>
      </c>
    </row>
    <row r="31" spans="1:34">
      <c r="A31" s="1">
        <v>2019102</v>
      </c>
      <c r="B31" s="1" t="s">
        <v>48</v>
      </c>
      <c r="C31" s="2">
        <v>43703</v>
      </c>
      <c r="D31" s="2">
        <v>43764</v>
      </c>
      <c r="E31" s="1">
        <v>4</v>
      </c>
      <c r="F31" s="1">
        <v>21</v>
      </c>
      <c r="G31" s="1">
        <v>46</v>
      </c>
      <c r="H31" s="1">
        <v>27</v>
      </c>
      <c r="I31" s="1">
        <v>47</v>
      </c>
      <c r="J31" s="1">
        <v>6</v>
      </c>
      <c r="K31" s="1" t="s">
        <v>2051</v>
      </c>
      <c r="L31" s="1">
        <v>0</v>
      </c>
      <c r="M31" s="1">
        <v>2000000</v>
      </c>
      <c r="N31" s="1">
        <v>0</v>
      </c>
      <c r="O31" s="1">
        <v>100000</v>
      </c>
      <c r="P31" s="1">
        <v>34</v>
      </c>
      <c r="Q31" s="1">
        <v>1000</v>
      </c>
      <c r="R31" s="1">
        <v>216</v>
      </c>
      <c r="S31" s="1">
        <v>500</v>
      </c>
      <c r="T31" s="1">
        <v>1090</v>
      </c>
      <c r="U31" s="1">
        <v>50</v>
      </c>
      <c r="V31" s="1">
        <v>10075</v>
      </c>
      <c r="W31" s="1">
        <v>20</v>
      </c>
      <c r="X31" s="1">
        <v>16765</v>
      </c>
      <c r="Y31" s="1">
        <v>10</v>
      </c>
      <c r="Z31" s="1">
        <v>157788</v>
      </c>
      <c r="AA31" s="1">
        <v>5</v>
      </c>
      <c r="AB31" s="1">
        <v>237594</v>
      </c>
      <c r="AC31" s="1">
        <v>2.2000000000000002</v>
      </c>
      <c r="AD31" s="1">
        <v>10</v>
      </c>
      <c r="AE31" s="1">
        <v>20000</v>
      </c>
      <c r="AF31" s="1" t="s">
        <v>2052</v>
      </c>
      <c r="AG31" s="1">
        <v>7120788</v>
      </c>
      <c r="AH31" s="1" t="s">
        <v>45</v>
      </c>
    </row>
    <row r="32" spans="1:34">
      <c r="A32" s="1">
        <v>2019101</v>
      </c>
      <c r="B32" s="1" t="s">
        <v>43</v>
      </c>
      <c r="C32" s="2">
        <v>43701</v>
      </c>
      <c r="D32" s="2">
        <v>43762</v>
      </c>
      <c r="E32" s="1">
        <v>23</v>
      </c>
      <c r="F32" s="1">
        <v>31</v>
      </c>
      <c r="G32" s="1">
        <v>15</v>
      </c>
      <c r="H32" s="1">
        <v>38</v>
      </c>
      <c r="I32" s="1">
        <v>17</v>
      </c>
      <c r="J32" s="1">
        <v>4</v>
      </c>
      <c r="K32" s="1" t="s">
        <v>2053</v>
      </c>
      <c r="L32" s="1">
        <v>1</v>
      </c>
      <c r="M32" s="1">
        <v>2000000</v>
      </c>
      <c r="N32" s="1">
        <v>5</v>
      </c>
      <c r="O32" s="1">
        <v>100000</v>
      </c>
      <c r="P32" s="1">
        <v>61</v>
      </c>
      <c r="Q32" s="1">
        <v>1000</v>
      </c>
      <c r="R32" s="1">
        <v>517</v>
      </c>
      <c r="S32" s="1">
        <v>500</v>
      </c>
      <c r="T32" s="1">
        <v>2376</v>
      </c>
      <c r="U32" s="1">
        <v>50</v>
      </c>
      <c r="V32" s="1">
        <v>21842</v>
      </c>
      <c r="W32" s="1">
        <v>20</v>
      </c>
      <c r="X32" s="1">
        <v>30953</v>
      </c>
      <c r="Y32" s="1">
        <v>10</v>
      </c>
      <c r="Z32" s="1">
        <v>292231</v>
      </c>
      <c r="AA32" s="1">
        <v>5</v>
      </c>
      <c r="AB32" s="1">
        <v>416198</v>
      </c>
      <c r="AC32" s="1">
        <v>2.2000000000000002</v>
      </c>
      <c r="AD32" s="1">
        <v>10</v>
      </c>
      <c r="AE32" s="1">
        <v>20000</v>
      </c>
      <c r="AF32" s="1" t="s">
        <v>2054</v>
      </c>
      <c r="AG32" s="1">
        <v>8821719</v>
      </c>
      <c r="AH32" s="1" t="s">
        <v>45</v>
      </c>
    </row>
    <row r="33" spans="1:34">
      <c r="A33" s="1">
        <v>2019100</v>
      </c>
      <c r="B33" s="1" t="s">
        <v>46</v>
      </c>
      <c r="C33" s="2">
        <v>43698</v>
      </c>
      <c r="D33" s="2">
        <v>43759</v>
      </c>
      <c r="E33" s="1">
        <v>17</v>
      </c>
      <c r="F33" s="1">
        <v>3</v>
      </c>
      <c r="G33" s="1">
        <v>38</v>
      </c>
      <c r="H33" s="1">
        <v>1</v>
      </c>
      <c r="I33" s="1">
        <v>25</v>
      </c>
      <c r="J33" s="1">
        <v>8</v>
      </c>
      <c r="K33" s="1" t="s">
        <v>2055</v>
      </c>
      <c r="L33" s="1">
        <v>1</v>
      </c>
      <c r="M33" s="1">
        <v>9000000</v>
      </c>
      <c r="N33" s="1">
        <v>3</v>
      </c>
      <c r="O33" s="1">
        <v>100000</v>
      </c>
      <c r="P33" s="1">
        <v>34</v>
      </c>
      <c r="Q33" s="1">
        <v>1000</v>
      </c>
      <c r="R33" s="1">
        <v>462</v>
      </c>
      <c r="S33" s="1">
        <v>500</v>
      </c>
      <c r="T33" s="1">
        <v>2237</v>
      </c>
      <c r="U33" s="1">
        <v>50</v>
      </c>
      <c r="V33" s="1">
        <v>19013</v>
      </c>
      <c r="W33" s="1">
        <v>20</v>
      </c>
      <c r="X33" s="1">
        <v>29483</v>
      </c>
      <c r="Y33" s="1">
        <v>10</v>
      </c>
      <c r="Z33" s="1">
        <v>261111</v>
      </c>
      <c r="AA33" s="1">
        <v>5</v>
      </c>
      <c r="AB33" s="1">
        <v>365856</v>
      </c>
      <c r="AC33" s="1">
        <v>2.2000000000000002</v>
      </c>
      <c r="AD33" s="1">
        <v>10</v>
      </c>
      <c r="AE33" s="1">
        <v>20000</v>
      </c>
      <c r="AF33" s="1" t="s">
        <v>2056</v>
      </c>
      <c r="AG33" s="1">
        <v>2559190</v>
      </c>
      <c r="AH33" s="1" t="s">
        <v>45</v>
      </c>
    </row>
    <row r="34" spans="1:34">
      <c r="A34" s="1">
        <v>2019099</v>
      </c>
      <c r="B34" s="1" t="s">
        <v>48</v>
      </c>
      <c r="C34" s="2">
        <v>43696</v>
      </c>
      <c r="D34" s="2">
        <v>43757</v>
      </c>
      <c r="E34" s="1">
        <v>14</v>
      </c>
      <c r="F34" s="1">
        <v>31</v>
      </c>
      <c r="G34" s="1">
        <v>7</v>
      </c>
      <c r="H34" s="1">
        <v>28</v>
      </c>
      <c r="I34" s="1">
        <v>2</v>
      </c>
      <c r="J34" s="1">
        <v>3</v>
      </c>
      <c r="K34" s="1" t="s">
        <v>2057</v>
      </c>
      <c r="L34" s="1">
        <v>0</v>
      </c>
      <c r="M34" s="1">
        <v>8000000</v>
      </c>
      <c r="N34" s="1">
        <v>7</v>
      </c>
      <c r="O34" s="1">
        <v>100000</v>
      </c>
      <c r="P34" s="1">
        <v>63</v>
      </c>
      <c r="Q34" s="1">
        <v>1000</v>
      </c>
      <c r="R34" s="1">
        <v>661</v>
      </c>
      <c r="S34" s="1">
        <v>500</v>
      </c>
      <c r="T34" s="1">
        <v>2431</v>
      </c>
      <c r="U34" s="1">
        <v>50</v>
      </c>
      <c r="V34" s="1">
        <v>20147</v>
      </c>
      <c r="W34" s="1">
        <v>20</v>
      </c>
      <c r="X34" s="1">
        <v>26753</v>
      </c>
      <c r="Y34" s="1">
        <v>10</v>
      </c>
      <c r="Z34" s="1">
        <v>229956</v>
      </c>
      <c r="AA34" s="1">
        <v>5</v>
      </c>
      <c r="AB34" s="1">
        <v>304217</v>
      </c>
      <c r="AC34" s="1">
        <v>2.2000000000000002</v>
      </c>
      <c r="AD34" s="1">
        <v>10</v>
      </c>
      <c r="AE34" s="1">
        <v>20000</v>
      </c>
      <c r="AF34" s="1" t="s">
        <v>2058</v>
      </c>
      <c r="AG34" s="1">
        <v>4636620</v>
      </c>
      <c r="AH34" s="1" t="s">
        <v>45</v>
      </c>
    </row>
    <row r="35" spans="1:34">
      <c r="A35" s="1">
        <v>2019098</v>
      </c>
      <c r="B35" s="1" t="s">
        <v>43</v>
      </c>
      <c r="C35" s="2">
        <v>43694</v>
      </c>
      <c r="D35" s="2">
        <v>43755</v>
      </c>
      <c r="E35" s="1">
        <v>1</v>
      </c>
      <c r="F35" s="1">
        <v>21</v>
      </c>
      <c r="G35" s="1">
        <v>28</v>
      </c>
      <c r="H35" s="1">
        <v>8</v>
      </c>
      <c r="I35" s="1">
        <v>37</v>
      </c>
      <c r="J35" s="1">
        <v>2</v>
      </c>
      <c r="K35" s="1" t="s">
        <v>2059</v>
      </c>
      <c r="L35" s="1">
        <v>0</v>
      </c>
      <c r="M35" s="1">
        <v>7000000</v>
      </c>
      <c r="N35" s="1">
        <v>0</v>
      </c>
      <c r="O35" s="1">
        <v>100000</v>
      </c>
      <c r="P35" s="1">
        <v>47</v>
      </c>
      <c r="Q35" s="1">
        <v>1000</v>
      </c>
      <c r="R35" s="1">
        <v>532</v>
      </c>
      <c r="S35" s="1">
        <v>500</v>
      </c>
      <c r="T35" s="1">
        <v>2173</v>
      </c>
      <c r="U35" s="1">
        <v>50</v>
      </c>
      <c r="V35" s="1">
        <v>23531</v>
      </c>
      <c r="W35" s="1">
        <v>20</v>
      </c>
      <c r="X35" s="1">
        <v>29181</v>
      </c>
      <c r="Y35" s="1">
        <v>10</v>
      </c>
      <c r="Z35" s="1">
        <v>332185</v>
      </c>
      <c r="AA35" s="1">
        <v>5</v>
      </c>
      <c r="AB35" s="1">
        <v>375100</v>
      </c>
      <c r="AC35" s="1">
        <v>2.2000000000000002</v>
      </c>
      <c r="AD35" s="1">
        <v>10</v>
      </c>
      <c r="AE35" s="1">
        <v>20000</v>
      </c>
      <c r="AF35" s="1" t="s">
        <v>2060</v>
      </c>
      <c r="AG35" s="1">
        <v>4972962</v>
      </c>
      <c r="AH35" s="1" t="s">
        <v>45</v>
      </c>
    </row>
    <row r="36" spans="1:34">
      <c r="A36" s="1">
        <v>2019097</v>
      </c>
      <c r="B36" s="1" t="s">
        <v>46</v>
      </c>
      <c r="C36" s="2">
        <v>43691</v>
      </c>
      <c r="D36" s="2">
        <v>43752</v>
      </c>
      <c r="E36" s="1">
        <v>45</v>
      </c>
      <c r="F36" s="1">
        <v>17</v>
      </c>
      <c r="G36" s="1">
        <v>27</v>
      </c>
      <c r="H36" s="1">
        <v>48</v>
      </c>
      <c r="I36" s="1">
        <v>34</v>
      </c>
      <c r="J36" s="1">
        <v>2</v>
      </c>
      <c r="K36" s="1" t="s">
        <v>2061</v>
      </c>
      <c r="L36" s="1">
        <v>0</v>
      </c>
      <c r="M36" s="1">
        <v>6000000</v>
      </c>
      <c r="N36" s="1">
        <v>1</v>
      </c>
      <c r="O36" s="1">
        <v>100000</v>
      </c>
      <c r="P36" s="1">
        <v>26</v>
      </c>
      <c r="Q36" s="1">
        <v>1000</v>
      </c>
      <c r="R36" s="1">
        <v>305</v>
      </c>
      <c r="S36" s="1">
        <v>500</v>
      </c>
      <c r="T36" s="1">
        <v>1304</v>
      </c>
      <c r="U36" s="1">
        <v>50</v>
      </c>
      <c r="V36" s="1">
        <v>14096</v>
      </c>
      <c r="W36" s="1">
        <v>20</v>
      </c>
      <c r="X36" s="1">
        <v>19304</v>
      </c>
      <c r="Y36" s="1">
        <v>10</v>
      </c>
      <c r="Z36" s="1">
        <v>212627</v>
      </c>
      <c r="AA36" s="1">
        <v>5</v>
      </c>
      <c r="AB36" s="1">
        <v>298378</v>
      </c>
      <c r="AC36" s="1">
        <v>2.2000000000000002</v>
      </c>
      <c r="AD36" s="1">
        <v>10</v>
      </c>
      <c r="AE36" s="1">
        <v>20000</v>
      </c>
      <c r="AF36" s="1" t="s">
        <v>2062</v>
      </c>
      <c r="AG36" s="1">
        <v>3164663</v>
      </c>
      <c r="AH36" s="1" t="s">
        <v>45</v>
      </c>
    </row>
    <row r="37" spans="1:34">
      <c r="A37" s="1">
        <v>2019096</v>
      </c>
      <c r="B37" s="1" t="s">
        <v>48</v>
      </c>
      <c r="C37" s="2">
        <v>43689</v>
      </c>
      <c r="D37" s="2">
        <v>43750</v>
      </c>
      <c r="E37" s="1">
        <v>31</v>
      </c>
      <c r="F37" s="1">
        <v>30</v>
      </c>
      <c r="G37" s="1">
        <v>9</v>
      </c>
      <c r="H37" s="1">
        <v>20</v>
      </c>
      <c r="I37" s="1">
        <v>34</v>
      </c>
      <c r="J37" s="1">
        <v>10</v>
      </c>
      <c r="K37" s="1" t="s">
        <v>2063</v>
      </c>
      <c r="L37" s="1">
        <v>0</v>
      </c>
      <c r="M37" s="1">
        <v>5000000</v>
      </c>
      <c r="N37" s="1">
        <v>0</v>
      </c>
      <c r="O37" s="1">
        <v>100000</v>
      </c>
      <c r="P37" s="1">
        <v>24</v>
      </c>
      <c r="Q37" s="1">
        <v>1000</v>
      </c>
      <c r="R37" s="1">
        <v>226</v>
      </c>
      <c r="S37" s="1">
        <v>500</v>
      </c>
      <c r="T37" s="1">
        <v>1029</v>
      </c>
      <c r="U37" s="1">
        <v>50</v>
      </c>
      <c r="V37" s="1">
        <v>11730</v>
      </c>
      <c r="W37" s="1">
        <v>20</v>
      </c>
      <c r="X37" s="1">
        <v>15434</v>
      </c>
      <c r="Y37" s="1">
        <v>10</v>
      </c>
      <c r="Z37" s="1">
        <v>183552</v>
      </c>
      <c r="AA37" s="1">
        <v>5</v>
      </c>
      <c r="AB37" s="1">
        <v>217489</v>
      </c>
      <c r="AC37" s="1">
        <v>2.2000000000000002</v>
      </c>
      <c r="AD37" s="1">
        <v>10</v>
      </c>
      <c r="AE37" s="1">
        <v>20000</v>
      </c>
      <c r="AF37" s="1" t="s">
        <v>2064</v>
      </c>
      <c r="AG37" s="1">
        <v>3112114</v>
      </c>
      <c r="AH37" s="1" t="s">
        <v>45</v>
      </c>
    </row>
    <row r="38" spans="1:34">
      <c r="A38" s="1">
        <v>2019095</v>
      </c>
      <c r="B38" s="1" t="s">
        <v>43</v>
      </c>
      <c r="C38" s="2">
        <v>43687</v>
      </c>
      <c r="D38" s="2">
        <v>43748</v>
      </c>
      <c r="E38" s="1">
        <v>37</v>
      </c>
      <c r="F38" s="1">
        <v>4</v>
      </c>
      <c r="G38" s="1">
        <v>12</v>
      </c>
      <c r="H38" s="1">
        <v>9</v>
      </c>
      <c r="I38" s="1">
        <v>18</v>
      </c>
      <c r="J38" s="1">
        <v>3</v>
      </c>
      <c r="K38" s="1" t="s">
        <v>2065</v>
      </c>
      <c r="L38" s="1">
        <v>0</v>
      </c>
      <c r="M38" s="1">
        <v>4000000</v>
      </c>
      <c r="N38" s="1">
        <v>4</v>
      </c>
      <c r="O38" s="1">
        <v>100000</v>
      </c>
      <c r="P38" s="1">
        <v>87</v>
      </c>
      <c r="Q38" s="1">
        <v>1000</v>
      </c>
      <c r="R38" s="1">
        <v>717</v>
      </c>
      <c r="S38" s="1">
        <v>500</v>
      </c>
      <c r="T38" s="1">
        <v>3614</v>
      </c>
      <c r="U38" s="1">
        <v>50</v>
      </c>
      <c r="V38" s="1">
        <v>30578</v>
      </c>
      <c r="W38" s="1">
        <v>20</v>
      </c>
      <c r="X38" s="1">
        <v>43754</v>
      </c>
      <c r="Y38" s="1">
        <v>10</v>
      </c>
      <c r="Z38" s="1">
        <v>375029</v>
      </c>
      <c r="AA38" s="1">
        <v>5</v>
      </c>
      <c r="AB38" s="1">
        <v>471701</v>
      </c>
      <c r="AC38" s="1">
        <v>2.2000000000000002</v>
      </c>
      <c r="AD38" s="1">
        <v>10</v>
      </c>
      <c r="AE38" s="1">
        <v>20000</v>
      </c>
      <c r="AF38" s="1" t="s">
        <v>2066</v>
      </c>
      <c r="AG38" s="1">
        <v>1344882</v>
      </c>
      <c r="AH38" s="1" t="s">
        <v>45</v>
      </c>
    </row>
    <row r="39" spans="1:34">
      <c r="A39" s="1">
        <v>2019094</v>
      </c>
      <c r="B39" s="1" t="s">
        <v>46</v>
      </c>
      <c r="C39" s="2">
        <v>43684</v>
      </c>
      <c r="D39" s="2">
        <v>43745</v>
      </c>
      <c r="E39" s="1">
        <v>26</v>
      </c>
      <c r="F39" s="1">
        <v>28</v>
      </c>
      <c r="G39" s="1">
        <v>36</v>
      </c>
      <c r="H39" s="1">
        <v>29</v>
      </c>
      <c r="I39" s="1">
        <v>5</v>
      </c>
      <c r="J39" s="1">
        <v>4</v>
      </c>
      <c r="K39" s="1" t="s">
        <v>2067</v>
      </c>
      <c r="L39" s="1">
        <v>0</v>
      </c>
      <c r="M39" s="1">
        <v>3000000</v>
      </c>
      <c r="N39" s="1">
        <v>2</v>
      </c>
      <c r="O39" s="1">
        <v>100000</v>
      </c>
      <c r="P39" s="1">
        <v>23</v>
      </c>
      <c r="Q39" s="1">
        <v>1000</v>
      </c>
      <c r="R39" s="1">
        <v>247</v>
      </c>
      <c r="S39" s="1">
        <v>500</v>
      </c>
      <c r="T39" s="1">
        <v>1496</v>
      </c>
      <c r="U39" s="1">
        <v>50</v>
      </c>
      <c r="V39" s="1">
        <v>14542</v>
      </c>
      <c r="W39" s="1">
        <v>20</v>
      </c>
      <c r="X39" s="1">
        <v>23602</v>
      </c>
      <c r="Y39" s="1">
        <v>10</v>
      </c>
      <c r="Z39" s="1">
        <v>224743</v>
      </c>
      <c r="AA39" s="1">
        <v>5</v>
      </c>
      <c r="AB39" s="1">
        <v>318780</v>
      </c>
      <c r="AC39" s="1">
        <v>2.2000000000000002</v>
      </c>
      <c r="AD39" s="1">
        <v>10</v>
      </c>
      <c r="AE39" s="1">
        <v>20000</v>
      </c>
      <c r="AF39" s="1" t="s">
        <v>2068</v>
      </c>
      <c r="AG39" s="1">
        <v>527710</v>
      </c>
      <c r="AH39" s="1" t="s">
        <v>45</v>
      </c>
    </row>
    <row r="40" spans="1:34">
      <c r="A40" s="1">
        <v>2019093</v>
      </c>
      <c r="B40" s="1" t="s">
        <v>48</v>
      </c>
      <c r="C40" s="2">
        <v>43682</v>
      </c>
      <c r="D40" s="2">
        <v>43743</v>
      </c>
      <c r="E40" s="1">
        <v>5</v>
      </c>
      <c r="F40" s="1">
        <v>45</v>
      </c>
      <c r="G40" s="1">
        <v>22</v>
      </c>
      <c r="H40" s="1">
        <v>26</v>
      </c>
      <c r="I40" s="1">
        <v>33</v>
      </c>
      <c r="J40" s="1">
        <v>9</v>
      </c>
      <c r="K40" s="1" t="s">
        <v>2069</v>
      </c>
      <c r="L40" s="1">
        <v>0</v>
      </c>
      <c r="M40" s="1">
        <v>2000000</v>
      </c>
      <c r="N40" s="1">
        <v>0</v>
      </c>
      <c r="O40" s="1">
        <v>100000</v>
      </c>
      <c r="P40" s="1">
        <v>29</v>
      </c>
      <c r="Q40" s="1">
        <v>1000</v>
      </c>
      <c r="R40" s="1">
        <v>305</v>
      </c>
      <c r="S40" s="1">
        <v>500</v>
      </c>
      <c r="T40" s="1">
        <v>1337</v>
      </c>
      <c r="U40" s="1">
        <v>50</v>
      </c>
      <c r="V40" s="1">
        <v>12658</v>
      </c>
      <c r="W40" s="1">
        <v>20</v>
      </c>
      <c r="X40" s="1">
        <v>19485</v>
      </c>
      <c r="Y40" s="1">
        <v>10</v>
      </c>
      <c r="Z40" s="1">
        <v>181438</v>
      </c>
      <c r="AA40" s="1">
        <v>5</v>
      </c>
      <c r="AB40" s="1">
        <v>252861</v>
      </c>
      <c r="AC40" s="1">
        <v>2.2000000000000002</v>
      </c>
      <c r="AD40" s="1">
        <v>10</v>
      </c>
      <c r="AE40" s="1">
        <v>20000</v>
      </c>
      <c r="AF40" s="1" t="s">
        <v>2070</v>
      </c>
      <c r="AG40" s="1">
        <v>5658433</v>
      </c>
      <c r="AH40" s="1" t="s">
        <v>45</v>
      </c>
    </row>
    <row r="41" spans="1:34">
      <c r="A41" s="1">
        <v>2019092</v>
      </c>
      <c r="B41" s="1" t="s">
        <v>43</v>
      </c>
      <c r="C41" s="2">
        <v>43680</v>
      </c>
      <c r="D41" s="2">
        <v>43741</v>
      </c>
      <c r="E41" s="1">
        <v>10</v>
      </c>
      <c r="F41" s="1">
        <v>4</v>
      </c>
      <c r="G41" s="1">
        <v>5</v>
      </c>
      <c r="H41" s="1">
        <v>23</v>
      </c>
      <c r="I41" s="1">
        <v>7</v>
      </c>
      <c r="J41" s="1">
        <v>4</v>
      </c>
      <c r="K41" s="1" t="s">
        <v>2071</v>
      </c>
      <c r="L41" s="1">
        <v>2</v>
      </c>
      <c r="M41" s="1">
        <v>1000000</v>
      </c>
      <c r="N41" s="1">
        <v>5</v>
      </c>
      <c r="O41" s="1">
        <v>100000</v>
      </c>
      <c r="P41" s="1">
        <v>141</v>
      </c>
      <c r="Q41" s="1">
        <v>1000</v>
      </c>
      <c r="R41" s="1">
        <v>1381</v>
      </c>
      <c r="S41" s="1">
        <v>500</v>
      </c>
      <c r="T41" s="1">
        <v>4805</v>
      </c>
      <c r="U41" s="1">
        <v>50</v>
      </c>
      <c r="V41" s="1">
        <v>42390</v>
      </c>
      <c r="W41" s="1">
        <v>20</v>
      </c>
      <c r="X41" s="1">
        <v>46908</v>
      </c>
      <c r="Y41" s="1">
        <v>10</v>
      </c>
      <c r="Z41" s="1">
        <v>428364</v>
      </c>
      <c r="AA41" s="1">
        <v>5</v>
      </c>
      <c r="AB41" s="1">
        <v>413895</v>
      </c>
      <c r="AC41" s="1">
        <v>2.2000000000000002</v>
      </c>
      <c r="AD41" s="1">
        <v>10</v>
      </c>
      <c r="AE41" s="1">
        <v>20000</v>
      </c>
      <c r="AF41" s="1" t="s">
        <v>2072</v>
      </c>
      <c r="AG41" s="1">
        <v>4236596</v>
      </c>
      <c r="AH41" s="1" t="s">
        <v>45</v>
      </c>
    </row>
    <row r="42" spans="1:34">
      <c r="A42" s="1">
        <v>2019091</v>
      </c>
      <c r="B42" s="1" t="s">
        <v>46</v>
      </c>
      <c r="C42" s="2">
        <v>43677</v>
      </c>
      <c r="D42" s="2">
        <v>43738</v>
      </c>
      <c r="E42" s="1">
        <v>32</v>
      </c>
      <c r="F42" s="1">
        <v>18</v>
      </c>
      <c r="G42" s="1">
        <v>8</v>
      </c>
      <c r="H42" s="1">
        <v>36</v>
      </c>
      <c r="I42" s="1">
        <v>30</v>
      </c>
      <c r="J42" s="1">
        <v>5</v>
      </c>
      <c r="K42" s="1" t="s">
        <v>2073</v>
      </c>
      <c r="L42" s="1">
        <v>1</v>
      </c>
      <c r="M42" s="1">
        <v>3000000</v>
      </c>
      <c r="N42" s="1">
        <v>0</v>
      </c>
      <c r="O42" s="1">
        <v>100000</v>
      </c>
      <c r="P42" s="1">
        <v>23</v>
      </c>
      <c r="Q42" s="1">
        <v>1000</v>
      </c>
      <c r="R42" s="1">
        <v>287</v>
      </c>
      <c r="S42" s="1">
        <v>500</v>
      </c>
      <c r="T42" s="1">
        <v>1726</v>
      </c>
      <c r="U42" s="1">
        <v>50</v>
      </c>
      <c r="V42" s="1">
        <v>13120</v>
      </c>
      <c r="W42" s="1">
        <v>20</v>
      </c>
      <c r="X42" s="1">
        <v>26178</v>
      </c>
      <c r="Y42" s="1">
        <v>10</v>
      </c>
      <c r="Z42" s="1">
        <v>198541</v>
      </c>
      <c r="AA42" s="1">
        <v>5</v>
      </c>
      <c r="AB42" s="1">
        <v>396910</v>
      </c>
      <c r="AC42" s="1">
        <v>2.2000000000000002</v>
      </c>
      <c r="AD42" s="1">
        <v>10</v>
      </c>
      <c r="AE42" s="1">
        <v>20000</v>
      </c>
      <c r="AF42" s="1" t="s">
        <v>2074</v>
      </c>
      <c r="AG42" s="1">
        <v>9240144</v>
      </c>
      <c r="AH42" s="1" t="s">
        <v>45</v>
      </c>
    </row>
    <row r="43" spans="1:34">
      <c r="A43" s="1">
        <v>2019090</v>
      </c>
      <c r="B43" s="1" t="s">
        <v>48</v>
      </c>
      <c r="C43" s="2">
        <v>43675</v>
      </c>
      <c r="D43" s="2">
        <v>43736</v>
      </c>
      <c r="E43" s="1">
        <v>6</v>
      </c>
      <c r="F43" s="1">
        <v>29</v>
      </c>
      <c r="G43" s="1">
        <v>3</v>
      </c>
      <c r="H43" s="1">
        <v>47</v>
      </c>
      <c r="I43" s="1">
        <v>21</v>
      </c>
      <c r="J43" s="1">
        <v>3</v>
      </c>
      <c r="K43" s="1" t="s">
        <v>2075</v>
      </c>
      <c r="L43" s="1">
        <v>0</v>
      </c>
      <c r="M43" s="1">
        <v>2000000</v>
      </c>
      <c r="N43" s="1">
        <v>0</v>
      </c>
      <c r="O43" s="1">
        <v>100000</v>
      </c>
      <c r="P43" s="1">
        <v>51</v>
      </c>
      <c r="Q43" s="1">
        <v>1000</v>
      </c>
      <c r="R43" s="1">
        <v>307</v>
      </c>
      <c r="S43" s="1">
        <v>500</v>
      </c>
      <c r="T43" s="1">
        <v>1774</v>
      </c>
      <c r="U43" s="1">
        <v>50</v>
      </c>
      <c r="V43" s="1">
        <v>13555</v>
      </c>
      <c r="W43" s="1">
        <v>20</v>
      </c>
      <c r="X43" s="1">
        <v>23634</v>
      </c>
      <c r="Y43" s="1">
        <v>10</v>
      </c>
      <c r="Z43" s="1">
        <v>182790</v>
      </c>
      <c r="AA43" s="1">
        <v>5</v>
      </c>
      <c r="AB43" s="1">
        <v>270961</v>
      </c>
      <c r="AC43" s="1">
        <v>2.2000000000000002</v>
      </c>
      <c r="AD43" s="1">
        <v>10</v>
      </c>
      <c r="AE43" s="1">
        <v>20000</v>
      </c>
      <c r="AF43" s="1" t="s">
        <v>2076</v>
      </c>
      <c r="AG43" s="1">
        <v>1378477</v>
      </c>
      <c r="AH43" s="1" t="s">
        <v>45</v>
      </c>
    </row>
    <row r="44" spans="1:34">
      <c r="A44" s="1">
        <v>2019089</v>
      </c>
      <c r="B44" s="1" t="s">
        <v>43</v>
      </c>
      <c r="C44" s="2">
        <v>43673</v>
      </c>
      <c r="D44" s="2">
        <v>43734</v>
      </c>
      <c r="E44" s="1">
        <v>25</v>
      </c>
      <c r="F44" s="1">
        <v>28</v>
      </c>
      <c r="G44" s="1">
        <v>39</v>
      </c>
      <c r="H44" s="1">
        <v>47</v>
      </c>
      <c r="I44" s="1">
        <v>31</v>
      </c>
      <c r="J44" s="1">
        <v>8</v>
      </c>
      <c r="K44" s="1" t="s">
        <v>2077</v>
      </c>
      <c r="L44" s="1">
        <v>1</v>
      </c>
      <c r="M44" s="1">
        <v>3000000</v>
      </c>
      <c r="N44" s="1">
        <v>2</v>
      </c>
      <c r="O44" s="1">
        <v>100000</v>
      </c>
      <c r="P44" s="1">
        <v>37</v>
      </c>
      <c r="Q44" s="1">
        <v>1000</v>
      </c>
      <c r="R44" s="1">
        <v>382</v>
      </c>
      <c r="S44" s="1">
        <v>500</v>
      </c>
      <c r="T44" s="1">
        <v>1954</v>
      </c>
      <c r="U44" s="1">
        <v>50</v>
      </c>
      <c r="V44" s="1">
        <v>15972</v>
      </c>
      <c r="W44" s="1">
        <v>20</v>
      </c>
      <c r="X44" s="1">
        <v>29512</v>
      </c>
      <c r="Y44" s="1">
        <v>10</v>
      </c>
      <c r="Z44" s="1">
        <v>249223</v>
      </c>
      <c r="AA44" s="1">
        <v>5</v>
      </c>
      <c r="AB44" s="1">
        <v>462652</v>
      </c>
      <c r="AC44" s="1">
        <v>2.2000000000000002</v>
      </c>
      <c r="AD44" s="1">
        <v>10</v>
      </c>
      <c r="AE44" s="1">
        <v>20000</v>
      </c>
      <c r="AF44" s="1" t="s">
        <v>2078</v>
      </c>
      <c r="AG44" s="1">
        <v>7140557</v>
      </c>
      <c r="AH44" s="1" t="s">
        <v>45</v>
      </c>
    </row>
    <row r="45" spans="1:34">
      <c r="A45" s="1">
        <v>2019088</v>
      </c>
      <c r="B45" s="1" t="s">
        <v>46</v>
      </c>
      <c r="C45" s="2">
        <v>43670</v>
      </c>
      <c r="D45" s="2">
        <v>43731</v>
      </c>
      <c r="E45" s="1">
        <v>39</v>
      </c>
      <c r="F45" s="1">
        <v>25</v>
      </c>
      <c r="G45" s="1">
        <v>10</v>
      </c>
      <c r="H45" s="1">
        <v>32</v>
      </c>
      <c r="I45" s="1">
        <v>40</v>
      </c>
      <c r="J45" s="1">
        <v>10</v>
      </c>
      <c r="K45" s="1" t="s">
        <v>2079</v>
      </c>
      <c r="L45" s="1">
        <v>0</v>
      </c>
      <c r="M45" s="1">
        <v>2000000</v>
      </c>
      <c r="N45" s="1">
        <v>0</v>
      </c>
      <c r="O45" s="1">
        <v>100000</v>
      </c>
      <c r="P45" s="1">
        <v>14</v>
      </c>
      <c r="Q45" s="1">
        <v>1000</v>
      </c>
      <c r="R45" s="1">
        <v>230</v>
      </c>
      <c r="S45" s="1">
        <v>500</v>
      </c>
      <c r="T45" s="1">
        <v>1022</v>
      </c>
      <c r="U45" s="1">
        <v>50</v>
      </c>
      <c r="V45" s="1">
        <v>11247</v>
      </c>
      <c r="W45" s="1">
        <v>20</v>
      </c>
      <c r="X45" s="1">
        <v>15864</v>
      </c>
      <c r="Y45" s="1">
        <v>10</v>
      </c>
      <c r="Z45" s="1">
        <v>178553</v>
      </c>
      <c r="AA45" s="1">
        <v>5</v>
      </c>
      <c r="AB45" s="1">
        <v>246425</v>
      </c>
      <c r="AC45" s="1">
        <v>2.2000000000000002</v>
      </c>
      <c r="AD45" s="1">
        <v>10</v>
      </c>
      <c r="AE45" s="1">
        <v>20000</v>
      </c>
      <c r="AF45" s="1" t="s">
        <v>2080</v>
      </c>
      <c r="AG45" s="1">
        <v>6116229</v>
      </c>
      <c r="AH45" s="1" t="s">
        <v>45</v>
      </c>
    </row>
    <row r="46" spans="1:34">
      <c r="A46" s="1">
        <v>2019087</v>
      </c>
      <c r="B46" s="1" t="s">
        <v>48</v>
      </c>
      <c r="C46" s="2">
        <v>43668</v>
      </c>
      <c r="D46" s="2">
        <v>43729</v>
      </c>
      <c r="E46" s="1">
        <v>28</v>
      </c>
      <c r="F46" s="1">
        <v>37</v>
      </c>
      <c r="G46" s="1">
        <v>44</v>
      </c>
      <c r="H46" s="1">
        <v>11</v>
      </c>
      <c r="I46" s="1">
        <v>7</v>
      </c>
      <c r="J46" s="1">
        <v>3</v>
      </c>
      <c r="K46" s="1" t="s">
        <v>2081</v>
      </c>
      <c r="L46" s="1">
        <v>1</v>
      </c>
      <c r="M46" s="1">
        <v>4000000</v>
      </c>
      <c r="N46" s="1">
        <v>4</v>
      </c>
      <c r="O46" s="1">
        <v>100000</v>
      </c>
      <c r="P46" s="1">
        <v>51</v>
      </c>
      <c r="Q46" s="1">
        <v>1000</v>
      </c>
      <c r="R46" s="1">
        <v>403</v>
      </c>
      <c r="S46" s="1">
        <v>500</v>
      </c>
      <c r="T46" s="1">
        <v>1927</v>
      </c>
      <c r="U46" s="1">
        <v>50</v>
      </c>
      <c r="V46" s="1">
        <v>15368</v>
      </c>
      <c r="W46" s="1">
        <v>20</v>
      </c>
      <c r="X46" s="1">
        <v>24404</v>
      </c>
      <c r="Y46" s="1">
        <v>10</v>
      </c>
      <c r="Z46" s="1">
        <v>203570</v>
      </c>
      <c r="AA46" s="1">
        <v>5</v>
      </c>
      <c r="AB46" s="1">
        <v>281712</v>
      </c>
      <c r="AC46" s="1">
        <v>2.2000000000000002</v>
      </c>
      <c r="AD46" s="1">
        <v>10</v>
      </c>
      <c r="AE46" s="1">
        <v>20000</v>
      </c>
      <c r="AF46" s="1" t="s">
        <v>2082</v>
      </c>
      <c r="AG46" s="1">
        <v>7481767</v>
      </c>
      <c r="AH46" s="1" t="s">
        <v>45</v>
      </c>
    </row>
    <row r="47" spans="1:34">
      <c r="A47" s="1">
        <v>2019086</v>
      </c>
      <c r="B47" s="1" t="s">
        <v>43</v>
      </c>
      <c r="C47" s="2">
        <v>43666</v>
      </c>
      <c r="D47" s="2">
        <v>43727</v>
      </c>
      <c r="E47" s="1">
        <v>21</v>
      </c>
      <c r="F47" s="1">
        <v>17</v>
      </c>
      <c r="G47" s="1">
        <v>29</v>
      </c>
      <c r="H47" s="1">
        <v>35</v>
      </c>
      <c r="I47" s="1">
        <v>18</v>
      </c>
      <c r="J47" s="1">
        <v>6</v>
      </c>
      <c r="K47" s="1" t="s">
        <v>2083</v>
      </c>
      <c r="L47" s="1">
        <v>0</v>
      </c>
      <c r="M47" s="1">
        <v>3000000</v>
      </c>
      <c r="N47" s="1">
        <v>1</v>
      </c>
      <c r="O47" s="1">
        <v>100000</v>
      </c>
      <c r="P47" s="1">
        <v>42</v>
      </c>
      <c r="Q47" s="1">
        <v>1000</v>
      </c>
      <c r="R47" s="1">
        <v>413</v>
      </c>
      <c r="S47" s="1">
        <v>500</v>
      </c>
      <c r="T47" s="1">
        <v>2202</v>
      </c>
      <c r="U47" s="1">
        <v>50</v>
      </c>
      <c r="V47" s="1">
        <v>20936</v>
      </c>
      <c r="W47" s="1">
        <v>20</v>
      </c>
      <c r="X47" s="1">
        <v>31144</v>
      </c>
      <c r="Y47" s="1">
        <v>10</v>
      </c>
      <c r="Z47" s="1">
        <v>308081</v>
      </c>
      <c r="AA47" s="1">
        <v>5</v>
      </c>
      <c r="AB47" s="1">
        <v>415450</v>
      </c>
      <c r="AC47" s="1">
        <v>2.2000000000000002</v>
      </c>
      <c r="AD47" s="1">
        <v>10</v>
      </c>
      <c r="AE47" s="1">
        <v>20000</v>
      </c>
      <c r="AF47" s="1" t="s">
        <v>2084</v>
      </c>
      <c r="AG47" s="1">
        <v>8072717</v>
      </c>
      <c r="AH47" s="1" t="s">
        <v>45</v>
      </c>
    </row>
    <row r="48" spans="1:34">
      <c r="A48" s="1">
        <v>2019085</v>
      </c>
      <c r="B48" s="1" t="s">
        <v>46</v>
      </c>
      <c r="C48" s="2">
        <v>43663</v>
      </c>
      <c r="D48" s="2">
        <v>43724</v>
      </c>
      <c r="E48" s="1">
        <v>26</v>
      </c>
      <c r="F48" s="1">
        <v>4</v>
      </c>
      <c r="G48" s="1">
        <v>27</v>
      </c>
      <c r="H48" s="1">
        <v>47</v>
      </c>
      <c r="I48" s="1">
        <v>28</v>
      </c>
      <c r="J48" s="1">
        <v>8</v>
      </c>
      <c r="K48" s="1" t="s">
        <v>2085</v>
      </c>
      <c r="L48" s="1">
        <v>0</v>
      </c>
      <c r="M48" s="1">
        <v>2000000</v>
      </c>
      <c r="N48" s="1">
        <v>1</v>
      </c>
      <c r="O48" s="1">
        <v>100000</v>
      </c>
      <c r="P48" s="1">
        <v>20</v>
      </c>
      <c r="Q48" s="1">
        <v>1000</v>
      </c>
      <c r="R48" s="1">
        <v>257</v>
      </c>
      <c r="S48" s="1">
        <v>500</v>
      </c>
      <c r="T48" s="1">
        <v>1535</v>
      </c>
      <c r="U48" s="1">
        <v>50</v>
      </c>
      <c r="V48" s="1">
        <v>13978</v>
      </c>
      <c r="W48" s="1">
        <v>20</v>
      </c>
      <c r="X48" s="1">
        <v>24693</v>
      </c>
      <c r="Y48" s="1">
        <v>10</v>
      </c>
      <c r="Z48" s="1">
        <v>217986</v>
      </c>
      <c r="AA48" s="1">
        <v>5</v>
      </c>
      <c r="AB48" s="1">
        <v>335196</v>
      </c>
      <c r="AC48" s="1">
        <v>2.2000000000000002</v>
      </c>
      <c r="AD48" s="1">
        <v>10</v>
      </c>
      <c r="AE48" s="1">
        <v>20000</v>
      </c>
      <c r="AF48" s="1" t="s">
        <v>2086</v>
      </c>
      <c r="AG48" s="1">
        <v>163673</v>
      </c>
      <c r="AH48" s="1" t="s">
        <v>45</v>
      </c>
    </row>
    <row r="49" spans="1:34">
      <c r="A49" s="1">
        <v>2019084</v>
      </c>
      <c r="B49" s="1" t="s">
        <v>48</v>
      </c>
      <c r="C49" s="2">
        <v>43661</v>
      </c>
      <c r="D49" s="2">
        <v>43722</v>
      </c>
      <c r="E49" s="1">
        <v>10</v>
      </c>
      <c r="F49" s="1">
        <v>1</v>
      </c>
      <c r="G49" s="1">
        <v>19</v>
      </c>
      <c r="H49" s="1">
        <v>13</v>
      </c>
      <c r="I49" s="1">
        <v>3</v>
      </c>
      <c r="J49" s="1">
        <v>4</v>
      </c>
      <c r="K49" s="1" t="s">
        <v>2087</v>
      </c>
      <c r="L49" s="1">
        <v>2</v>
      </c>
      <c r="M49" s="1">
        <v>7000000</v>
      </c>
      <c r="N49" s="1">
        <v>8</v>
      </c>
      <c r="O49" s="1">
        <v>100000</v>
      </c>
      <c r="P49" s="1">
        <v>90</v>
      </c>
      <c r="Q49" s="1">
        <v>1000</v>
      </c>
      <c r="R49" s="1">
        <v>1066</v>
      </c>
      <c r="S49" s="1">
        <v>500</v>
      </c>
      <c r="T49" s="1">
        <v>2825</v>
      </c>
      <c r="U49" s="1">
        <v>50</v>
      </c>
      <c r="V49" s="1">
        <v>30170</v>
      </c>
      <c r="W49" s="1">
        <v>20</v>
      </c>
      <c r="X49" s="1">
        <v>30086</v>
      </c>
      <c r="Y49" s="1">
        <v>10</v>
      </c>
      <c r="Z49" s="1">
        <v>291325</v>
      </c>
      <c r="AA49" s="1">
        <v>5</v>
      </c>
      <c r="AB49" s="1">
        <v>297892</v>
      </c>
      <c r="AC49" s="1">
        <v>2.2000000000000002</v>
      </c>
      <c r="AD49" s="1">
        <v>10</v>
      </c>
      <c r="AE49" s="1">
        <v>20000</v>
      </c>
      <c r="AF49" s="1" t="s">
        <v>2088</v>
      </c>
      <c r="AG49" s="1">
        <v>701598</v>
      </c>
      <c r="AH49" s="1" t="s">
        <v>45</v>
      </c>
    </row>
    <row r="50" spans="1:34">
      <c r="A50" s="1">
        <v>2019083</v>
      </c>
      <c r="B50" s="1" t="s">
        <v>43</v>
      </c>
      <c r="C50" s="2">
        <v>43659</v>
      </c>
      <c r="D50" s="2">
        <v>43720</v>
      </c>
      <c r="E50" s="1">
        <v>27</v>
      </c>
      <c r="F50" s="1">
        <v>18</v>
      </c>
      <c r="G50" s="1">
        <v>49</v>
      </c>
      <c r="H50" s="1">
        <v>37</v>
      </c>
      <c r="I50" s="1">
        <v>48</v>
      </c>
      <c r="J50" s="1">
        <v>10</v>
      </c>
      <c r="K50" s="1" t="s">
        <v>2089</v>
      </c>
      <c r="L50" s="1">
        <v>0</v>
      </c>
      <c r="M50" s="1">
        <v>2000000</v>
      </c>
      <c r="N50" s="1">
        <v>0</v>
      </c>
      <c r="O50" s="1">
        <v>100000</v>
      </c>
      <c r="P50" s="1">
        <v>32</v>
      </c>
      <c r="Q50" s="1">
        <v>1000</v>
      </c>
      <c r="R50" s="1">
        <v>440</v>
      </c>
      <c r="S50" s="1">
        <v>500</v>
      </c>
      <c r="T50" s="1">
        <v>1672</v>
      </c>
      <c r="U50" s="1">
        <v>50</v>
      </c>
      <c r="V50" s="1">
        <v>18875</v>
      </c>
      <c r="W50" s="1">
        <v>20</v>
      </c>
      <c r="X50" s="1">
        <v>24840</v>
      </c>
      <c r="Y50" s="1">
        <v>10</v>
      </c>
      <c r="Z50" s="1">
        <v>282093</v>
      </c>
      <c r="AA50" s="1">
        <v>5</v>
      </c>
      <c r="AB50" s="1">
        <v>353554</v>
      </c>
      <c r="AC50" s="1">
        <v>2.2000000000000002</v>
      </c>
      <c r="AD50" s="1">
        <v>10</v>
      </c>
      <c r="AE50" s="1">
        <v>20000</v>
      </c>
      <c r="AF50" s="1" t="s">
        <v>2090</v>
      </c>
      <c r="AG50" s="1">
        <v>8639972</v>
      </c>
      <c r="AH50" s="1" t="s">
        <v>45</v>
      </c>
    </row>
    <row r="51" spans="1:34">
      <c r="A51" s="1">
        <v>2019082</v>
      </c>
      <c r="B51" s="1" t="s">
        <v>46</v>
      </c>
      <c r="C51" s="2">
        <v>43656</v>
      </c>
      <c r="D51" s="2">
        <v>43717</v>
      </c>
      <c r="E51" s="1">
        <v>7</v>
      </c>
      <c r="F51" s="1">
        <v>21</v>
      </c>
      <c r="G51" s="1">
        <v>29</v>
      </c>
      <c r="H51" s="1">
        <v>35</v>
      </c>
      <c r="I51" s="1">
        <v>47</v>
      </c>
      <c r="J51" s="1">
        <v>6</v>
      </c>
      <c r="K51" s="1" t="s">
        <v>2091</v>
      </c>
      <c r="L51" s="1">
        <v>1</v>
      </c>
      <c r="M51" s="1">
        <v>3000000</v>
      </c>
      <c r="N51" s="1">
        <v>2</v>
      </c>
      <c r="O51" s="1">
        <v>100000</v>
      </c>
      <c r="P51" s="1">
        <v>42</v>
      </c>
      <c r="Q51" s="1">
        <v>1000</v>
      </c>
      <c r="R51" s="1">
        <v>390</v>
      </c>
      <c r="S51" s="1">
        <v>500</v>
      </c>
      <c r="T51" s="1">
        <v>1587</v>
      </c>
      <c r="U51" s="1">
        <v>50</v>
      </c>
      <c r="V51" s="1">
        <v>16221</v>
      </c>
      <c r="W51" s="1">
        <v>20</v>
      </c>
      <c r="X51" s="1">
        <v>21958</v>
      </c>
      <c r="Y51" s="1">
        <v>10</v>
      </c>
      <c r="Z51" s="1">
        <v>226464</v>
      </c>
      <c r="AA51" s="1">
        <v>5</v>
      </c>
      <c r="AB51" s="1">
        <v>310321</v>
      </c>
      <c r="AC51" s="1">
        <v>2.2000000000000002</v>
      </c>
      <c r="AD51" s="1">
        <v>10</v>
      </c>
      <c r="AE51" s="1">
        <v>20000</v>
      </c>
      <c r="AF51" s="1" t="s">
        <v>2092</v>
      </c>
      <c r="AG51" s="1">
        <v>6116911</v>
      </c>
      <c r="AH51" s="1" t="s">
        <v>45</v>
      </c>
    </row>
    <row r="52" spans="1:34">
      <c r="A52" s="1">
        <v>2019081</v>
      </c>
      <c r="B52" s="1" t="s">
        <v>48</v>
      </c>
      <c r="C52" s="2">
        <v>43654</v>
      </c>
      <c r="D52" s="2">
        <v>43715</v>
      </c>
      <c r="E52" s="1">
        <v>26</v>
      </c>
      <c r="F52" s="1">
        <v>11</v>
      </c>
      <c r="G52" s="1">
        <v>38</v>
      </c>
      <c r="H52" s="1">
        <v>20</v>
      </c>
      <c r="I52" s="1">
        <v>33</v>
      </c>
      <c r="J52" s="1">
        <v>10</v>
      </c>
      <c r="K52" s="1" t="s">
        <v>2093</v>
      </c>
      <c r="L52" s="1">
        <v>0</v>
      </c>
      <c r="M52" s="1">
        <v>2000000</v>
      </c>
      <c r="N52" s="1">
        <v>1</v>
      </c>
      <c r="O52" s="1">
        <v>100000</v>
      </c>
      <c r="P52" s="1">
        <v>22</v>
      </c>
      <c r="Q52" s="1">
        <v>1000</v>
      </c>
      <c r="R52" s="1">
        <v>245</v>
      </c>
      <c r="S52" s="1">
        <v>500</v>
      </c>
      <c r="T52" s="1">
        <v>922</v>
      </c>
      <c r="U52" s="1">
        <v>50</v>
      </c>
      <c r="V52" s="1">
        <v>12375</v>
      </c>
      <c r="W52" s="1">
        <v>20</v>
      </c>
      <c r="X52" s="1">
        <v>14426</v>
      </c>
      <c r="Y52" s="1">
        <v>10</v>
      </c>
      <c r="Z52" s="1">
        <v>182414</v>
      </c>
      <c r="AA52" s="1">
        <v>5</v>
      </c>
      <c r="AB52" s="1">
        <v>201303</v>
      </c>
      <c r="AC52" s="1">
        <v>2.2000000000000002</v>
      </c>
      <c r="AD52" s="1">
        <v>10</v>
      </c>
      <c r="AE52" s="1">
        <v>20000</v>
      </c>
      <c r="AF52" s="1" t="s">
        <v>2094</v>
      </c>
      <c r="AG52" s="1">
        <v>5930666</v>
      </c>
      <c r="AH52" s="1" t="s">
        <v>45</v>
      </c>
    </row>
    <row r="53" spans="1:34">
      <c r="A53" s="1">
        <v>2019080</v>
      </c>
      <c r="B53" s="1" t="s">
        <v>43</v>
      </c>
      <c r="C53" s="2">
        <v>43652</v>
      </c>
      <c r="D53" s="2">
        <v>43713</v>
      </c>
      <c r="E53" s="1">
        <v>13</v>
      </c>
      <c r="F53" s="1">
        <v>6</v>
      </c>
      <c r="G53" s="1">
        <v>2</v>
      </c>
      <c r="H53" s="1">
        <v>27</v>
      </c>
      <c r="I53" s="1">
        <v>12</v>
      </c>
      <c r="J53" s="1">
        <v>10</v>
      </c>
      <c r="K53" s="1" t="s">
        <v>2095</v>
      </c>
      <c r="L53" s="1">
        <v>1</v>
      </c>
      <c r="M53" s="1">
        <v>11000000</v>
      </c>
      <c r="N53" s="1">
        <v>12</v>
      </c>
      <c r="O53" s="1">
        <v>100000</v>
      </c>
      <c r="P53" s="1">
        <v>92</v>
      </c>
      <c r="Q53" s="1">
        <v>1000</v>
      </c>
      <c r="R53" s="1">
        <v>1429</v>
      </c>
      <c r="S53" s="1">
        <v>500</v>
      </c>
      <c r="T53" s="1">
        <v>3331</v>
      </c>
      <c r="U53" s="1">
        <v>50</v>
      </c>
      <c r="V53" s="1">
        <v>45608</v>
      </c>
      <c r="W53" s="1">
        <v>20</v>
      </c>
      <c r="X53" s="1">
        <v>38272</v>
      </c>
      <c r="Y53" s="1">
        <v>10</v>
      </c>
      <c r="Z53" s="1">
        <v>483501</v>
      </c>
      <c r="AA53" s="1">
        <v>5</v>
      </c>
      <c r="AB53" s="1">
        <v>393501</v>
      </c>
      <c r="AC53" s="1">
        <v>2.2000000000000002</v>
      </c>
      <c r="AD53" s="1">
        <v>10</v>
      </c>
      <c r="AE53" s="1">
        <v>20000</v>
      </c>
      <c r="AF53" s="1" t="s">
        <v>2096</v>
      </c>
      <c r="AG53" s="1">
        <v>942420</v>
      </c>
      <c r="AH53" s="1" t="s">
        <v>45</v>
      </c>
    </row>
    <row r="54" spans="1:34">
      <c r="A54" s="1">
        <v>2019079</v>
      </c>
      <c r="B54" s="1" t="s">
        <v>46</v>
      </c>
      <c r="C54" s="2">
        <v>43649</v>
      </c>
      <c r="D54" s="2">
        <v>43710</v>
      </c>
      <c r="E54" s="1">
        <v>39</v>
      </c>
      <c r="F54" s="1">
        <v>38</v>
      </c>
      <c r="G54" s="1">
        <v>8</v>
      </c>
      <c r="H54" s="1">
        <v>31</v>
      </c>
      <c r="I54" s="1">
        <v>45</v>
      </c>
      <c r="J54" s="1">
        <v>8</v>
      </c>
      <c r="K54" s="1" t="s">
        <v>2097</v>
      </c>
      <c r="L54" s="1">
        <v>0</v>
      </c>
      <c r="M54" s="1">
        <v>10000000</v>
      </c>
      <c r="N54" s="1">
        <v>0</v>
      </c>
      <c r="O54" s="1">
        <v>100000</v>
      </c>
      <c r="P54" s="1">
        <v>27</v>
      </c>
      <c r="Q54" s="1">
        <v>1000</v>
      </c>
      <c r="R54" s="1">
        <v>278</v>
      </c>
      <c r="S54" s="1">
        <v>500</v>
      </c>
      <c r="T54" s="1">
        <v>1661</v>
      </c>
      <c r="U54" s="1">
        <v>50</v>
      </c>
      <c r="V54" s="1">
        <v>12918</v>
      </c>
      <c r="W54" s="1">
        <v>20</v>
      </c>
      <c r="X54" s="1">
        <v>25508</v>
      </c>
      <c r="Y54" s="1">
        <v>10</v>
      </c>
      <c r="Z54" s="1">
        <v>205911</v>
      </c>
      <c r="AA54" s="1">
        <v>5</v>
      </c>
      <c r="AB54" s="1">
        <v>388645</v>
      </c>
      <c r="AC54" s="1">
        <v>2.2000000000000002</v>
      </c>
      <c r="AD54" s="1">
        <v>10</v>
      </c>
      <c r="AE54" s="1">
        <v>20000</v>
      </c>
      <c r="AF54" s="1" t="s">
        <v>2098</v>
      </c>
      <c r="AG54" s="1">
        <v>211392</v>
      </c>
      <c r="AH54" s="1" t="s">
        <v>45</v>
      </c>
    </row>
    <row r="55" spans="1:34">
      <c r="A55" s="1">
        <v>2019078</v>
      </c>
      <c r="B55" s="1" t="s">
        <v>48</v>
      </c>
      <c r="C55" s="2">
        <v>43647</v>
      </c>
      <c r="D55" s="2">
        <v>43708</v>
      </c>
      <c r="E55" s="1">
        <v>38</v>
      </c>
      <c r="F55" s="1">
        <v>23</v>
      </c>
      <c r="G55" s="1">
        <v>41</v>
      </c>
      <c r="H55" s="1">
        <v>3</v>
      </c>
      <c r="I55" s="1">
        <v>17</v>
      </c>
      <c r="J55" s="1">
        <v>3</v>
      </c>
      <c r="K55" s="1" t="s">
        <v>2099</v>
      </c>
      <c r="L55" s="1">
        <v>0</v>
      </c>
      <c r="M55" s="1">
        <v>9000000</v>
      </c>
      <c r="N55" s="1">
        <v>1</v>
      </c>
      <c r="O55" s="1">
        <v>100000</v>
      </c>
      <c r="P55" s="1">
        <v>42</v>
      </c>
      <c r="Q55" s="1">
        <v>1000</v>
      </c>
      <c r="R55" s="1">
        <v>304</v>
      </c>
      <c r="S55" s="1">
        <v>500</v>
      </c>
      <c r="T55" s="1">
        <v>1819</v>
      </c>
      <c r="U55" s="1">
        <v>50</v>
      </c>
      <c r="V55" s="1">
        <v>14055</v>
      </c>
      <c r="W55" s="1">
        <v>20</v>
      </c>
      <c r="X55" s="1">
        <v>24492</v>
      </c>
      <c r="Y55" s="1">
        <v>10</v>
      </c>
      <c r="Z55" s="1">
        <v>195074</v>
      </c>
      <c r="AA55" s="1">
        <v>5</v>
      </c>
      <c r="AB55" s="1">
        <v>313459</v>
      </c>
      <c r="AC55" s="1">
        <v>2.2000000000000002</v>
      </c>
      <c r="AD55" s="1">
        <v>10</v>
      </c>
      <c r="AE55" s="1">
        <v>20000</v>
      </c>
      <c r="AF55" s="1" t="s">
        <v>2100</v>
      </c>
      <c r="AG55" s="1">
        <v>7718534</v>
      </c>
      <c r="AH55" s="1" t="s">
        <v>45</v>
      </c>
    </row>
    <row r="56" spans="1:34">
      <c r="A56" s="1">
        <v>2019077</v>
      </c>
      <c r="B56" s="1" t="s">
        <v>43</v>
      </c>
      <c r="C56" s="2">
        <v>43645</v>
      </c>
      <c r="D56" s="2">
        <v>43706</v>
      </c>
      <c r="E56" s="1">
        <v>46</v>
      </c>
      <c r="F56" s="1">
        <v>42</v>
      </c>
      <c r="G56" s="1">
        <v>1</v>
      </c>
      <c r="H56" s="1">
        <v>4</v>
      </c>
      <c r="I56" s="1">
        <v>3</v>
      </c>
      <c r="J56" s="1">
        <v>3</v>
      </c>
      <c r="K56" s="1" t="s">
        <v>2101</v>
      </c>
      <c r="L56" s="1">
        <v>0</v>
      </c>
      <c r="M56" s="1">
        <v>8000000</v>
      </c>
      <c r="N56" s="1">
        <v>0</v>
      </c>
      <c r="O56" s="1">
        <v>100000</v>
      </c>
      <c r="P56" s="1">
        <v>38</v>
      </c>
      <c r="Q56" s="1">
        <v>1000</v>
      </c>
      <c r="R56" s="1">
        <v>314</v>
      </c>
      <c r="S56" s="1">
        <v>500</v>
      </c>
      <c r="T56" s="1">
        <v>2162</v>
      </c>
      <c r="U56" s="1">
        <v>50</v>
      </c>
      <c r="V56" s="1">
        <v>18172</v>
      </c>
      <c r="W56" s="1">
        <v>20</v>
      </c>
      <c r="X56" s="1">
        <v>36601</v>
      </c>
      <c r="Y56" s="1">
        <v>10</v>
      </c>
      <c r="Z56" s="1">
        <v>302878</v>
      </c>
      <c r="AA56" s="1">
        <v>5</v>
      </c>
      <c r="AB56" s="1">
        <v>513305</v>
      </c>
      <c r="AC56" s="1">
        <v>2.2000000000000002</v>
      </c>
      <c r="AD56" s="1">
        <v>10</v>
      </c>
      <c r="AE56" s="1">
        <v>20000</v>
      </c>
      <c r="AF56" s="1" t="s">
        <v>2102</v>
      </c>
      <c r="AG56" s="1">
        <v>8248382</v>
      </c>
      <c r="AH56" s="1" t="s">
        <v>45</v>
      </c>
    </row>
    <row r="57" spans="1:34">
      <c r="A57" s="1">
        <v>2019076</v>
      </c>
      <c r="B57" s="1" t="s">
        <v>46</v>
      </c>
      <c r="C57" s="2">
        <v>43642</v>
      </c>
      <c r="D57" s="2">
        <v>43703</v>
      </c>
      <c r="E57" s="1">
        <v>4</v>
      </c>
      <c r="F57" s="1">
        <v>47</v>
      </c>
      <c r="G57" s="1">
        <v>43</v>
      </c>
      <c r="H57" s="1">
        <v>30</v>
      </c>
      <c r="I57" s="1">
        <v>7</v>
      </c>
      <c r="J57" s="1">
        <v>10</v>
      </c>
      <c r="K57" s="1" t="s">
        <v>2103</v>
      </c>
      <c r="L57" s="1">
        <v>0</v>
      </c>
      <c r="M57" s="1">
        <v>7000000</v>
      </c>
      <c r="N57" s="1">
        <v>1</v>
      </c>
      <c r="O57" s="1">
        <v>100000</v>
      </c>
      <c r="P57" s="1">
        <v>28</v>
      </c>
      <c r="Q57" s="1">
        <v>1000</v>
      </c>
      <c r="R57" s="1">
        <v>379</v>
      </c>
      <c r="S57" s="1">
        <v>500</v>
      </c>
      <c r="T57" s="1">
        <v>1374</v>
      </c>
      <c r="U57" s="1">
        <v>50</v>
      </c>
      <c r="V57" s="1">
        <v>15889</v>
      </c>
      <c r="W57" s="1">
        <v>20</v>
      </c>
      <c r="X57" s="1">
        <v>20348</v>
      </c>
      <c r="Y57" s="1">
        <v>10</v>
      </c>
      <c r="Z57" s="1">
        <v>238816</v>
      </c>
      <c r="AA57" s="1">
        <v>5</v>
      </c>
      <c r="AB57" s="1">
        <v>270892</v>
      </c>
      <c r="AC57" s="1">
        <v>2.2000000000000002</v>
      </c>
      <c r="AD57" s="1">
        <v>10</v>
      </c>
      <c r="AE57" s="1">
        <v>20000</v>
      </c>
      <c r="AF57" s="1" t="s">
        <v>2104</v>
      </c>
      <c r="AG57" s="1">
        <v>6366172</v>
      </c>
      <c r="AH57" s="1" t="s">
        <v>45</v>
      </c>
    </row>
    <row r="58" spans="1:34">
      <c r="A58" s="1">
        <v>2019075</v>
      </c>
      <c r="B58" s="1" t="s">
        <v>48</v>
      </c>
      <c r="C58" s="2">
        <v>43640</v>
      </c>
      <c r="D58" s="2">
        <v>43701</v>
      </c>
      <c r="E58" s="1">
        <v>33</v>
      </c>
      <c r="F58" s="1">
        <v>16</v>
      </c>
      <c r="G58" s="1">
        <v>1</v>
      </c>
      <c r="H58" s="1">
        <v>32</v>
      </c>
      <c r="I58" s="1">
        <v>45</v>
      </c>
      <c r="J58" s="1">
        <v>6</v>
      </c>
      <c r="K58" s="1" t="s">
        <v>2105</v>
      </c>
      <c r="L58" s="1">
        <v>0</v>
      </c>
      <c r="M58" s="1">
        <v>6000000</v>
      </c>
      <c r="N58" s="1">
        <v>0</v>
      </c>
      <c r="O58" s="1">
        <v>100000</v>
      </c>
      <c r="P58" s="1">
        <v>20</v>
      </c>
      <c r="Q58" s="1">
        <v>1000</v>
      </c>
      <c r="R58" s="1">
        <v>208</v>
      </c>
      <c r="S58" s="1">
        <v>500</v>
      </c>
      <c r="T58" s="1">
        <v>1040</v>
      </c>
      <c r="U58" s="1">
        <v>50</v>
      </c>
      <c r="V58" s="1">
        <v>9799</v>
      </c>
      <c r="W58" s="1">
        <v>20</v>
      </c>
      <c r="X58" s="1">
        <v>16128</v>
      </c>
      <c r="Y58" s="1">
        <v>10</v>
      </c>
      <c r="Z58" s="1">
        <v>159517</v>
      </c>
      <c r="AA58" s="1">
        <v>5</v>
      </c>
      <c r="AB58" s="1">
        <v>265979</v>
      </c>
      <c r="AC58" s="1">
        <v>2.2000000000000002</v>
      </c>
      <c r="AD58" s="1">
        <v>10</v>
      </c>
      <c r="AE58" s="1">
        <v>20000</v>
      </c>
      <c r="AF58" s="1" t="s">
        <v>2106</v>
      </c>
      <c r="AG58" s="1">
        <v>2111368</v>
      </c>
      <c r="AH58" s="1" t="s">
        <v>45</v>
      </c>
    </row>
    <row r="59" spans="1:34">
      <c r="A59" s="1">
        <v>2019074</v>
      </c>
      <c r="B59" s="1" t="s">
        <v>43</v>
      </c>
      <c r="C59" s="2">
        <v>43638</v>
      </c>
      <c r="D59" s="2">
        <v>43699</v>
      </c>
      <c r="E59" s="1">
        <v>13</v>
      </c>
      <c r="F59" s="1">
        <v>20</v>
      </c>
      <c r="G59" s="1">
        <v>10</v>
      </c>
      <c r="H59" s="1">
        <v>25</v>
      </c>
      <c r="I59" s="1">
        <v>27</v>
      </c>
      <c r="J59" s="1">
        <v>2</v>
      </c>
      <c r="K59" s="1" t="s">
        <v>2107</v>
      </c>
      <c r="L59" s="1">
        <v>0</v>
      </c>
      <c r="M59" s="1">
        <v>5000000</v>
      </c>
      <c r="N59" s="1">
        <v>7</v>
      </c>
      <c r="O59" s="1">
        <v>100000</v>
      </c>
      <c r="P59" s="1">
        <v>96</v>
      </c>
      <c r="Q59" s="1">
        <v>1000</v>
      </c>
      <c r="R59" s="1">
        <v>1090</v>
      </c>
      <c r="S59" s="1">
        <v>500</v>
      </c>
      <c r="T59" s="1">
        <v>3237</v>
      </c>
      <c r="U59" s="1">
        <v>50</v>
      </c>
      <c r="V59" s="1">
        <v>37389</v>
      </c>
      <c r="W59" s="1">
        <v>20</v>
      </c>
      <c r="X59" s="1">
        <v>37443</v>
      </c>
      <c r="Y59" s="1">
        <v>10</v>
      </c>
      <c r="Z59" s="1">
        <v>419409</v>
      </c>
      <c r="AA59" s="1">
        <v>5</v>
      </c>
      <c r="AB59" s="1">
        <v>389201</v>
      </c>
      <c r="AC59" s="1">
        <v>2.2000000000000002</v>
      </c>
      <c r="AD59" s="1">
        <v>10</v>
      </c>
      <c r="AE59" s="1">
        <v>20000</v>
      </c>
      <c r="AF59" s="1" t="s">
        <v>2108</v>
      </c>
      <c r="AG59" s="1">
        <v>3221726</v>
      </c>
      <c r="AH59" s="1" t="s">
        <v>45</v>
      </c>
    </row>
    <row r="60" spans="1:34">
      <c r="A60" s="1">
        <v>2019073</v>
      </c>
      <c r="B60" s="1" t="s">
        <v>46</v>
      </c>
      <c r="C60" s="2">
        <v>43635</v>
      </c>
      <c r="D60" s="2">
        <v>43696</v>
      </c>
      <c r="E60" s="1">
        <v>45</v>
      </c>
      <c r="F60" s="1">
        <v>46</v>
      </c>
      <c r="G60" s="1">
        <v>4</v>
      </c>
      <c r="H60" s="1">
        <v>36</v>
      </c>
      <c r="I60" s="1">
        <v>18</v>
      </c>
      <c r="J60" s="1">
        <v>5</v>
      </c>
      <c r="K60" s="1" t="s">
        <v>2109</v>
      </c>
      <c r="L60" s="1">
        <v>0</v>
      </c>
      <c r="M60" s="1">
        <v>4000000</v>
      </c>
      <c r="N60" s="1">
        <v>0</v>
      </c>
      <c r="O60" s="1">
        <v>100000</v>
      </c>
      <c r="P60" s="1">
        <v>31</v>
      </c>
      <c r="Q60" s="1">
        <v>1000</v>
      </c>
      <c r="R60" s="1">
        <v>228</v>
      </c>
      <c r="S60" s="1">
        <v>500</v>
      </c>
      <c r="T60" s="1">
        <v>1562</v>
      </c>
      <c r="U60" s="1">
        <v>50</v>
      </c>
      <c r="V60" s="1">
        <v>12281</v>
      </c>
      <c r="W60" s="1">
        <v>20</v>
      </c>
      <c r="X60" s="1">
        <v>23843</v>
      </c>
      <c r="Y60" s="1">
        <v>10</v>
      </c>
      <c r="Z60" s="1">
        <v>188801</v>
      </c>
      <c r="AA60" s="1">
        <v>5</v>
      </c>
      <c r="AB60" s="1">
        <v>421155</v>
      </c>
      <c r="AC60" s="1">
        <v>2.2000000000000002</v>
      </c>
      <c r="AD60" s="1">
        <v>10</v>
      </c>
      <c r="AE60" s="1">
        <v>20000</v>
      </c>
      <c r="AF60" s="1" t="s">
        <v>2110</v>
      </c>
      <c r="AG60" s="1">
        <v>8583986</v>
      </c>
      <c r="AH60" s="1" t="s">
        <v>45</v>
      </c>
    </row>
    <row r="61" spans="1:34">
      <c r="A61" s="1">
        <v>2019072</v>
      </c>
      <c r="B61" s="1" t="s">
        <v>48</v>
      </c>
      <c r="C61" s="2">
        <v>43633</v>
      </c>
      <c r="D61" s="2">
        <v>43694</v>
      </c>
      <c r="E61" s="1">
        <v>20</v>
      </c>
      <c r="F61" s="1">
        <v>49</v>
      </c>
      <c r="G61" s="1">
        <v>31</v>
      </c>
      <c r="H61" s="1">
        <v>12</v>
      </c>
      <c r="I61" s="1">
        <v>13</v>
      </c>
      <c r="J61" s="1">
        <v>2</v>
      </c>
      <c r="K61" s="1" t="s">
        <v>2111</v>
      </c>
      <c r="L61" s="1">
        <v>0</v>
      </c>
      <c r="M61" s="1">
        <v>3000000</v>
      </c>
      <c r="N61" s="1">
        <v>1</v>
      </c>
      <c r="O61" s="1">
        <v>100000</v>
      </c>
      <c r="P61" s="1">
        <v>39</v>
      </c>
      <c r="Q61" s="1">
        <v>1000</v>
      </c>
      <c r="R61" s="1">
        <v>361</v>
      </c>
      <c r="S61" s="1">
        <v>500</v>
      </c>
      <c r="T61" s="1">
        <v>1402</v>
      </c>
      <c r="U61" s="1">
        <v>50</v>
      </c>
      <c r="V61" s="1">
        <v>16429</v>
      </c>
      <c r="W61" s="1">
        <v>20</v>
      </c>
      <c r="X61" s="1">
        <v>19804</v>
      </c>
      <c r="Y61" s="1">
        <v>10</v>
      </c>
      <c r="Z61" s="1">
        <v>221684</v>
      </c>
      <c r="AA61" s="1">
        <v>5</v>
      </c>
      <c r="AB61" s="1">
        <v>230049</v>
      </c>
      <c r="AC61" s="1">
        <v>2.2000000000000002</v>
      </c>
      <c r="AD61" s="1">
        <v>10</v>
      </c>
      <c r="AE61" s="1">
        <v>20000</v>
      </c>
      <c r="AF61" s="1" t="s">
        <v>2112</v>
      </c>
      <c r="AG61" s="1">
        <v>62009</v>
      </c>
      <c r="AH61" s="1" t="s">
        <v>45</v>
      </c>
    </row>
    <row r="62" spans="1:34">
      <c r="A62" s="1">
        <v>2019071</v>
      </c>
      <c r="B62" s="1" t="s">
        <v>43</v>
      </c>
      <c r="C62" s="2">
        <v>43631</v>
      </c>
      <c r="D62" s="2">
        <v>43692</v>
      </c>
      <c r="E62" s="1">
        <v>2</v>
      </c>
      <c r="F62" s="1">
        <v>13</v>
      </c>
      <c r="G62" s="1">
        <v>20</v>
      </c>
      <c r="H62" s="1">
        <v>30</v>
      </c>
      <c r="I62" s="1">
        <v>37</v>
      </c>
      <c r="J62" s="1">
        <v>6</v>
      </c>
      <c r="K62" s="1" t="s">
        <v>2113</v>
      </c>
      <c r="L62" s="1">
        <v>0</v>
      </c>
      <c r="M62" s="1">
        <v>2000000</v>
      </c>
      <c r="N62" s="1">
        <v>0</v>
      </c>
      <c r="O62" s="1">
        <v>100000</v>
      </c>
      <c r="P62" s="1">
        <v>49</v>
      </c>
      <c r="Q62" s="1">
        <v>1000</v>
      </c>
      <c r="R62" s="1">
        <v>562</v>
      </c>
      <c r="S62" s="1">
        <v>500</v>
      </c>
      <c r="T62" s="1">
        <v>2450</v>
      </c>
      <c r="U62" s="1">
        <v>50</v>
      </c>
      <c r="V62" s="1">
        <v>24514</v>
      </c>
      <c r="W62" s="1">
        <v>20</v>
      </c>
      <c r="X62" s="1">
        <v>34656</v>
      </c>
      <c r="Y62" s="1">
        <v>10</v>
      </c>
      <c r="Z62" s="1">
        <v>340906</v>
      </c>
      <c r="AA62" s="1">
        <v>5</v>
      </c>
      <c r="AB62" s="1">
        <v>448338</v>
      </c>
      <c r="AC62" s="1">
        <v>2.2000000000000002</v>
      </c>
      <c r="AD62" s="1">
        <v>10</v>
      </c>
      <c r="AE62" s="1">
        <v>20000</v>
      </c>
      <c r="AF62" s="1" t="s">
        <v>2114</v>
      </c>
      <c r="AG62" s="1">
        <v>6442007</v>
      </c>
      <c r="AH62" s="1" t="s">
        <v>45</v>
      </c>
    </row>
    <row r="63" spans="1:34">
      <c r="A63" s="1">
        <v>2019070</v>
      </c>
      <c r="B63" s="1" t="s">
        <v>46</v>
      </c>
      <c r="C63" s="2">
        <v>43628</v>
      </c>
      <c r="D63" s="2">
        <v>43689</v>
      </c>
      <c r="E63" s="1">
        <v>25</v>
      </c>
      <c r="F63" s="1">
        <v>31</v>
      </c>
      <c r="G63" s="1">
        <v>45</v>
      </c>
      <c r="H63" s="1">
        <v>38</v>
      </c>
      <c r="I63" s="1">
        <v>3</v>
      </c>
      <c r="J63" s="1">
        <v>9</v>
      </c>
      <c r="K63" s="1" t="s">
        <v>2115</v>
      </c>
      <c r="L63" s="1">
        <v>1</v>
      </c>
      <c r="M63" s="1">
        <v>7000000</v>
      </c>
      <c r="N63" s="1">
        <v>0</v>
      </c>
      <c r="O63" s="1">
        <v>100000</v>
      </c>
      <c r="P63" s="1">
        <v>33</v>
      </c>
      <c r="Q63" s="1">
        <v>1000</v>
      </c>
      <c r="R63" s="1">
        <v>343</v>
      </c>
      <c r="S63" s="1">
        <v>500</v>
      </c>
      <c r="T63" s="1">
        <v>1659</v>
      </c>
      <c r="U63" s="1">
        <v>50</v>
      </c>
      <c r="V63" s="1">
        <v>15250</v>
      </c>
      <c r="W63" s="1">
        <v>20</v>
      </c>
      <c r="X63" s="1">
        <v>24846</v>
      </c>
      <c r="Y63" s="1">
        <v>10</v>
      </c>
      <c r="Z63" s="1">
        <v>232369</v>
      </c>
      <c r="AA63" s="1">
        <v>5</v>
      </c>
      <c r="AB63" s="1">
        <v>370287</v>
      </c>
      <c r="AC63" s="1">
        <v>2.2000000000000002</v>
      </c>
      <c r="AD63" s="1">
        <v>10</v>
      </c>
      <c r="AE63" s="1">
        <v>20000</v>
      </c>
      <c r="AF63" s="1" t="s">
        <v>2116</v>
      </c>
      <c r="AG63" s="1">
        <v>833191</v>
      </c>
      <c r="AH63" s="1" t="s">
        <v>45</v>
      </c>
    </row>
    <row r="64" spans="1:34">
      <c r="A64" s="1">
        <v>2019069</v>
      </c>
      <c r="B64" s="1" t="s">
        <v>48</v>
      </c>
      <c r="C64" s="2">
        <v>43626</v>
      </c>
      <c r="D64" s="2">
        <v>43687</v>
      </c>
      <c r="E64" s="1">
        <v>9</v>
      </c>
      <c r="F64" s="1">
        <v>24</v>
      </c>
      <c r="G64" s="1">
        <v>18</v>
      </c>
      <c r="H64" s="1">
        <v>49</v>
      </c>
      <c r="I64" s="1">
        <v>39</v>
      </c>
      <c r="J64" s="1">
        <v>8</v>
      </c>
      <c r="K64" s="1" t="s">
        <v>2117</v>
      </c>
      <c r="L64" s="1">
        <v>0</v>
      </c>
      <c r="M64" s="1">
        <v>6000000</v>
      </c>
      <c r="N64" s="1">
        <v>2</v>
      </c>
      <c r="O64" s="1">
        <v>100000</v>
      </c>
      <c r="P64" s="1">
        <v>40</v>
      </c>
      <c r="Q64" s="1">
        <v>1000</v>
      </c>
      <c r="R64" s="1">
        <v>360</v>
      </c>
      <c r="S64" s="1">
        <v>500</v>
      </c>
      <c r="T64" s="1">
        <v>1410</v>
      </c>
      <c r="U64" s="1">
        <v>50</v>
      </c>
      <c r="V64" s="1">
        <v>13089</v>
      </c>
      <c r="W64" s="1">
        <v>20</v>
      </c>
      <c r="X64" s="1">
        <v>20056</v>
      </c>
      <c r="Y64" s="1">
        <v>10</v>
      </c>
      <c r="Z64" s="1">
        <v>181879</v>
      </c>
      <c r="AA64" s="1">
        <v>5</v>
      </c>
      <c r="AB64" s="1">
        <v>270019</v>
      </c>
      <c r="AC64" s="1">
        <v>2.2000000000000002</v>
      </c>
      <c r="AD64" s="1">
        <v>10</v>
      </c>
      <c r="AE64" s="1">
        <v>20000</v>
      </c>
      <c r="AF64" s="1" t="s">
        <v>2118</v>
      </c>
      <c r="AG64" s="1">
        <v>9003651</v>
      </c>
      <c r="AH64" s="1" t="s">
        <v>45</v>
      </c>
    </row>
    <row r="65" spans="1:34">
      <c r="A65" s="1">
        <v>2019068</v>
      </c>
      <c r="B65" s="1" t="s">
        <v>43</v>
      </c>
      <c r="C65" s="2">
        <v>43624</v>
      </c>
      <c r="D65" s="2">
        <v>43685</v>
      </c>
      <c r="E65" s="1">
        <v>14</v>
      </c>
      <c r="F65" s="1">
        <v>41</v>
      </c>
      <c r="G65" s="1">
        <v>9</v>
      </c>
      <c r="H65" s="1">
        <v>10</v>
      </c>
      <c r="I65" s="1">
        <v>45</v>
      </c>
      <c r="J65" s="1">
        <v>1</v>
      </c>
      <c r="K65" s="1" t="s">
        <v>2119</v>
      </c>
      <c r="L65" s="1">
        <v>0</v>
      </c>
      <c r="M65" s="1">
        <v>5000000</v>
      </c>
      <c r="N65" s="1">
        <v>2</v>
      </c>
      <c r="O65" s="1">
        <v>100000</v>
      </c>
      <c r="P65" s="1">
        <v>54</v>
      </c>
      <c r="Q65" s="1">
        <v>1000</v>
      </c>
      <c r="R65" s="1">
        <v>423</v>
      </c>
      <c r="S65" s="1">
        <v>500</v>
      </c>
      <c r="T65" s="1">
        <v>1963</v>
      </c>
      <c r="U65" s="1">
        <v>50</v>
      </c>
      <c r="V65" s="1">
        <v>22493</v>
      </c>
      <c r="W65" s="1">
        <v>20</v>
      </c>
      <c r="X65" s="1">
        <v>30007</v>
      </c>
      <c r="Y65" s="1">
        <v>10</v>
      </c>
      <c r="Z65" s="1">
        <v>352864</v>
      </c>
      <c r="AA65" s="1">
        <v>5</v>
      </c>
      <c r="AB65" s="1">
        <v>388749</v>
      </c>
      <c r="AC65" s="1">
        <v>2.2000000000000002</v>
      </c>
      <c r="AD65" s="1">
        <v>10</v>
      </c>
      <c r="AE65" s="1">
        <v>20000</v>
      </c>
      <c r="AF65" s="1" t="s">
        <v>2120</v>
      </c>
      <c r="AG65" s="1">
        <v>7972704</v>
      </c>
      <c r="AH65" s="1" t="s">
        <v>45</v>
      </c>
    </row>
    <row r="66" spans="1:34">
      <c r="A66" s="1">
        <v>2019067</v>
      </c>
      <c r="B66" s="1" t="s">
        <v>46</v>
      </c>
      <c r="C66" s="2">
        <v>43621</v>
      </c>
      <c r="D66" s="2">
        <v>43682</v>
      </c>
      <c r="E66" s="1">
        <v>28</v>
      </c>
      <c r="F66" s="1">
        <v>47</v>
      </c>
      <c r="G66" s="1">
        <v>26</v>
      </c>
      <c r="H66" s="1">
        <v>38</v>
      </c>
      <c r="I66" s="1">
        <v>17</v>
      </c>
      <c r="J66" s="1">
        <v>7</v>
      </c>
      <c r="K66" s="1" t="s">
        <v>2121</v>
      </c>
      <c r="L66" s="1">
        <v>0</v>
      </c>
      <c r="M66" s="1">
        <v>4000000</v>
      </c>
      <c r="N66" s="1">
        <v>1</v>
      </c>
      <c r="O66" s="1">
        <v>100000</v>
      </c>
      <c r="P66" s="1">
        <v>43</v>
      </c>
      <c r="Q66" s="1">
        <v>1000</v>
      </c>
      <c r="R66" s="1">
        <v>335</v>
      </c>
      <c r="S66" s="1">
        <v>500</v>
      </c>
      <c r="T66" s="1">
        <v>2464</v>
      </c>
      <c r="U66" s="1">
        <v>50</v>
      </c>
      <c r="V66" s="1">
        <v>14056</v>
      </c>
      <c r="W66" s="1">
        <v>20</v>
      </c>
      <c r="X66" s="1">
        <v>37486</v>
      </c>
      <c r="Y66" s="1">
        <v>10</v>
      </c>
      <c r="Z66" s="1">
        <v>207807</v>
      </c>
      <c r="AA66" s="1">
        <v>5</v>
      </c>
      <c r="AB66" s="1">
        <v>537195</v>
      </c>
      <c r="AC66" s="1">
        <v>2.2000000000000002</v>
      </c>
      <c r="AD66" s="1">
        <v>10</v>
      </c>
      <c r="AE66" s="1">
        <v>20000</v>
      </c>
      <c r="AF66" s="1" t="s">
        <v>2122</v>
      </c>
      <c r="AG66" s="1">
        <v>372859</v>
      </c>
      <c r="AH66" s="1" t="s">
        <v>45</v>
      </c>
    </row>
    <row r="67" spans="1:34">
      <c r="A67" s="1">
        <v>2019066</v>
      </c>
      <c r="B67" s="1" t="s">
        <v>48</v>
      </c>
      <c r="C67" s="2">
        <v>43619</v>
      </c>
      <c r="D67" s="2">
        <v>43680</v>
      </c>
      <c r="E67" s="1">
        <v>42</v>
      </c>
      <c r="F67" s="1">
        <v>12</v>
      </c>
      <c r="G67" s="1">
        <v>9</v>
      </c>
      <c r="H67" s="1">
        <v>41</v>
      </c>
      <c r="I67" s="1">
        <v>33</v>
      </c>
      <c r="J67" s="1">
        <v>1</v>
      </c>
      <c r="K67" s="1" t="s">
        <v>2123</v>
      </c>
      <c r="L67" s="1">
        <v>0</v>
      </c>
      <c r="M67" s="1">
        <v>3000000</v>
      </c>
      <c r="N67" s="1">
        <v>3</v>
      </c>
      <c r="O67" s="1">
        <v>100000</v>
      </c>
      <c r="P67" s="1">
        <v>19</v>
      </c>
      <c r="Q67" s="1">
        <v>1000</v>
      </c>
      <c r="R67" s="1">
        <v>318</v>
      </c>
      <c r="S67" s="1">
        <v>500</v>
      </c>
      <c r="T67" s="1">
        <v>971</v>
      </c>
      <c r="U67" s="1">
        <v>50</v>
      </c>
      <c r="V67" s="1">
        <v>12493</v>
      </c>
      <c r="W67" s="1">
        <v>20</v>
      </c>
      <c r="X67" s="1">
        <v>15609</v>
      </c>
      <c r="Y67" s="1">
        <v>10</v>
      </c>
      <c r="Z67" s="1">
        <v>190235</v>
      </c>
      <c r="AA67" s="1">
        <v>5</v>
      </c>
      <c r="AB67" s="1">
        <v>211640</v>
      </c>
      <c r="AC67" s="1">
        <v>2.2000000000000002</v>
      </c>
      <c r="AD67" s="1">
        <v>10</v>
      </c>
      <c r="AE67" s="1">
        <v>20000</v>
      </c>
      <c r="AF67" s="1" t="s">
        <v>2124</v>
      </c>
      <c r="AG67" s="1">
        <v>7193080</v>
      </c>
      <c r="AH67" s="1" t="s">
        <v>45</v>
      </c>
    </row>
    <row r="68" spans="1:34">
      <c r="A68" s="1">
        <v>2019065</v>
      </c>
      <c r="B68" s="1" t="s">
        <v>43</v>
      </c>
      <c r="C68" s="2">
        <v>43617</v>
      </c>
      <c r="D68" s="2">
        <v>43678</v>
      </c>
      <c r="E68" s="1">
        <v>35</v>
      </c>
      <c r="F68" s="1">
        <v>26</v>
      </c>
      <c r="G68" s="1">
        <v>13</v>
      </c>
      <c r="H68" s="1">
        <v>45</v>
      </c>
      <c r="I68" s="1">
        <v>20</v>
      </c>
      <c r="J68" s="1">
        <v>3</v>
      </c>
      <c r="K68" s="1" t="s">
        <v>2125</v>
      </c>
      <c r="L68" s="1">
        <v>0</v>
      </c>
      <c r="M68" s="1">
        <v>2000000</v>
      </c>
      <c r="N68" s="1">
        <v>1</v>
      </c>
      <c r="O68" s="1">
        <v>100000</v>
      </c>
      <c r="P68" s="1">
        <v>48</v>
      </c>
      <c r="Q68" s="1">
        <v>1000</v>
      </c>
      <c r="R68" s="1">
        <v>446</v>
      </c>
      <c r="S68" s="1">
        <v>500</v>
      </c>
      <c r="T68" s="1">
        <v>2284</v>
      </c>
      <c r="U68" s="1">
        <v>50</v>
      </c>
      <c r="V68" s="1">
        <v>20005</v>
      </c>
      <c r="W68" s="1">
        <v>20</v>
      </c>
      <c r="X68" s="1">
        <v>34887</v>
      </c>
      <c r="Y68" s="1">
        <v>10</v>
      </c>
      <c r="Z68" s="1">
        <v>296202</v>
      </c>
      <c r="AA68" s="1">
        <v>5</v>
      </c>
      <c r="AB68" s="1">
        <v>485439</v>
      </c>
      <c r="AC68" s="1">
        <v>2.2000000000000002</v>
      </c>
      <c r="AD68" s="1">
        <v>10</v>
      </c>
      <c r="AE68" s="1">
        <v>20000</v>
      </c>
      <c r="AF68" s="1" t="s">
        <v>2126</v>
      </c>
      <c r="AG68" s="1">
        <v>7773118</v>
      </c>
      <c r="AH68" s="1" t="s">
        <v>45</v>
      </c>
    </row>
    <row r="69" spans="1:34">
      <c r="A69" s="1">
        <v>2019064</v>
      </c>
      <c r="B69" s="1" t="s">
        <v>46</v>
      </c>
      <c r="C69" s="2">
        <v>43614</v>
      </c>
      <c r="D69" s="2">
        <v>43675</v>
      </c>
      <c r="E69" s="1">
        <v>36</v>
      </c>
      <c r="F69" s="1">
        <v>48</v>
      </c>
      <c r="G69" s="1">
        <v>14</v>
      </c>
      <c r="H69" s="1">
        <v>13</v>
      </c>
      <c r="I69" s="1">
        <v>6</v>
      </c>
      <c r="J69" s="1">
        <v>2</v>
      </c>
      <c r="K69" s="1" t="s">
        <v>2127</v>
      </c>
      <c r="L69" s="1">
        <v>1</v>
      </c>
      <c r="M69" s="1">
        <v>12000000</v>
      </c>
      <c r="N69" s="1">
        <v>2</v>
      </c>
      <c r="O69" s="1">
        <v>100000</v>
      </c>
      <c r="P69" s="1">
        <v>30</v>
      </c>
      <c r="Q69" s="1">
        <v>1000</v>
      </c>
      <c r="R69" s="1">
        <v>370</v>
      </c>
      <c r="S69" s="1">
        <v>500</v>
      </c>
      <c r="T69" s="1">
        <v>1695</v>
      </c>
      <c r="U69" s="1">
        <v>50</v>
      </c>
      <c r="V69" s="1">
        <v>18079</v>
      </c>
      <c r="W69" s="1">
        <v>20</v>
      </c>
      <c r="X69" s="1">
        <v>25710</v>
      </c>
      <c r="Y69" s="1">
        <v>10</v>
      </c>
      <c r="Z69" s="1">
        <v>283491</v>
      </c>
      <c r="AA69" s="1">
        <v>5</v>
      </c>
      <c r="AB69" s="1">
        <v>352581</v>
      </c>
      <c r="AC69" s="1">
        <v>2.2000000000000002</v>
      </c>
      <c r="AD69" s="1">
        <v>10</v>
      </c>
      <c r="AE69" s="1">
        <v>20000</v>
      </c>
      <c r="AF69" s="1" t="s">
        <v>2128</v>
      </c>
      <c r="AG69" s="1">
        <v>5682214</v>
      </c>
      <c r="AH69" s="1" t="s">
        <v>45</v>
      </c>
    </row>
    <row r="70" spans="1:34">
      <c r="A70" s="1">
        <v>2019063</v>
      </c>
      <c r="B70" s="1" t="s">
        <v>48</v>
      </c>
      <c r="C70" s="2">
        <v>43612</v>
      </c>
      <c r="D70" s="2">
        <v>43673</v>
      </c>
      <c r="E70" s="1">
        <v>33</v>
      </c>
      <c r="F70" s="1">
        <v>13</v>
      </c>
      <c r="G70" s="1">
        <v>28</v>
      </c>
      <c r="H70" s="1">
        <v>18</v>
      </c>
      <c r="I70" s="1">
        <v>42</v>
      </c>
      <c r="J70" s="1">
        <v>9</v>
      </c>
      <c r="K70" s="1" t="s">
        <v>2129</v>
      </c>
      <c r="L70" s="1">
        <v>0</v>
      </c>
      <c r="M70" s="1">
        <v>11000000</v>
      </c>
      <c r="N70" s="1">
        <v>1</v>
      </c>
      <c r="O70" s="1">
        <v>100000</v>
      </c>
      <c r="P70" s="1">
        <v>23</v>
      </c>
      <c r="Q70" s="1">
        <v>1000</v>
      </c>
      <c r="R70" s="1">
        <v>456</v>
      </c>
      <c r="S70" s="1">
        <v>500</v>
      </c>
      <c r="T70" s="1">
        <v>1789</v>
      </c>
      <c r="U70" s="1">
        <v>50</v>
      </c>
      <c r="V70" s="1">
        <v>17445</v>
      </c>
      <c r="W70" s="1">
        <v>20</v>
      </c>
      <c r="X70" s="1">
        <v>25552</v>
      </c>
      <c r="Y70" s="1">
        <v>10</v>
      </c>
      <c r="Z70" s="1">
        <v>238956</v>
      </c>
      <c r="AA70" s="1">
        <v>5</v>
      </c>
      <c r="AB70" s="1">
        <v>317553</v>
      </c>
      <c r="AC70" s="1">
        <v>2.2000000000000002</v>
      </c>
      <c r="AD70" s="1">
        <v>10</v>
      </c>
      <c r="AE70" s="1">
        <v>20000</v>
      </c>
      <c r="AF70" s="1" t="s">
        <v>2130</v>
      </c>
      <c r="AG70" s="1">
        <v>8850305</v>
      </c>
      <c r="AH70" s="1" t="s">
        <v>45</v>
      </c>
    </row>
    <row r="71" spans="1:34">
      <c r="A71" s="1">
        <v>2019062</v>
      </c>
      <c r="B71" s="1" t="s">
        <v>43</v>
      </c>
      <c r="C71" s="2">
        <v>43610</v>
      </c>
      <c r="D71" s="2">
        <v>43671</v>
      </c>
      <c r="E71" s="1">
        <v>42</v>
      </c>
      <c r="F71" s="1">
        <v>47</v>
      </c>
      <c r="G71" s="1">
        <v>2</v>
      </c>
      <c r="H71" s="1">
        <v>13</v>
      </c>
      <c r="I71" s="1">
        <v>43</v>
      </c>
      <c r="J71" s="1">
        <v>10</v>
      </c>
      <c r="K71" s="1" t="s">
        <v>2131</v>
      </c>
      <c r="L71" s="1">
        <v>0</v>
      </c>
      <c r="M71" s="1">
        <v>10000000</v>
      </c>
      <c r="N71" s="1">
        <v>0</v>
      </c>
      <c r="O71" s="1">
        <v>100000</v>
      </c>
      <c r="P71" s="1">
        <v>42</v>
      </c>
      <c r="Q71" s="1">
        <v>1000</v>
      </c>
      <c r="R71" s="1">
        <v>436</v>
      </c>
      <c r="S71" s="1">
        <v>500</v>
      </c>
      <c r="T71" s="1">
        <v>2260</v>
      </c>
      <c r="U71" s="1">
        <v>50</v>
      </c>
      <c r="V71" s="1">
        <v>24120</v>
      </c>
      <c r="W71" s="1">
        <v>20</v>
      </c>
      <c r="X71" s="1">
        <v>34681</v>
      </c>
      <c r="Y71" s="1">
        <v>10</v>
      </c>
      <c r="Z71" s="1">
        <v>387323</v>
      </c>
      <c r="AA71" s="1">
        <v>5</v>
      </c>
      <c r="AB71" s="1">
        <v>509636</v>
      </c>
      <c r="AC71" s="1">
        <v>2.2000000000000002</v>
      </c>
      <c r="AD71" s="1">
        <v>10</v>
      </c>
      <c r="AE71" s="1">
        <v>20000</v>
      </c>
      <c r="AF71" s="1" t="s">
        <v>2132</v>
      </c>
      <c r="AG71" s="1">
        <v>6655258</v>
      </c>
      <c r="AH71" s="1" t="s">
        <v>45</v>
      </c>
    </row>
    <row r="72" spans="1:34">
      <c r="A72" s="1">
        <v>2019061</v>
      </c>
      <c r="B72" s="1" t="s">
        <v>46</v>
      </c>
      <c r="C72" s="2">
        <v>43607</v>
      </c>
      <c r="D72" s="2">
        <v>43668</v>
      </c>
      <c r="E72" s="1">
        <v>1</v>
      </c>
      <c r="F72" s="1">
        <v>48</v>
      </c>
      <c r="G72" s="1">
        <v>27</v>
      </c>
      <c r="H72" s="1">
        <v>49</v>
      </c>
      <c r="I72" s="1">
        <v>37</v>
      </c>
      <c r="J72" s="1">
        <v>1</v>
      </c>
      <c r="K72" s="1" t="s">
        <v>2133</v>
      </c>
      <c r="L72" s="1">
        <v>0</v>
      </c>
      <c r="M72" s="1">
        <v>4000000</v>
      </c>
      <c r="N72" s="1">
        <v>0</v>
      </c>
      <c r="O72" s="1">
        <v>100000</v>
      </c>
      <c r="P72" s="1">
        <v>35</v>
      </c>
      <c r="Q72" s="1">
        <v>1000</v>
      </c>
      <c r="R72" s="1">
        <v>285</v>
      </c>
      <c r="S72" s="1">
        <v>500</v>
      </c>
      <c r="T72" s="1">
        <v>1473</v>
      </c>
      <c r="U72" s="1">
        <v>50</v>
      </c>
      <c r="V72" s="1">
        <v>14480</v>
      </c>
      <c r="W72" s="1">
        <v>20</v>
      </c>
      <c r="X72" s="1">
        <v>19071</v>
      </c>
      <c r="Y72" s="1">
        <v>10</v>
      </c>
      <c r="Z72" s="1">
        <v>212479</v>
      </c>
      <c r="AA72" s="1">
        <v>5</v>
      </c>
      <c r="AB72" s="1">
        <v>262661</v>
      </c>
      <c r="AC72" s="1">
        <v>2.2000000000000002</v>
      </c>
      <c r="AD72" s="1">
        <v>10</v>
      </c>
      <c r="AE72" s="1">
        <v>20000</v>
      </c>
      <c r="AF72" s="1" t="s">
        <v>2134</v>
      </c>
      <c r="AG72" s="1">
        <v>9037970</v>
      </c>
      <c r="AH72" s="1" t="s">
        <v>45</v>
      </c>
    </row>
    <row r="73" spans="1:34">
      <c r="A73" s="1">
        <v>2019060</v>
      </c>
      <c r="B73" s="1" t="s">
        <v>48</v>
      </c>
      <c r="C73" s="2">
        <v>43605</v>
      </c>
      <c r="D73" s="2">
        <v>43666</v>
      </c>
      <c r="E73" s="1">
        <v>32</v>
      </c>
      <c r="F73" s="1">
        <v>14</v>
      </c>
      <c r="G73" s="1">
        <v>43</v>
      </c>
      <c r="H73" s="1">
        <v>29</v>
      </c>
      <c r="I73" s="1">
        <v>41</v>
      </c>
      <c r="J73" s="1">
        <v>1</v>
      </c>
      <c r="K73" s="1" t="s">
        <v>2135</v>
      </c>
      <c r="L73" s="1">
        <v>0</v>
      </c>
      <c r="M73" s="1">
        <v>3000000</v>
      </c>
      <c r="N73" s="1">
        <v>0</v>
      </c>
      <c r="O73" s="1">
        <v>100000</v>
      </c>
      <c r="P73" s="1">
        <v>21</v>
      </c>
      <c r="Q73" s="1">
        <v>1000</v>
      </c>
      <c r="R73" s="1">
        <v>302</v>
      </c>
      <c r="S73" s="1">
        <v>500</v>
      </c>
      <c r="T73" s="1">
        <v>883</v>
      </c>
      <c r="U73" s="1">
        <v>50</v>
      </c>
      <c r="V73" s="1">
        <v>10793</v>
      </c>
      <c r="W73" s="1">
        <v>20</v>
      </c>
      <c r="X73" s="1">
        <v>12700</v>
      </c>
      <c r="Y73" s="1">
        <v>10</v>
      </c>
      <c r="Z73" s="1">
        <v>155821</v>
      </c>
      <c r="AA73" s="1">
        <v>5</v>
      </c>
      <c r="AB73" s="1">
        <v>212084</v>
      </c>
      <c r="AC73" s="1">
        <v>2.2000000000000002</v>
      </c>
      <c r="AD73" s="1">
        <v>10</v>
      </c>
      <c r="AE73" s="1">
        <v>20000</v>
      </c>
      <c r="AF73" s="1" t="s">
        <v>2136</v>
      </c>
      <c r="AG73" s="1">
        <v>2441067</v>
      </c>
      <c r="AH73" s="1" t="s">
        <v>45</v>
      </c>
    </row>
    <row r="74" spans="1:34">
      <c r="A74" s="1">
        <v>2019059</v>
      </c>
      <c r="B74" s="1" t="s">
        <v>43</v>
      </c>
      <c r="C74" s="2">
        <v>43603</v>
      </c>
      <c r="D74" s="2">
        <v>43664</v>
      </c>
      <c r="E74" s="1">
        <v>19</v>
      </c>
      <c r="F74" s="1">
        <v>4</v>
      </c>
      <c r="G74" s="1">
        <v>10</v>
      </c>
      <c r="H74" s="1">
        <v>42</v>
      </c>
      <c r="I74" s="1">
        <v>46</v>
      </c>
      <c r="J74" s="1">
        <v>5</v>
      </c>
      <c r="K74" s="1" t="s">
        <v>2137</v>
      </c>
      <c r="L74" s="1">
        <v>0</v>
      </c>
      <c r="M74" s="1">
        <v>2000000</v>
      </c>
      <c r="N74" s="1">
        <v>0</v>
      </c>
      <c r="O74" s="1">
        <v>100000</v>
      </c>
      <c r="P74" s="1">
        <v>73</v>
      </c>
      <c r="Q74" s="1">
        <v>1000</v>
      </c>
      <c r="R74" s="1">
        <v>530</v>
      </c>
      <c r="S74" s="1">
        <v>500</v>
      </c>
      <c r="T74" s="1">
        <v>2858</v>
      </c>
      <c r="U74" s="1">
        <v>50</v>
      </c>
      <c r="V74" s="1">
        <v>22604</v>
      </c>
      <c r="W74" s="1">
        <v>20</v>
      </c>
      <c r="X74" s="1">
        <v>41278</v>
      </c>
      <c r="Y74" s="1">
        <v>10</v>
      </c>
      <c r="Z74" s="1">
        <v>324840</v>
      </c>
      <c r="AA74" s="1">
        <v>5</v>
      </c>
      <c r="AB74" s="1">
        <v>554897</v>
      </c>
      <c r="AC74" s="1">
        <v>2.2000000000000002</v>
      </c>
      <c r="AD74" s="1">
        <v>10</v>
      </c>
      <c r="AE74" s="1">
        <v>20000</v>
      </c>
      <c r="AF74" s="1" t="s">
        <v>2138</v>
      </c>
      <c r="AG74" s="1">
        <v>9026936</v>
      </c>
      <c r="AH74" s="1" t="s">
        <v>45</v>
      </c>
    </row>
    <row r="75" spans="1:34">
      <c r="A75" s="1">
        <v>2019058</v>
      </c>
      <c r="B75" s="1" t="s">
        <v>46</v>
      </c>
      <c r="C75" s="2">
        <v>43600</v>
      </c>
      <c r="D75" s="2">
        <v>43661</v>
      </c>
      <c r="E75" s="1">
        <v>38</v>
      </c>
      <c r="F75" s="1">
        <v>44</v>
      </c>
      <c r="G75" s="1">
        <v>46</v>
      </c>
      <c r="H75" s="1">
        <v>27</v>
      </c>
      <c r="I75" s="1">
        <v>42</v>
      </c>
      <c r="J75" s="1">
        <v>1</v>
      </c>
      <c r="K75" s="1" t="s">
        <v>2139</v>
      </c>
      <c r="L75" s="1">
        <v>1</v>
      </c>
      <c r="M75" s="1">
        <v>21000000</v>
      </c>
      <c r="N75" s="1">
        <v>0</v>
      </c>
      <c r="O75" s="1">
        <v>100000</v>
      </c>
      <c r="P75" s="1">
        <v>48</v>
      </c>
      <c r="Q75" s="1">
        <v>1000</v>
      </c>
      <c r="R75" s="1">
        <v>560</v>
      </c>
      <c r="S75" s="1">
        <v>500</v>
      </c>
      <c r="T75" s="1">
        <v>1549</v>
      </c>
      <c r="U75" s="1">
        <v>50</v>
      </c>
      <c r="V75" s="1">
        <v>19528</v>
      </c>
      <c r="W75" s="1">
        <v>20</v>
      </c>
      <c r="X75" s="1">
        <v>21854</v>
      </c>
      <c r="Y75" s="1">
        <v>10</v>
      </c>
      <c r="Z75" s="1">
        <v>261043</v>
      </c>
      <c r="AA75" s="1">
        <v>5</v>
      </c>
      <c r="AB75" s="1">
        <v>375916</v>
      </c>
      <c r="AC75" s="1">
        <v>2.2000000000000002</v>
      </c>
      <c r="AD75" s="1">
        <v>10</v>
      </c>
      <c r="AE75" s="1">
        <v>20000</v>
      </c>
      <c r="AF75" s="1" t="s">
        <v>2140</v>
      </c>
      <c r="AG75" s="1">
        <v>3260735</v>
      </c>
      <c r="AH75" s="1" t="s">
        <v>45</v>
      </c>
    </row>
    <row r="76" spans="1:34">
      <c r="A76" s="1">
        <v>2019057</v>
      </c>
      <c r="B76" s="1" t="s">
        <v>48</v>
      </c>
      <c r="C76" s="2">
        <v>43598</v>
      </c>
      <c r="D76" s="2">
        <v>43659</v>
      </c>
      <c r="E76" s="1">
        <v>15</v>
      </c>
      <c r="F76" s="1">
        <v>24</v>
      </c>
      <c r="G76" s="1">
        <v>37</v>
      </c>
      <c r="H76" s="1">
        <v>40</v>
      </c>
      <c r="I76" s="1">
        <v>41</v>
      </c>
      <c r="J76" s="1">
        <v>4</v>
      </c>
      <c r="K76" s="1" t="s">
        <v>2141</v>
      </c>
      <c r="L76" s="1">
        <v>0</v>
      </c>
      <c r="M76" s="1">
        <v>20000000</v>
      </c>
      <c r="N76" s="1">
        <v>1</v>
      </c>
      <c r="O76" s="1">
        <v>100000</v>
      </c>
      <c r="P76" s="1">
        <v>43</v>
      </c>
      <c r="Q76" s="1">
        <v>1000</v>
      </c>
      <c r="R76" s="1">
        <v>323</v>
      </c>
      <c r="S76" s="1">
        <v>500</v>
      </c>
      <c r="T76" s="1">
        <v>1893</v>
      </c>
      <c r="U76" s="1">
        <v>50</v>
      </c>
      <c r="V76" s="1">
        <v>14394</v>
      </c>
      <c r="W76" s="1">
        <v>20</v>
      </c>
      <c r="X76" s="1">
        <v>28535</v>
      </c>
      <c r="Y76" s="1">
        <v>10</v>
      </c>
      <c r="Z76" s="1">
        <v>225657</v>
      </c>
      <c r="AA76" s="1">
        <v>5</v>
      </c>
      <c r="AB76" s="1">
        <v>422437</v>
      </c>
      <c r="AC76" s="1">
        <v>2.2000000000000002</v>
      </c>
      <c r="AD76" s="1">
        <v>10</v>
      </c>
      <c r="AE76" s="1">
        <v>20000</v>
      </c>
      <c r="AF76" s="1" t="s">
        <v>2142</v>
      </c>
      <c r="AG76" s="1">
        <v>7509133</v>
      </c>
      <c r="AH76" s="1" t="s">
        <v>45</v>
      </c>
    </row>
    <row r="77" spans="1:34">
      <c r="A77" s="1">
        <v>2019056</v>
      </c>
      <c r="B77" s="1" t="s">
        <v>43</v>
      </c>
      <c r="C77" s="2">
        <v>43596</v>
      </c>
      <c r="D77" s="2">
        <v>43657</v>
      </c>
      <c r="E77" s="1">
        <v>24</v>
      </c>
      <c r="F77" s="1">
        <v>44</v>
      </c>
      <c r="G77" s="1">
        <v>34</v>
      </c>
      <c r="H77" s="1">
        <v>19</v>
      </c>
      <c r="I77" s="1">
        <v>45</v>
      </c>
      <c r="J77" s="1">
        <v>2</v>
      </c>
      <c r="K77" s="1" t="s">
        <v>2143</v>
      </c>
      <c r="L77" s="1">
        <v>0</v>
      </c>
      <c r="M77" s="1">
        <v>19000000</v>
      </c>
      <c r="N77" s="1">
        <v>3</v>
      </c>
      <c r="O77" s="1">
        <v>100000</v>
      </c>
      <c r="P77" s="1">
        <v>40</v>
      </c>
      <c r="Q77" s="1">
        <v>1000</v>
      </c>
      <c r="R77" s="1">
        <v>601</v>
      </c>
      <c r="S77" s="1">
        <v>500</v>
      </c>
      <c r="T77" s="1">
        <v>2287</v>
      </c>
      <c r="U77" s="1">
        <v>50</v>
      </c>
      <c r="V77" s="1">
        <v>25095</v>
      </c>
      <c r="W77" s="1">
        <v>20</v>
      </c>
      <c r="X77" s="1">
        <v>35331</v>
      </c>
      <c r="Y77" s="1">
        <v>10</v>
      </c>
      <c r="Z77" s="1">
        <v>379451</v>
      </c>
      <c r="AA77" s="1">
        <v>5</v>
      </c>
      <c r="AB77" s="1">
        <v>525388</v>
      </c>
      <c r="AC77" s="1">
        <v>2.2000000000000002</v>
      </c>
      <c r="AD77" s="1">
        <v>10</v>
      </c>
      <c r="AE77" s="1">
        <v>20000</v>
      </c>
      <c r="AF77" s="1" t="s">
        <v>2144</v>
      </c>
      <c r="AG77" s="1">
        <v>2281937</v>
      </c>
      <c r="AH77" s="1" t="s">
        <v>45</v>
      </c>
    </row>
    <row r="78" spans="1:34">
      <c r="A78" s="1">
        <v>2019055</v>
      </c>
      <c r="B78" s="1" t="s">
        <v>46</v>
      </c>
      <c r="C78" s="2">
        <v>43593</v>
      </c>
      <c r="D78" s="2">
        <v>43654</v>
      </c>
      <c r="E78" s="1">
        <v>2</v>
      </c>
      <c r="F78" s="1">
        <v>16</v>
      </c>
      <c r="G78" s="1">
        <v>4</v>
      </c>
      <c r="H78" s="1">
        <v>20</v>
      </c>
      <c r="I78" s="1">
        <v>35</v>
      </c>
      <c r="J78" s="1">
        <v>5</v>
      </c>
      <c r="K78" s="1" t="s">
        <v>2145</v>
      </c>
      <c r="L78" s="1">
        <v>0</v>
      </c>
      <c r="M78" s="1">
        <v>18000000</v>
      </c>
      <c r="N78" s="1">
        <v>1</v>
      </c>
      <c r="O78" s="1">
        <v>100000</v>
      </c>
      <c r="P78" s="1">
        <v>54</v>
      </c>
      <c r="Q78" s="1">
        <v>1000</v>
      </c>
      <c r="R78" s="1">
        <v>425</v>
      </c>
      <c r="S78" s="1">
        <v>500</v>
      </c>
      <c r="T78" s="1">
        <v>2417</v>
      </c>
      <c r="U78" s="1">
        <v>50</v>
      </c>
      <c r="V78" s="1">
        <v>19358</v>
      </c>
      <c r="W78" s="1">
        <v>20</v>
      </c>
      <c r="X78" s="1">
        <v>34769</v>
      </c>
      <c r="Y78" s="1">
        <v>10</v>
      </c>
      <c r="Z78" s="1">
        <v>268798</v>
      </c>
      <c r="AA78" s="1">
        <v>5</v>
      </c>
      <c r="AB78" s="1">
        <v>483454</v>
      </c>
      <c r="AC78" s="1">
        <v>2.2000000000000002</v>
      </c>
      <c r="AD78" s="1">
        <v>10</v>
      </c>
      <c r="AE78" s="1">
        <v>20000</v>
      </c>
      <c r="AF78" s="1" t="s">
        <v>2146</v>
      </c>
      <c r="AG78" s="1">
        <v>9848749</v>
      </c>
      <c r="AH78" s="1" t="s">
        <v>45</v>
      </c>
    </row>
    <row r="79" spans="1:34">
      <c r="A79" s="1">
        <v>2019054</v>
      </c>
      <c r="B79" s="1" t="s">
        <v>48</v>
      </c>
      <c r="C79" s="2">
        <v>43591</v>
      </c>
      <c r="D79" s="2">
        <v>43652</v>
      </c>
      <c r="E79" s="1">
        <v>23</v>
      </c>
      <c r="F79" s="1">
        <v>38</v>
      </c>
      <c r="G79" s="1">
        <v>5</v>
      </c>
      <c r="H79" s="1">
        <v>24</v>
      </c>
      <c r="I79" s="1">
        <v>35</v>
      </c>
      <c r="J79" s="1">
        <v>3</v>
      </c>
      <c r="K79" s="1" t="s">
        <v>2147</v>
      </c>
      <c r="L79" s="1">
        <v>0</v>
      </c>
      <c r="M79" s="1">
        <v>17000000</v>
      </c>
      <c r="N79" s="1">
        <v>1</v>
      </c>
      <c r="O79" s="1">
        <v>100000</v>
      </c>
      <c r="P79" s="1">
        <v>26</v>
      </c>
      <c r="Q79" s="1">
        <v>1000</v>
      </c>
      <c r="R79" s="1">
        <v>289</v>
      </c>
      <c r="S79" s="1">
        <v>500</v>
      </c>
      <c r="T79" s="1">
        <v>1768</v>
      </c>
      <c r="U79" s="1">
        <v>50</v>
      </c>
      <c r="V79" s="1">
        <v>14348</v>
      </c>
      <c r="W79" s="1">
        <v>20</v>
      </c>
      <c r="X79" s="1">
        <v>26882</v>
      </c>
      <c r="Y79" s="1">
        <v>10</v>
      </c>
      <c r="Z79" s="1">
        <v>226673</v>
      </c>
      <c r="AA79" s="1">
        <v>5</v>
      </c>
      <c r="AB79" s="1">
        <v>366150</v>
      </c>
      <c r="AC79" s="1">
        <v>2.2000000000000002</v>
      </c>
      <c r="AD79" s="1">
        <v>10</v>
      </c>
      <c r="AE79" s="1">
        <v>20000</v>
      </c>
      <c r="AF79" s="1" t="s">
        <v>2148</v>
      </c>
      <c r="AG79" s="1">
        <v>4384632</v>
      </c>
      <c r="AH79" s="1" t="s">
        <v>45</v>
      </c>
    </row>
    <row r="80" spans="1:34">
      <c r="A80" s="1">
        <v>2019053</v>
      </c>
      <c r="B80" s="1" t="s">
        <v>43</v>
      </c>
      <c r="C80" s="2">
        <v>43589</v>
      </c>
      <c r="D80" s="2">
        <v>43650</v>
      </c>
      <c r="E80" s="1">
        <v>38</v>
      </c>
      <c r="F80" s="1">
        <v>18</v>
      </c>
      <c r="G80" s="1">
        <v>3</v>
      </c>
      <c r="H80" s="1">
        <v>24</v>
      </c>
      <c r="I80" s="1">
        <v>29</v>
      </c>
      <c r="J80" s="1">
        <v>9</v>
      </c>
      <c r="K80" s="1" t="s">
        <v>2149</v>
      </c>
      <c r="L80" s="1">
        <v>0</v>
      </c>
      <c r="M80" s="1">
        <v>16000000</v>
      </c>
      <c r="N80" s="1">
        <v>2</v>
      </c>
      <c r="O80" s="1">
        <v>100000</v>
      </c>
      <c r="P80" s="1">
        <v>87</v>
      </c>
      <c r="Q80" s="1">
        <v>1000</v>
      </c>
      <c r="R80" s="1">
        <v>651</v>
      </c>
      <c r="S80" s="1">
        <v>500</v>
      </c>
      <c r="T80" s="1">
        <v>3325</v>
      </c>
      <c r="U80" s="1">
        <v>50</v>
      </c>
      <c r="V80" s="1">
        <v>29007</v>
      </c>
      <c r="W80" s="1">
        <v>20</v>
      </c>
      <c r="X80" s="1">
        <v>44095</v>
      </c>
      <c r="Y80" s="1">
        <v>10</v>
      </c>
      <c r="Z80" s="1">
        <v>404035</v>
      </c>
      <c r="AA80" s="1">
        <v>5</v>
      </c>
      <c r="AB80" s="1">
        <v>562366</v>
      </c>
      <c r="AC80" s="1">
        <v>2.2000000000000002</v>
      </c>
      <c r="AD80" s="1">
        <v>10</v>
      </c>
      <c r="AE80" s="1">
        <v>20000</v>
      </c>
      <c r="AF80" s="1" t="s">
        <v>2150</v>
      </c>
      <c r="AG80" s="1">
        <v>5866422</v>
      </c>
      <c r="AH80" s="1" t="s">
        <v>45</v>
      </c>
    </row>
    <row r="81" spans="1:34">
      <c r="A81" s="1">
        <v>2019052</v>
      </c>
      <c r="B81" s="1" t="s">
        <v>46</v>
      </c>
      <c r="C81" s="2">
        <v>43586</v>
      </c>
      <c r="D81" s="2">
        <v>43647</v>
      </c>
      <c r="E81" s="1">
        <v>26</v>
      </c>
      <c r="F81" s="1">
        <v>48</v>
      </c>
      <c r="G81" s="1">
        <v>25</v>
      </c>
      <c r="H81" s="1">
        <v>16</v>
      </c>
      <c r="I81" s="1">
        <v>34</v>
      </c>
      <c r="J81" s="1">
        <v>8</v>
      </c>
      <c r="K81" s="1" t="s">
        <v>2151</v>
      </c>
      <c r="L81" s="1">
        <v>0</v>
      </c>
      <c r="M81" s="1">
        <v>15000000</v>
      </c>
      <c r="N81" s="1">
        <v>2</v>
      </c>
      <c r="O81" s="1">
        <v>100000</v>
      </c>
      <c r="P81" s="1">
        <v>27</v>
      </c>
      <c r="Q81" s="1">
        <v>1000</v>
      </c>
      <c r="R81" s="1">
        <v>260</v>
      </c>
      <c r="S81" s="1">
        <v>500</v>
      </c>
      <c r="T81" s="1">
        <v>1725</v>
      </c>
      <c r="U81" s="1">
        <v>50</v>
      </c>
      <c r="V81" s="1">
        <v>14097</v>
      </c>
      <c r="W81" s="1">
        <v>20</v>
      </c>
      <c r="X81" s="1">
        <v>24788</v>
      </c>
      <c r="Y81" s="1">
        <v>10</v>
      </c>
      <c r="Z81" s="1">
        <v>215394</v>
      </c>
      <c r="AA81" s="1">
        <v>5</v>
      </c>
      <c r="AB81" s="1">
        <v>379556</v>
      </c>
      <c r="AC81" s="1">
        <v>2.2000000000000002</v>
      </c>
      <c r="AD81" s="1">
        <v>10</v>
      </c>
      <c r="AE81" s="1">
        <v>20000</v>
      </c>
      <c r="AF81" s="1" t="s">
        <v>2152</v>
      </c>
      <c r="AG81" s="1">
        <v>1811975</v>
      </c>
      <c r="AH81" s="1" t="s">
        <v>45</v>
      </c>
    </row>
    <row r="82" spans="1:34">
      <c r="A82" s="1">
        <v>2019051</v>
      </c>
      <c r="B82" s="1" t="s">
        <v>48</v>
      </c>
      <c r="C82" s="2">
        <v>43584</v>
      </c>
      <c r="D82" s="2">
        <v>43645</v>
      </c>
      <c r="E82" s="1">
        <v>33</v>
      </c>
      <c r="F82" s="1">
        <v>43</v>
      </c>
      <c r="G82" s="1">
        <v>39</v>
      </c>
      <c r="H82" s="1">
        <v>6</v>
      </c>
      <c r="I82" s="1">
        <v>29</v>
      </c>
      <c r="J82" s="1">
        <v>2</v>
      </c>
      <c r="K82" s="1" t="s">
        <v>2153</v>
      </c>
      <c r="L82" s="1">
        <v>0</v>
      </c>
      <c r="M82" s="1">
        <v>14000000</v>
      </c>
      <c r="N82" s="1">
        <v>0</v>
      </c>
      <c r="O82" s="1">
        <v>100000</v>
      </c>
      <c r="P82" s="1">
        <v>33</v>
      </c>
      <c r="Q82" s="1">
        <v>1000</v>
      </c>
      <c r="R82" s="1">
        <v>278</v>
      </c>
      <c r="S82" s="1">
        <v>500</v>
      </c>
      <c r="T82" s="1">
        <v>1114</v>
      </c>
      <c r="U82" s="1">
        <v>50</v>
      </c>
      <c r="V82" s="1">
        <v>12589</v>
      </c>
      <c r="W82" s="1">
        <v>20</v>
      </c>
      <c r="X82" s="1">
        <v>17853</v>
      </c>
      <c r="Y82" s="1">
        <v>10</v>
      </c>
      <c r="Z82" s="1">
        <v>199031</v>
      </c>
      <c r="AA82" s="1">
        <v>5</v>
      </c>
      <c r="AB82" s="1">
        <v>281151</v>
      </c>
      <c r="AC82" s="1">
        <v>2.2000000000000002</v>
      </c>
      <c r="AD82" s="1">
        <v>10</v>
      </c>
      <c r="AE82" s="1">
        <v>20000</v>
      </c>
      <c r="AF82" s="1" t="s">
        <v>2154</v>
      </c>
      <c r="AG82" s="1">
        <v>7672978</v>
      </c>
      <c r="AH82" s="1" t="s">
        <v>45</v>
      </c>
    </row>
    <row r="83" spans="1:34">
      <c r="A83" s="1">
        <v>2019050</v>
      </c>
      <c r="B83" s="1" t="s">
        <v>43</v>
      </c>
      <c r="C83" s="2">
        <v>43582</v>
      </c>
      <c r="D83" s="2">
        <v>43643</v>
      </c>
      <c r="E83" s="1">
        <v>27</v>
      </c>
      <c r="F83" s="1">
        <v>17</v>
      </c>
      <c r="G83" s="1">
        <v>26</v>
      </c>
      <c r="H83" s="1">
        <v>25</v>
      </c>
      <c r="I83" s="1">
        <v>33</v>
      </c>
      <c r="J83" s="1">
        <v>2</v>
      </c>
      <c r="K83" s="1" t="s">
        <v>2155</v>
      </c>
      <c r="L83" s="1">
        <v>0</v>
      </c>
      <c r="M83" s="1">
        <v>13000000</v>
      </c>
      <c r="N83" s="1">
        <v>5</v>
      </c>
      <c r="O83" s="1">
        <v>100000</v>
      </c>
      <c r="P83" s="1">
        <v>54</v>
      </c>
      <c r="Q83" s="1">
        <v>1000</v>
      </c>
      <c r="R83" s="1">
        <v>469</v>
      </c>
      <c r="S83" s="1">
        <v>500</v>
      </c>
      <c r="T83" s="1">
        <v>2366</v>
      </c>
      <c r="U83" s="1">
        <v>50</v>
      </c>
      <c r="V83" s="1">
        <v>26356</v>
      </c>
      <c r="W83" s="1">
        <v>20</v>
      </c>
      <c r="X83" s="1">
        <v>35538</v>
      </c>
      <c r="Y83" s="1">
        <v>10</v>
      </c>
      <c r="Z83" s="1">
        <v>390889</v>
      </c>
      <c r="AA83" s="1">
        <v>5</v>
      </c>
      <c r="AB83" s="1">
        <v>461685</v>
      </c>
      <c r="AC83" s="1">
        <v>2.2000000000000002</v>
      </c>
      <c r="AD83" s="1">
        <v>10</v>
      </c>
      <c r="AE83" s="1">
        <v>20000</v>
      </c>
      <c r="AF83" s="1" t="s">
        <v>2156</v>
      </c>
      <c r="AG83" s="1">
        <v>6289845</v>
      </c>
      <c r="AH83" s="1" t="s">
        <v>45</v>
      </c>
    </row>
    <row r="84" spans="1:34">
      <c r="A84" s="1">
        <v>2019049</v>
      </c>
      <c r="B84" s="1" t="s">
        <v>46</v>
      </c>
      <c r="C84" s="2">
        <v>43579</v>
      </c>
      <c r="D84" s="2">
        <v>43640</v>
      </c>
      <c r="E84" s="1">
        <v>3</v>
      </c>
      <c r="F84" s="1">
        <v>11</v>
      </c>
      <c r="G84" s="1">
        <v>35</v>
      </c>
      <c r="H84" s="1">
        <v>13</v>
      </c>
      <c r="I84" s="1">
        <v>15</v>
      </c>
      <c r="J84" s="1">
        <v>3</v>
      </c>
      <c r="K84" s="1" t="s">
        <v>2157</v>
      </c>
      <c r="L84" s="1">
        <v>0</v>
      </c>
      <c r="M84" s="1">
        <v>12000000</v>
      </c>
      <c r="N84" s="1">
        <v>1</v>
      </c>
      <c r="O84" s="1">
        <v>100000</v>
      </c>
      <c r="P84" s="1">
        <v>105</v>
      </c>
      <c r="Q84" s="1">
        <v>1000</v>
      </c>
      <c r="R84" s="1">
        <v>589</v>
      </c>
      <c r="S84" s="1">
        <v>500</v>
      </c>
      <c r="T84" s="1">
        <v>3663</v>
      </c>
      <c r="U84" s="1">
        <v>50</v>
      </c>
      <c r="V84" s="1">
        <v>24503</v>
      </c>
      <c r="W84" s="1">
        <v>20</v>
      </c>
      <c r="X84" s="1">
        <v>41242</v>
      </c>
      <c r="Y84" s="1">
        <v>10</v>
      </c>
      <c r="Z84" s="1">
        <v>314142</v>
      </c>
      <c r="AA84" s="1">
        <v>5</v>
      </c>
      <c r="AB84" s="1">
        <v>394512</v>
      </c>
      <c r="AC84" s="1">
        <v>2.2000000000000002</v>
      </c>
      <c r="AD84" s="1">
        <v>10</v>
      </c>
      <c r="AE84" s="1">
        <v>20000</v>
      </c>
      <c r="AF84" s="1" t="s">
        <v>2158</v>
      </c>
      <c r="AG84" s="1">
        <v>1176101</v>
      </c>
      <c r="AH84" s="1" t="s">
        <v>45</v>
      </c>
    </row>
    <row r="85" spans="1:34">
      <c r="A85" s="1">
        <v>2019048</v>
      </c>
      <c r="B85" s="1" t="s">
        <v>48</v>
      </c>
      <c r="C85" s="2">
        <v>43577</v>
      </c>
      <c r="D85" s="2">
        <v>43638</v>
      </c>
      <c r="E85" s="1">
        <v>39</v>
      </c>
      <c r="F85" s="1">
        <v>7</v>
      </c>
      <c r="G85" s="1">
        <v>21</v>
      </c>
      <c r="H85" s="1">
        <v>29</v>
      </c>
      <c r="I85" s="1">
        <v>5</v>
      </c>
      <c r="J85" s="1">
        <v>7</v>
      </c>
      <c r="K85" s="1" t="s">
        <v>2159</v>
      </c>
      <c r="L85" s="1">
        <v>0</v>
      </c>
      <c r="M85" s="1">
        <v>11000000</v>
      </c>
      <c r="N85" s="1">
        <v>1</v>
      </c>
      <c r="O85" s="1">
        <v>100000</v>
      </c>
      <c r="P85" s="1">
        <v>62</v>
      </c>
      <c r="Q85" s="1">
        <v>1000</v>
      </c>
      <c r="R85" s="1">
        <v>357</v>
      </c>
      <c r="S85" s="1">
        <v>500</v>
      </c>
      <c r="T85" s="1">
        <v>2974</v>
      </c>
      <c r="U85" s="1">
        <v>50</v>
      </c>
      <c r="V85" s="1">
        <v>15870</v>
      </c>
      <c r="W85" s="1">
        <v>20</v>
      </c>
      <c r="X85" s="1">
        <v>38188</v>
      </c>
      <c r="Y85" s="1">
        <v>10</v>
      </c>
      <c r="Z85" s="1">
        <v>204380</v>
      </c>
      <c r="AA85" s="1">
        <v>5</v>
      </c>
      <c r="AB85" s="1">
        <v>402675</v>
      </c>
      <c r="AC85" s="1">
        <v>2.2000000000000002</v>
      </c>
      <c r="AD85" s="1">
        <v>10</v>
      </c>
      <c r="AE85" s="1">
        <v>20000</v>
      </c>
      <c r="AF85" s="1" t="s">
        <v>2160</v>
      </c>
      <c r="AG85" s="1">
        <v>3505049</v>
      </c>
      <c r="AH85" s="1" t="s">
        <v>45</v>
      </c>
    </row>
    <row r="86" spans="1:34">
      <c r="A86" s="1">
        <v>2019047</v>
      </c>
      <c r="B86" s="1" t="s">
        <v>43</v>
      </c>
      <c r="C86" s="2">
        <v>43575</v>
      </c>
      <c r="D86" s="2">
        <v>43636</v>
      </c>
      <c r="E86" s="1">
        <v>4</v>
      </c>
      <c r="F86" s="1">
        <v>30</v>
      </c>
      <c r="G86" s="1">
        <v>15</v>
      </c>
      <c r="H86" s="1">
        <v>49</v>
      </c>
      <c r="I86" s="1">
        <v>45</v>
      </c>
      <c r="J86" s="1">
        <v>3</v>
      </c>
      <c r="K86" s="1" t="s">
        <v>2161</v>
      </c>
      <c r="L86" s="1">
        <v>0</v>
      </c>
      <c r="M86" s="1">
        <v>10000000</v>
      </c>
      <c r="N86" s="1">
        <v>6</v>
      </c>
      <c r="O86" s="1">
        <v>100000</v>
      </c>
      <c r="P86" s="1">
        <v>59</v>
      </c>
      <c r="Q86" s="1">
        <v>1000</v>
      </c>
      <c r="R86" s="1">
        <v>605</v>
      </c>
      <c r="S86" s="1">
        <v>500</v>
      </c>
      <c r="T86" s="1">
        <v>2640</v>
      </c>
      <c r="U86" s="1">
        <v>50</v>
      </c>
      <c r="V86" s="1">
        <v>25562</v>
      </c>
      <c r="W86" s="1">
        <v>20</v>
      </c>
      <c r="X86" s="1">
        <v>40926</v>
      </c>
      <c r="Y86" s="1">
        <v>10</v>
      </c>
      <c r="Z86" s="1">
        <v>377564</v>
      </c>
      <c r="AA86" s="1">
        <v>5</v>
      </c>
      <c r="AB86" s="1">
        <v>613556</v>
      </c>
      <c r="AC86" s="1">
        <v>2.2000000000000002</v>
      </c>
      <c r="AD86" s="1">
        <v>10</v>
      </c>
      <c r="AE86" s="1">
        <v>20000</v>
      </c>
      <c r="AF86" s="1" t="s">
        <v>2162</v>
      </c>
      <c r="AG86" s="1">
        <v>8512812</v>
      </c>
      <c r="AH86" s="1" t="s">
        <v>45</v>
      </c>
    </row>
    <row r="87" spans="1:34">
      <c r="A87" s="1">
        <v>2019046</v>
      </c>
      <c r="B87" s="1" t="s">
        <v>46</v>
      </c>
      <c r="C87" s="2">
        <v>43572</v>
      </c>
      <c r="D87" s="2">
        <v>43633</v>
      </c>
      <c r="E87" s="1">
        <v>29</v>
      </c>
      <c r="F87" s="1">
        <v>17</v>
      </c>
      <c r="G87" s="1">
        <v>34</v>
      </c>
      <c r="H87" s="1">
        <v>48</v>
      </c>
      <c r="I87" s="1">
        <v>8</v>
      </c>
      <c r="J87" s="1">
        <v>3</v>
      </c>
      <c r="K87" s="1" t="s">
        <v>2163</v>
      </c>
      <c r="L87" s="1">
        <v>0</v>
      </c>
      <c r="M87" s="1">
        <v>2000000</v>
      </c>
      <c r="N87" s="1">
        <v>2</v>
      </c>
      <c r="O87" s="1">
        <v>100000</v>
      </c>
      <c r="P87" s="1">
        <v>44</v>
      </c>
      <c r="Q87" s="1">
        <v>1000</v>
      </c>
      <c r="R87" s="1">
        <v>359</v>
      </c>
      <c r="S87" s="1">
        <v>500</v>
      </c>
      <c r="T87" s="1">
        <v>1821</v>
      </c>
      <c r="U87" s="1">
        <v>50</v>
      </c>
      <c r="V87" s="1">
        <v>15172</v>
      </c>
      <c r="W87" s="1">
        <v>20</v>
      </c>
      <c r="X87" s="1">
        <v>25217</v>
      </c>
      <c r="Y87" s="1">
        <v>10</v>
      </c>
      <c r="Z87" s="1">
        <v>215199</v>
      </c>
      <c r="AA87" s="1">
        <v>5</v>
      </c>
      <c r="AB87" s="1">
        <v>355694</v>
      </c>
      <c r="AC87" s="1">
        <v>2.2000000000000002</v>
      </c>
      <c r="AD87" s="1">
        <v>10</v>
      </c>
      <c r="AE87" s="1">
        <v>20000</v>
      </c>
      <c r="AF87" s="1" t="s">
        <v>2164</v>
      </c>
      <c r="AG87" s="1">
        <v>9484635</v>
      </c>
      <c r="AH87" s="1" t="s">
        <v>45</v>
      </c>
    </row>
    <row r="88" spans="1:34">
      <c r="A88" s="1">
        <v>2019045</v>
      </c>
      <c r="B88" s="1" t="s">
        <v>48</v>
      </c>
      <c r="C88" s="2">
        <v>43570</v>
      </c>
      <c r="D88" s="2">
        <v>43631</v>
      </c>
      <c r="E88" s="1">
        <v>32</v>
      </c>
      <c r="F88" s="1">
        <v>44</v>
      </c>
      <c r="G88" s="1">
        <v>40</v>
      </c>
      <c r="H88" s="1">
        <v>17</v>
      </c>
      <c r="I88" s="1">
        <v>38</v>
      </c>
      <c r="J88" s="1">
        <v>6</v>
      </c>
      <c r="K88" s="1" t="s">
        <v>2165</v>
      </c>
      <c r="L88" s="1">
        <v>1</v>
      </c>
      <c r="M88" s="1">
        <v>3000000</v>
      </c>
      <c r="N88" s="1">
        <v>1</v>
      </c>
      <c r="O88" s="1">
        <v>100000</v>
      </c>
      <c r="P88" s="1">
        <v>16</v>
      </c>
      <c r="Q88" s="1">
        <v>1000</v>
      </c>
      <c r="R88" s="1">
        <v>247</v>
      </c>
      <c r="S88" s="1">
        <v>500</v>
      </c>
      <c r="T88" s="1">
        <v>1050</v>
      </c>
      <c r="U88" s="1">
        <v>50</v>
      </c>
      <c r="V88" s="1">
        <v>10126</v>
      </c>
      <c r="W88" s="1">
        <v>20</v>
      </c>
      <c r="X88" s="1">
        <v>14950</v>
      </c>
      <c r="Y88" s="1">
        <v>10</v>
      </c>
      <c r="Z88" s="1">
        <v>143738</v>
      </c>
      <c r="AA88" s="1">
        <v>5</v>
      </c>
      <c r="AB88" s="1">
        <v>261074</v>
      </c>
      <c r="AC88" s="1">
        <v>2.2000000000000002</v>
      </c>
      <c r="AD88" s="1">
        <v>10</v>
      </c>
      <c r="AE88" s="1">
        <v>20000</v>
      </c>
      <c r="AF88" s="1" t="s">
        <v>2166</v>
      </c>
      <c r="AG88" s="1">
        <v>8691645</v>
      </c>
      <c r="AH88" s="1" t="s">
        <v>45</v>
      </c>
    </row>
    <row r="89" spans="1:34">
      <c r="A89" s="1">
        <v>2019044</v>
      </c>
      <c r="B89" s="1" t="s">
        <v>43</v>
      </c>
      <c r="C89" s="2">
        <v>43568</v>
      </c>
      <c r="D89" s="2">
        <v>43629</v>
      </c>
      <c r="E89" s="1">
        <v>17</v>
      </c>
      <c r="F89" s="1">
        <v>9</v>
      </c>
      <c r="G89" s="1">
        <v>1</v>
      </c>
      <c r="H89" s="1">
        <v>24</v>
      </c>
      <c r="I89" s="1">
        <v>46</v>
      </c>
      <c r="J89" s="1">
        <v>8</v>
      </c>
      <c r="K89" s="1" t="s">
        <v>2167</v>
      </c>
      <c r="L89" s="1">
        <v>0</v>
      </c>
      <c r="M89" s="1">
        <v>2000000</v>
      </c>
      <c r="N89" s="1">
        <v>1</v>
      </c>
      <c r="O89" s="1">
        <v>100000</v>
      </c>
      <c r="P89" s="1">
        <v>71</v>
      </c>
      <c r="Q89" s="1">
        <v>1000</v>
      </c>
      <c r="R89" s="1">
        <v>724</v>
      </c>
      <c r="S89" s="1">
        <v>500</v>
      </c>
      <c r="T89" s="1">
        <v>2928</v>
      </c>
      <c r="U89" s="1">
        <v>50</v>
      </c>
      <c r="V89" s="1">
        <v>27725</v>
      </c>
      <c r="W89" s="1">
        <v>20</v>
      </c>
      <c r="X89" s="1">
        <v>39532</v>
      </c>
      <c r="Y89" s="1">
        <v>10</v>
      </c>
      <c r="Z89" s="1">
        <v>361683</v>
      </c>
      <c r="AA89" s="1">
        <v>5</v>
      </c>
      <c r="AB89" s="1">
        <v>485529</v>
      </c>
      <c r="AC89" s="1">
        <v>2.2000000000000002</v>
      </c>
      <c r="AD89" s="1">
        <v>10</v>
      </c>
      <c r="AE89" s="1">
        <v>20000</v>
      </c>
      <c r="AF89" s="1" t="s">
        <v>2168</v>
      </c>
      <c r="AG89" s="1">
        <v>9943715</v>
      </c>
      <c r="AH89" s="1" t="s">
        <v>45</v>
      </c>
    </row>
    <row r="90" spans="1:34">
      <c r="A90" s="1">
        <v>2019043</v>
      </c>
      <c r="B90" s="1" t="s">
        <v>46</v>
      </c>
      <c r="C90" s="2">
        <v>43565</v>
      </c>
      <c r="D90" s="2">
        <v>43626</v>
      </c>
      <c r="E90" s="1">
        <v>22</v>
      </c>
      <c r="F90" s="1">
        <v>23</v>
      </c>
      <c r="G90" s="1">
        <v>14</v>
      </c>
      <c r="H90" s="1">
        <v>42</v>
      </c>
      <c r="I90" s="1">
        <v>16</v>
      </c>
      <c r="J90" s="1">
        <v>5</v>
      </c>
      <c r="K90" s="1" t="s">
        <v>2169</v>
      </c>
      <c r="L90" s="1">
        <v>1</v>
      </c>
      <c r="M90" s="1">
        <v>2000000</v>
      </c>
      <c r="N90" s="1">
        <v>2</v>
      </c>
      <c r="O90" s="1">
        <v>100000</v>
      </c>
      <c r="P90" s="1">
        <v>45</v>
      </c>
      <c r="Q90" s="1">
        <v>1000</v>
      </c>
      <c r="R90" s="1">
        <v>372</v>
      </c>
      <c r="S90" s="1">
        <v>500</v>
      </c>
      <c r="T90" s="1">
        <v>2347</v>
      </c>
      <c r="U90" s="1">
        <v>50</v>
      </c>
      <c r="V90" s="1">
        <v>16712</v>
      </c>
      <c r="W90" s="1">
        <v>20</v>
      </c>
      <c r="X90" s="1">
        <v>32529</v>
      </c>
      <c r="Y90" s="1">
        <v>10</v>
      </c>
      <c r="Z90" s="1">
        <v>237221</v>
      </c>
      <c r="AA90" s="1">
        <v>5</v>
      </c>
      <c r="AB90" s="1">
        <v>407648</v>
      </c>
      <c r="AC90" s="1">
        <v>2.2000000000000002</v>
      </c>
      <c r="AD90" s="1">
        <v>10</v>
      </c>
      <c r="AE90" s="1">
        <v>20000</v>
      </c>
      <c r="AF90" s="1" t="s">
        <v>2170</v>
      </c>
      <c r="AG90" s="1">
        <v>5086703</v>
      </c>
      <c r="AH90" s="1" t="s">
        <v>45</v>
      </c>
    </row>
    <row r="91" spans="1:34">
      <c r="A91" s="1">
        <v>2019042</v>
      </c>
      <c r="B91" s="1" t="s">
        <v>48</v>
      </c>
      <c r="C91" s="2">
        <v>43563</v>
      </c>
      <c r="D91" s="2">
        <v>43624</v>
      </c>
      <c r="E91" s="1">
        <v>24</v>
      </c>
      <c r="F91" s="1">
        <v>9</v>
      </c>
      <c r="G91" s="1">
        <v>26</v>
      </c>
      <c r="H91" s="1">
        <v>15</v>
      </c>
      <c r="I91" s="1">
        <v>13</v>
      </c>
      <c r="J91" s="1">
        <v>9</v>
      </c>
      <c r="K91" s="1" t="s">
        <v>2171</v>
      </c>
      <c r="L91" s="1">
        <v>1</v>
      </c>
      <c r="M91" s="1">
        <v>2000000</v>
      </c>
      <c r="N91" s="1">
        <v>8</v>
      </c>
      <c r="O91" s="1">
        <v>100000</v>
      </c>
      <c r="P91" s="1">
        <v>69</v>
      </c>
      <c r="Q91" s="1">
        <v>1000</v>
      </c>
      <c r="R91" s="1">
        <v>673</v>
      </c>
      <c r="S91" s="1">
        <v>500</v>
      </c>
      <c r="T91" s="1">
        <v>2264</v>
      </c>
      <c r="U91" s="1">
        <v>50</v>
      </c>
      <c r="V91" s="1">
        <v>21132</v>
      </c>
      <c r="W91" s="1">
        <v>20</v>
      </c>
      <c r="X91" s="1">
        <v>26228</v>
      </c>
      <c r="Y91" s="1">
        <v>10</v>
      </c>
      <c r="Z91" s="1">
        <v>240400</v>
      </c>
      <c r="AA91" s="1">
        <v>5</v>
      </c>
      <c r="AB91" s="1">
        <v>257210</v>
      </c>
      <c r="AC91" s="1">
        <v>2.2000000000000002</v>
      </c>
      <c r="AD91" s="1">
        <v>10</v>
      </c>
      <c r="AE91" s="1">
        <v>20000</v>
      </c>
      <c r="AF91" s="1" t="s">
        <v>2172</v>
      </c>
      <c r="AG91" s="1">
        <v>4164131</v>
      </c>
      <c r="AH91" s="1" t="s">
        <v>45</v>
      </c>
    </row>
    <row r="92" spans="1:34">
      <c r="A92" s="1">
        <v>2019041</v>
      </c>
      <c r="B92" s="1" t="s">
        <v>43</v>
      </c>
      <c r="C92" s="2">
        <v>43561</v>
      </c>
      <c r="D92" s="2">
        <v>43622</v>
      </c>
      <c r="E92" s="1">
        <v>19</v>
      </c>
      <c r="F92" s="1">
        <v>26</v>
      </c>
      <c r="G92" s="1">
        <v>13</v>
      </c>
      <c r="H92" s="1">
        <v>27</v>
      </c>
      <c r="I92" s="1">
        <v>24</v>
      </c>
      <c r="J92" s="1">
        <v>7</v>
      </c>
      <c r="K92" s="1" t="s">
        <v>2173</v>
      </c>
      <c r="L92" s="1">
        <v>1</v>
      </c>
      <c r="M92" s="1">
        <v>9000000</v>
      </c>
      <c r="N92" s="1">
        <v>5</v>
      </c>
      <c r="O92" s="1">
        <v>100000</v>
      </c>
      <c r="P92" s="1">
        <v>132</v>
      </c>
      <c r="Q92" s="1">
        <v>1000</v>
      </c>
      <c r="R92" s="1">
        <v>787</v>
      </c>
      <c r="S92" s="1">
        <v>500</v>
      </c>
      <c r="T92" s="1">
        <v>6116</v>
      </c>
      <c r="U92" s="1">
        <v>50</v>
      </c>
      <c r="V92" s="1">
        <v>32739</v>
      </c>
      <c r="W92" s="1">
        <v>20</v>
      </c>
      <c r="X92" s="1">
        <v>74808</v>
      </c>
      <c r="Y92" s="1">
        <v>10</v>
      </c>
      <c r="Z92" s="1">
        <v>408272</v>
      </c>
      <c r="AA92" s="1">
        <v>5</v>
      </c>
      <c r="AB92" s="1">
        <v>746104</v>
      </c>
      <c r="AC92" s="1">
        <v>2.2000000000000002</v>
      </c>
      <c r="AD92" s="1">
        <v>10</v>
      </c>
      <c r="AE92" s="1">
        <v>20000</v>
      </c>
      <c r="AF92" s="1" t="s">
        <v>2174</v>
      </c>
      <c r="AG92" s="1">
        <v>1190178</v>
      </c>
      <c r="AH92" s="1" t="s">
        <v>45</v>
      </c>
    </row>
    <row r="93" spans="1:34">
      <c r="A93" s="1">
        <v>2019040</v>
      </c>
      <c r="B93" s="1" t="s">
        <v>46</v>
      </c>
      <c r="C93" s="2">
        <v>43558</v>
      </c>
      <c r="D93" s="2">
        <v>43619</v>
      </c>
      <c r="E93" s="1">
        <v>16</v>
      </c>
      <c r="F93" s="1">
        <v>38</v>
      </c>
      <c r="G93" s="1">
        <v>18</v>
      </c>
      <c r="H93" s="1">
        <v>45</v>
      </c>
      <c r="I93" s="1">
        <v>10</v>
      </c>
      <c r="J93" s="1">
        <v>3</v>
      </c>
      <c r="K93" s="1" t="s">
        <v>2175</v>
      </c>
      <c r="L93" s="1">
        <v>0</v>
      </c>
      <c r="M93" s="1">
        <v>8000000</v>
      </c>
      <c r="N93" s="1">
        <v>1</v>
      </c>
      <c r="O93" s="1">
        <v>100000</v>
      </c>
      <c r="P93" s="1">
        <v>37</v>
      </c>
      <c r="Q93" s="1">
        <v>1000</v>
      </c>
      <c r="R93" s="1">
        <v>384</v>
      </c>
      <c r="S93" s="1">
        <v>500</v>
      </c>
      <c r="T93" s="1">
        <v>1903</v>
      </c>
      <c r="U93" s="1">
        <v>50</v>
      </c>
      <c r="V93" s="1">
        <v>16512</v>
      </c>
      <c r="W93" s="1">
        <v>20</v>
      </c>
      <c r="X93" s="1">
        <v>28605</v>
      </c>
      <c r="Y93" s="1">
        <v>10</v>
      </c>
      <c r="Z93" s="1">
        <v>245025</v>
      </c>
      <c r="AA93" s="1">
        <v>5</v>
      </c>
      <c r="AB93" s="1">
        <v>396414</v>
      </c>
      <c r="AC93" s="1">
        <v>2.2000000000000002</v>
      </c>
      <c r="AD93" s="1">
        <v>10</v>
      </c>
      <c r="AE93" s="1">
        <v>20000</v>
      </c>
      <c r="AF93" s="1" t="s">
        <v>2176</v>
      </c>
      <c r="AG93" s="1">
        <v>8798381</v>
      </c>
      <c r="AH93" s="1" t="s">
        <v>45</v>
      </c>
    </row>
    <row r="94" spans="1:34">
      <c r="A94" s="1">
        <v>2019039</v>
      </c>
      <c r="B94" s="1" t="s">
        <v>48</v>
      </c>
      <c r="C94" s="2">
        <v>43556</v>
      </c>
      <c r="D94" s="2">
        <v>43617</v>
      </c>
      <c r="E94" s="1">
        <v>32</v>
      </c>
      <c r="F94" s="1">
        <v>14</v>
      </c>
      <c r="G94" s="1">
        <v>35</v>
      </c>
      <c r="H94" s="1">
        <v>46</v>
      </c>
      <c r="I94" s="1">
        <v>11</v>
      </c>
      <c r="J94" s="1">
        <v>10</v>
      </c>
      <c r="K94" s="1" t="s">
        <v>2177</v>
      </c>
      <c r="L94" s="1">
        <v>0</v>
      </c>
      <c r="M94" s="1">
        <v>7000000</v>
      </c>
      <c r="N94" s="1">
        <v>0</v>
      </c>
      <c r="O94" s="1">
        <v>100000</v>
      </c>
      <c r="P94" s="1">
        <v>22</v>
      </c>
      <c r="Q94" s="1">
        <v>1000</v>
      </c>
      <c r="R94" s="1">
        <v>207</v>
      </c>
      <c r="S94" s="1">
        <v>500</v>
      </c>
      <c r="T94" s="1">
        <v>988</v>
      </c>
      <c r="U94" s="1">
        <v>50</v>
      </c>
      <c r="V94" s="1">
        <v>10806</v>
      </c>
      <c r="W94" s="1">
        <v>20</v>
      </c>
      <c r="X94" s="1">
        <v>15342</v>
      </c>
      <c r="Y94" s="1">
        <v>10</v>
      </c>
      <c r="Z94" s="1">
        <v>175354</v>
      </c>
      <c r="AA94" s="1">
        <v>5</v>
      </c>
      <c r="AB94" s="1">
        <v>237355</v>
      </c>
      <c r="AC94" s="1">
        <v>2.2000000000000002</v>
      </c>
      <c r="AD94" s="1">
        <v>10</v>
      </c>
      <c r="AE94" s="1">
        <v>20000</v>
      </c>
      <c r="AF94" s="1" t="s">
        <v>2178</v>
      </c>
      <c r="AG94" s="1">
        <v>2119906</v>
      </c>
      <c r="AH94" s="1" t="s">
        <v>45</v>
      </c>
    </row>
    <row r="95" spans="1:34">
      <c r="A95" s="1">
        <v>2019038</v>
      </c>
      <c r="B95" s="1" t="s">
        <v>43</v>
      </c>
      <c r="C95" s="2">
        <v>43554</v>
      </c>
      <c r="D95" s="2">
        <v>43615</v>
      </c>
      <c r="E95" s="1">
        <v>15</v>
      </c>
      <c r="F95" s="1">
        <v>44</v>
      </c>
      <c r="G95" s="1">
        <v>41</v>
      </c>
      <c r="H95" s="1">
        <v>3</v>
      </c>
      <c r="I95" s="1">
        <v>2</v>
      </c>
      <c r="J95" s="1">
        <v>3</v>
      </c>
      <c r="K95" s="1" t="s">
        <v>2179</v>
      </c>
      <c r="L95" s="1">
        <v>0</v>
      </c>
      <c r="M95" s="1">
        <v>6000000</v>
      </c>
      <c r="N95" s="1">
        <v>3</v>
      </c>
      <c r="O95" s="1">
        <v>100000</v>
      </c>
      <c r="P95" s="1">
        <v>34</v>
      </c>
      <c r="Q95" s="1">
        <v>1000</v>
      </c>
      <c r="R95" s="1">
        <v>346</v>
      </c>
      <c r="S95" s="1">
        <v>500</v>
      </c>
      <c r="T95" s="1">
        <v>2276</v>
      </c>
      <c r="U95" s="1">
        <v>50</v>
      </c>
      <c r="V95" s="1">
        <v>18225</v>
      </c>
      <c r="W95" s="1">
        <v>20</v>
      </c>
      <c r="X95" s="1">
        <v>37095</v>
      </c>
      <c r="Y95" s="1">
        <v>10</v>
      </c>
      <c r="Z95" s="1">
        <v>306820</v>
      </c>
      <c r="AA95" s="1">
        <v>5</v>
      </c>
      <c r="AB95" s="1">
        <v>518643</v>
      </c>
      <c r="AC95" s="1">
        <v>2.2000000000000002</v>
      </c>
      <c r="AD95" s="1">
        <v>10</v>
      </c>
      <c r="AE95" s="1">
        <v>20000</v>
      </c>
      <c r="AF95" s="1" t="s">
        <v>2180</v>
      </c>
      <c r="AG95" s="1">
        <v>4470636</v>
      </c>
      <c r="AH95" s="1" t="s">
        <v>45</v>
      </c>
    </row>
    <row r="96" spans="1:34">
      <c r="A96" s="1">
        <v>2019037</v>
      </c>
      <c r="B96" s="1" t="s">
        <v>46</v>
      </c>
      <c r="C96" s="2">
        <v>43551</v>
      </c>
      <c r="D96" s="2">
        <v>43612</v>
      </c>
      <c r="E96" s="1">
        <v>49</v>
      </c>
      <c r="F96" s="1">
        <v>45</v>
      </c>
      <c r="G96" s="1">
        <v>25</v>
      </c>
      <c r="H96" s="1">
        <v>10</v>
      </c>
      <c r="I96" s="1">
        <v>19</v>
      </c>
      <c r="J96" s="1">
        <v>1</v>
      </c>
      <c r="K96" s="1" t="s">
        <v>2181</v>
      </c>
      <c r="L96" s="1">
        <v>0</v>
      </c>
      <c r="M96" s="1">
        <v>5000000</v>
      </c>
      <c r="N96" s="1">
        <v>3</v>
      </c>
      <c r="O96" s="1">
        <v>100000</v>
      </c>
      <c r="P96" s="1">
        <v>36</v>
      </c>
      <c r="Q96" s="1">
        <v>1000</v>
      </c>
      <c r="R96" s="1">
        <v>474</v>
      </c>
      <c r="S96" s="1">
        <v>500</v>
      </c>
      <c r="T96" s="1">
        <v>1559</v>
      </c>
      <c r="U96" s="1">
        <v>50</v>
      </c>
      <c r="V96" s="1">
        <v>19245</v>
      </c>
      <c r="W96" s="1">
        <v>20</v>
      </c>
      <c r="X96" s="1">
        <v>21707</v>
      </c>
      <c r="Y96" s="1">
        <v>10</v>
      </c>
      <c r="Z96" s="1">
        <v>265750</v>
      </c>
      <c r="AA96" s="1">
        <v>5</v>
      </c>
      <c r="AB96" s="1">
        <v>263298</v>
      </c>
      <c r="AC96" s="1">
        <v>2.2000000000000002</v>
      </c>
      <c r="AD96" s="1">
        <v>10</v>
      </c>
      <c r="AE96" s="1">
        <v>20000</v>
      </c>
      <c r="AF96" s="1" t="s">
        <v>2182</v>
      </c>
      <c r="AG96" s="1">
        <v>1047946</v>
      </c>
      <c r="AH96" s="1" t="s">
        <v>45</v>
      </c>
    </row>
    <row r="97" spans="1:34">
      <c r="A97" s="1">
        <v>2019036</v>
      </c>
      <c r="B97" s="1" t="s">
        <v>48</v>
      </c>
      <c r="C97" s="2">
        <v>43549</v>
      </c>
      <c r="D97" s="2">
        <v>43610</v>
      </c>
      <c r="E97" s="1">
        <v>46</v>
      </c>
      <c r="F97" s="1">
        <v>47</v>
      </c>
      <c r="G97" s="1">
        <v>23</v>
      </c>
      <c r="H97" s="1">
        <v>22</v>
      </c>
      <c r="I97" s="1">
        <v>24</v>
      </c>
      <c r="J97" s="1">
        <v>2</v>
      </c>
      <c r="K97" s="1" t="s">
        <v>2183</v>
      </c>
      <c r="L97" s="1">
        <v>0</v>
      </c>
      <c r="M97" s="1">
        <v>4000000</v>
      </c>
      <c r="N97" s="1">
        <v>1</v>
      </c>
      <c r="O97" s="1">
        <v>100000</v>
      </c>
      <c r="P97" s="1">
        <v>21</v>
      </c>
      <c r="Q97" s="1">
        <v>1000</v>
      </c>
      <c r="R97" s="1">
        <v>200</v>
      </c>
      <c r="S97" s="1">
        <v>500</v>
      </c>
      <c r="T97" s="1">
        <v>879</v>
      </c>
      <c r="U97" s="1">
        <v>50</v>
      </c>
      <c r="V97" s="1">
        <v>9285</v>
      </c>
      <c r="W97" s="1">
        <v>20</v>
      </c>
      <c r="X97" s="1">
        <v>14822</v>
      </c>
      <c r="Y97" s="1">
        <v>10</v>
      </c>
      <c r="Z97" s="1">
        <v>163388</v>
      </c>
      <c r="AA97" s="1">
        <v>5</v>
      </c>
      <c r="AB97" s="1">
        <v>229775</v>
      </c>
      <c r="AC97" s="1">
        <v>2.2000000000000002</v>
      </c>
      <c r="AD97" s="1">
        <v>10</v>
      </c>
      <c r="AE97" s="1">
        <v>20000</v>
      </c>
      <c r="AF97" s="1" t="s">
        <v>2184</v>
      </c>
      <c r="AG97" s="1">
        <v>2137631</v>
      </c>
      <c r="AH97" s="1" t="s">
        <v>45</v>
      </c>
    </row>
    <row r="98" spans="1:34">
      <c r="A98" s="1">
        <v>2019035</v>
      </c>
      <c r="B98" s="1" t="s">
        <v>43</v>
      </c>
      <c r="C98" s="2">
        <v>43547</v>
      </c>
      <c r="D98" s="2">
        <v>43608</v>
      </c>
      <c r="E98" s="1">
        <v>12</v>
      </c>
      <c r="F98" s="1">
        <v>1</v>
      </c>
      <c r="G98" s="1">
        <v>40</v>
      </c>
      <c r="H98" s="1">
        <v>28</v>
      </c>
      <c r="I98" s="1">
        <v>26</v>
      </c>
      <c r="J98" s="1">
        <v>6</v>
      </c>
      <c r="K98" s="1" t="s">
        <v>2185</v>
      </c>
      <c r="L98" s="1">
        <v>0</v>
      </c>
      <c r="M98" s="1">
        <v>3000000</v>
      </c>
      <c r="N98" s="1">
        <v>4</v>
      </c>
      <c r="O98" s="1">
        <v>100000</v>
      </c>
      <c r="P98" s="1">
        <v>55</v>
      </c>
      <c r="Q98" s="1">
        <v>1000</v>
      </c>
      <c r="R98" s="1">
        <v>566</v>
      </c>
      <c r="S98" s="1">
        <v>500</v>
      </c>
      <c r="T98" s="1">
        <v>2480</v>
      </c>
      <c r="U98" s="1">
        <v>50</v>
      </c>
      <c r="V98" s="1">
        <v>25041</v>
      </c>
      <c r="W98" s="1">
        <v>20</v>
      </c>
      <c r="X98" s="1">
        <v>34960</v>
      </c>
      <c r="Y98" s="1">
        <v>10</v>
      </c>
      <c r="Z98" s="1">
        <v>347501</v>
      </c>
      <c r="AA98" s="1">
        <v>5</v>
      </c>
      <c r="AB98" s="1">
        <v>427153</v>
      </c>
      <c r="AC98" s="1">
        <v>2.2000000000000002</v>
      </c>
      <c r="AD98" s="1">
        <v>10</v>
      </c>
      <c r="AE98" s="1">
        <v>20000</v>
      </c>
      <c r="AF98" s="1" t="s">
        <v>2186</v>
      </c>
      <c r="AG98" s="1">
        <v>1547886</v>
      </c>
      <c r="AH98" s="1" t="s">
        <v>45</v>
      </c>
    </row>
    <row r="99" spans="1:34">
      <c r="A99" s="1">
        <v>2019034</v>
      </c>
      <c r="B99" s="1" t="s">
        <v>46</v>
      </c>
      <c r="C99" s="2">
        <v>43544</v>
      </c>
      <c r="D99" s="2">
        <v>43605</v>
      </c>
      <c r="E99" s="1">
        <v>13</v>
      </c>
      <c r="F99" s="1">
        <v>3</v>
      </c>
      <c r="G99" s="1">
        <v>21</v>
      </c>
      <c r="H99" s="1">
        <v>2</v>
      </c>
      <c r="I99" s="1">
        <v>40</v>
      </c>
      <c r="J99" s="1">
        <v>8</v>
      </c>
      <c r="K99" s="1" t="s">
        <v>2187</v>
      </c>
      <c r="L99" s="1">
        <v>0</v>
      </c>
      <c r="M99" s="1">
        <v>2000000</v>
      </c>
      <c r="N99" s="1">
        <v>0</v>
      </c>
      <c r="O99" s="1">
        <v>100000</v>
      </c>
      <c r="P99" s="1">
        <v>47</v>
      </c>
      <c r="Q99" s="1">
        <v>1000</v>
      </c>
      <c r="R99" s="1">
        <v>394</v>
      </c>
      <c r="S99" s="1">
        <v>500</v>
      </c>
      <c r="T99" s="1">
        <v>2123</v>
      </c>
      <c r="U99" s="1">
        <v>50</v>
      </c>
      <c r="V99" s="1">
        <v>19188</v>
      </c>
      <c r="W99" s="1">
        <v>20</v>
      </c>
      <c r="X99" s="1">
        <v>28941</v>
      </c>
      <c r="Y99" s="1">
        <v>10</v>
      </c>
      <c r="Z99" s="1">
        <v>261020</v>
      </c>
      <c r="AA99" s="1">
        <v>5</v>
      </c>
      <c r="AB99" s="1">
        <v>347072</v>
      </c>
      <c r="AC99" s="1">
        <v>2.2000000000000002</v>
      </c>
      <c r="AD99" s="1">
        <v>10</v>
      </c>
      <c r="AE99" s="1">
        <v>20000</v>
      </c>
      <c r="AF99" s="1" t="s">
        <v>2188</v>
      </c>
      <c r="AG99" s="1">
        <v>6574057</v>
      </c>
      <c r="AH99" s="1" t="s">
        <v>45</v>
      </c>
    </row>
    <row r="100" spans="1:34">
      <c r="A100" s="1">
        <v>2019033</v>
      </c>
      <c r="B100" s="1" t="s">
        <v>48</v>
      </c>
      <c r="C100" s="2">
        <v>43542</v>
      </c>
      <c r="D100" s="2">
        <v>43603</v>
      </c>
      <c r="E100" s="1">
        <v>38</v>
      </c>
      <c r="F100" s="1">
        <v>23</v>
      </c>
      <c r="G100" s="1">
        <v>45</v>
      </c>
      <c r="H100" s="1">
        <v>24</v>
      </c>
      <c r="I100" s="1">
        <v>44</v>
      </c>
      <c r="J100" s="1">
        <v>6</v>
      </c>
      <c r="K100" s="1" t="s">
        <v>2189</v>
      </c>
      <c r="L100" s="1">
        <v>1</v>
      </c>
      <c r="M100" s="1">
        <v>2000000</v>
      </c>
      <c r="N100" s="1">
        <v>0</v>
      </c>
      <c r="O100" s="1">
        <v>100000</v>
      </c>
      <c r="P100" s="1">
        <v>28</v>
      </c>
      <c r="Q100" s="1">
        <v>1000</v>
      </c>
      <c r="R100" s="1">
        <v>176</v>
      </c>
      <c r="S100" s="1">
        <v>500</v>
      </c>
      <c r="T100" s="1">
        <v>1020</v>
      </c>
      <c r="U100" s="1">
        <v>50</v>
      </c>
      <c r="V100" s="1">
        <v>9312</v>
      </c>
      <c r="W100" s="1">
        <v>20</v>
      </c>
      <c r="X100" s="1">
        <v>16344</v>
      </c>
      <c r="Y100" s="1">
        <v>10</v>
      </c>
      <c r="Z100" s="1">
        <v>156947</v>
      </c>
      <c r="AA100" s="1">
        <v>5</v>
      </c>
      <c r="AB100" s="1">
        <v>255138</v>
      </c>
      <c r="AC100" s="1">
        <v>2.2000000000000002</v>
      </c>
      <c r="AD100" s="1">
        <v>10</v>
      </c>
      <c r="AE100" s="1">
        <v>20000</v>
      </c>
      <c r="AF100" s="1" t="s">
        <v>2190</v>
      </c>
      <c r="AG100" s="1">
        <v>5194922</v>
      </c>
      <c r="AH100" s="1" t="s">
        <v>45</v>
      </c>
    </row>
    <row r="101" spans="1:34">
      <c r="A101" s="1">
        <v>2019032</v>
      </c>
      <c r="B101" s="1" t="s">
        <v>43</v>
      </c>
      <c r="C101" s="2">
        <v>43540</v>
      </c>
      <c r="D101" s="2">
        <v>43601</v>
      </c>
      <c r="E101" s="1">
        <v>33</v>
      </c>
      <c r="F101" s="1">
        <v>19</v>
      </c>
      <c r="G101" s="1">
        <v>1</v>
      </c>
      <c r="H101" s="1">
        <v>31</v>
      </c>
      <c r="I101" s="1">
        <v>22</v>
      </c>
      <c r="J101" s="1">
        <v>1</v>
      </c>
      <c r="K101" s="1" t="s">
        <v>2191</v>
      </c>
      <c r="L101" s="1">
        <v>1</v>
      </c>
      <c r="M101" s="1">
        <v>6000000</v>
      </c>
      <c r="N101" s="1">
        <v>4</v>
      </c>
      <c r="O101" s="1">
        <v>100000</v>
      </c>
      <c r="P101" s="1">
        <v>54</v>
      </c>
      <c r="Q101" s="1">
        <v>1000</v>
      </c>
      <c r="R101" s="1">
        <v>604</v>
      </c>
      <c r="S101" s="1">
        <v>500</v>
      </c>
      <c r="T101" s="1">
        <v>2609</v>
      </c>
      <c r="U101" s="1">
        <v>50</v>
      </c>
      <c r="V101" s="1">
        <v>27333</v>
      </c>
      <c r="W101" s="1">
        <v>20</v>
      </c>
      <c r="X101" s="1">
        <v>32519</v>
      </c>
      <c r="Y101" s="1">
        <v>10</v>
      </c>
      <c r="Z101" s="1">
        <v>371477</v>
      </c>
      <c r="AA101" s="1">
        <v>5</v>
      </c>
      <c r="AB101" s="1">
        <v>372637</v>
      </c>
      <c r="AC101" s="1">
        <v>2.2000000000000002</v>
      </c>
      <c r="AD101" s="1">
        <v>10</v>
      </c>
      <c r="AE101" s="1">
        <v>20000</v>
      </c>
      <c r="AF101" s="1" t="s">
        <v>2192</v>
      </c>
      <c r="AG101" s="1">
        <v>3107826</v>
      </c>
      <c r="AH101" s="1" t="s">
        <v>45</v>
      </c>
    </row>
    <row r="102" spans="1:34">
      <c r="A102" s="1">
        <v>2019031</v>
      </c>
      <c r="B102" s="1" t="s">
        <v>46</v>
      </c>
      <c r="C102" s="2">
        <v>43537</v>
      </c>
      <c r="D102" s="2">
        <v>43598</v>
      </c>
      <c r="E102" s="1">
        <v>29</v>
      </c>
      <c r="F102" s="1">
        <v>5</v>
      </c>
      <c r="G102" s="1">
        <v>20</v>
      </c>
      <c r="H102" s="1">
        <v>8</v>
      </c>
      <c r="I102" s="1">
        <v>32</v>
      </c>
      <c r="J102" s="1">
        <v>3</v>
      </c>
      <c r="K102" s="1" t="s">
        <v>2193</v>
      </c>
      <c r="L102" s="1">
        <v>0</v>
      </c>
      <c r="M102" s="1">
        <v>5000000</v>
      </c>
      <c r="N102" s="1">
        <v>3</v>
      </c>
      <c r="O102" s="1">
        <v>100000</v>
      </c>
      <c r="P102" s="1">
        <v>57</v>
      </c>
      <c r="Q102" s="1">
        <v>1000</v>
      </c>
      <c r="R102" s="1">
        <v>501</v>
      </c>
      <c r="S102" s="1">
        <v>500</v>
      </c>
      <c r="T102" s="1">
        <v>2393</v>
      </c>
      <c r="U102" s="1">
        <v>50</v>
      </c>
      <c r="V102" s="1">
        <v>19902</v>
      </c>
      <c r="W102" s="1">
        <v>20</v>
      </c>
      <c r="X102" s="1">
        <v>32018</v>
      </c>
      <c r="Y102" s="1">
        <v>10</v>
      </c>
      <c r="Z102" s="1">
        <v>270465</v>
      </c>
      <c r="AA102" s="1">
        <v>5</v>
      </c>
      <c r="AB102" s="1">
        <v>389244</v>
      </c>
      <c r="AC102" s="1">
        <v>2.2000000000000002</v>
      </c>
      <c r="AD102" s="1">
        <v>10</v>
      </c>
      <c r="AE102" s="1">
        <v>20000</v>
      </c>
      <c r="AF102" s="1" t="s">
        <v>2194</v>
      </c>
      <c r="AG102" s="1">
        <v>3999277</v>
      </c>
      <c r="AH102" s="1" t="s">
        <v>45</v>
      </c>
    </row>
    <row r="103" spans="1:34">
      <c r="A103" s="1">
        <v>2019030</v>
      </c>
      <c r="B103" s="1" t="s">
        <v>48</v>
      </c>
      <c r="C103" s="2">
        <v>43535</v>
      </c>
      <c r="D103" s="2">
        <v>43596</v>
      </c>
      <c r="E103" s="1">
        <v>25</v>
      </c>
      <c r="F103" s="1">
        <v>24</v>
      </c>
      <c r="G103" s="1">
        <v>16</v>
      </c>
      <c r="H103" s="1">
        <v>6</v>
      </c>
      <c r="I103" s="1">
        <v>5</v>
      </c>
      <c r="J103" s="1">
        <v>1</v>
      </c>
      <c r="K103" s="1" t="s">
        <v>2195</v>
      </c>
      <c r="L103" s="1">
        <v>0</v>
      </c>
      <c r="M103" s="1">
        <v>4000000</v>
      </c>
      <c r="N103" s="1">
        <v>4</v>
      </c>
      <c r="O103" s="1">
        <v>100000</v>
      </c>
      <c r="P103" s="1">
        <v>45</v>
      </c>
      <c r="Q103" s="1">
        <v>1000</v>
      </c>
      <c r="R103" s="1">
        <v>434</v>
      </c>
      <c r="S103" s="1">
        <v>500</v>
      </c>
      <c r="T103" s="1">
        <v>1571</v>
      </c>
      <c r="U103" s="1">
        <v>50</v>
      </c>
      <c r="V103" s="1">
        <v>18679</v>
      </c>
      <c r="W103" s="1">
        <v>20</v>
      </c>
      <c r="X103" s="1">
        <v>19633</v>
      </c>
      <c r="Y103" s="1">
        <v>10</v>
      </c>
      <c r="Z103" s="1">
        <v>241448</v>
      </c>
      <c r="AA103" s="1">
        <v>5</v>
      </c>
      <c r="AB103" s="1">
        <v>214798</v>
      </c>
      <c r="AC103" s="1">
        <v>2.2000000000000002</v>
      </c>
      <c r="AD103" s="1">
        <v>10</v>
      </c>
      <c r="AE103" s="1">
        <v>20000</v>
      </c>
      <c r="AF103" s="1" t="s">
        <v>2196</v>
      </c>
      <c r="AG103" s="1">
        <v>7792233</v>
      </c>
      <c r="AH103" s="1" t="s">
        <v>45</v>
      </c>
    </row>
    <row r="104" spans="1:34">
      <c r="A104" s="1">
        <v>2019029</v>
      </c>
      <c r="B104" s="1" t="s">
        <v>43</v>
      </c>
      <c r="C104" s="2">
        <v>43533</v>
      </c>
      <c r="D104" s="2">
        <v>43594</v>
      </c>
      <c r="E104" s="1">
        <v>32</v>
      </c>
      <c r="F104" s="1">
        <v>47</v>
      </c>
      <c r="G104" s="1">
        <v>43</v>
      </c>
      <c r="H104" s="1">
        <v>35</v>
      </c>
      <c r="I104" s="1">
        <v>15</v>
      </c>
      <c r="J104" s="1">
        <v>10</v>
      </c>
      <c r="K104" s="1" t="s">
        <v>2197</v>
      </c>
      <c r="L104" s="1">
        <v>0</v>
      </c>
      <c r="M104" s="1">
        <v>3000000</v>
      </c>
      <c r="N104" s="1">
        <v>2</v>
      </c>
      <c r="O104" s="1">
        <v>100000</v>
      </c>
      <c r="P104" s="1">
        <v>57</v>
      </c>
      <c r="Q104" s="1">
        <v>1000</v>
      </c>
      <c r="R104" s="1">
        <v>394</v>
      </c>
      <c r="S104" s="1">
        <v>500</v>
      </c>
      <c r="T104" s="1">
        <v>1578</v>
      </c>
      <c r="U104" s="1">
        <v>50</v>
      </c>
      <c r="V104" s="1">
        <v>17398</v>
      </c>
      <c r="W104" s="1">
        <v>20</v>
      </c>
      <c r="X104" s="1">
        <v>23930</v>
      </c>
      <c r="Y104" s="1">
        <v>10</v>
      </c>
      <c r="Z104" s="1">
        <v>258760</v>
      </c>
      <c r="AA104" s="1">
        <v>5</v>
      </c>
      <c r="AB104" s="1">
        <v>401165</v>
      </c>
      <c r="AC104" s="1">
        <v>2.2000000000000002</v>
      </c>
      <c r="AD104" s="1">
        <v>10</v>
      </c>
      <c r="AE104" s="1">
        <v>20000</v>
      </c>
      <c r="AF104" s="1" t="s">
        <v>2198</v>
      </c>
      <c r="AG104" s="1">
        <v>9943811</v>
      </c>
      <c r="AH104" s="1" t="s">
        <v>45</v>
      </c>
    </row>
    <row r="105" spans="1:34">
      <c r="A105" s="1">
        <v>2019028</v>
      </c>
      <c r="B105" s="1" t="s">
        <v>46</v>
      </c>
      <c r="C105" s="2">
        <v>43530</v>
      </c>
      <c r="D105" s="2">
        <v>43591</v>
      </c>
      <c r="E105" s="1">
        <v>14</v>
      </c>
      <c r="F105" s="1">
        <v>23</v>
      </c>
      <c r="G105" s="1">
        <v>15</v>
      </c>
      <c r="H105" s="1">
        <v>44</v>
      </c>
      <c r="I105" s="1">
        <v>46</v>
      </c>
      <c r="J105" s="1">
        <v>5</v>
      </c>
      <c r="K105" s="1" t="s">
        <v>2199</v>
      </c>
      <c r="L105" s="1">
        <v>0</v>
      </c>
      <c r="M105" s="1">
        <v>2000000</v>
      </c>
      <c r="N105" s="1">
        <v>0</v>
      </c>
      <c r="O105" s="1">
        <v>100000</v>
      </c>
      <c r="P105" s="1">
        <v>33</v>
      </c>
      <c r="Q105" s="1">
        <v>1000</v>
      </c>
      <c r="R105" s="1">
        <v>230</v>
      </c>
      <c r="S105" s="1">
        <v>500</v>
      </c>
      <c r="T105" s="1">
        <v>1856</v>
      </c>
      <c r="U105" s="1">
        <v>50</v>
      </c>
      <c r="V105" s="1">
        <v>13210</v>
      </c>
      <c r="W105" s="1">
        <v>20</v>
      </c>
      <c r="X105" s="1">
        <v>29168</v>
      </c>
      <c r="Y105" s="1">
        <v>10</v>
      </c>
      <c r="Z105" s="1">
        <v>212573</v>
      </c>
      <c r="AA105" s="1">
        <v>5</v>
      </c>
      <c r="AB105" s="1">
        <v>414328</v>
      </c>
      <c r="AC105" s="1">
        <v>2.2000000000000002</v>
      </c>
      <c r="AD105" s="1">
        <v>10</v>
      </c>
      <c r="AE105" s="1">
        <v>20000</v>
      </c>
      <c r="AF105" s="1" t="s">
        <v>2200</v>
      </c>
      <c r="AG105" s="1">
        <v>3025613</v>
      </c>
      <c r="AH105" s="1" t="s">
        <v>45</v>
      </c>
    </row>
    <row r="106" spans="1:34">
      <c r="A106" s="1">
        <v>2019027</v>
      </c>
      <c r="B106" s="1" t="s">
        <v>48</v>
      </c>
      <c r="C106" s="2">
        <v>43528</v>
      </c>
      <c r="D106" s="2">
        <v>43589</v>
      </c>
      <c r="E106" s="1">
        <v>4</v>
      </c>
      <c r="F106" s="1">
        <v>15</v>
      </c>
      <c r="G106" s="1">
        <v>11</v>
      </c>
      <c r="H106" s="1">
        <v>36</v>
      </c>
      <c r="I106" s="1">
        <v>33</v>
      </c>
      <c r="J106" s="1">
        <v>2</v>
      </c>
      <c r="K106" s="1" t="s">
        <v>2201</v>
      </c>
      <c r="L106" s="1">
        <v>1</v>
      </c>
      <c r="M106" s="1">
        <v>7000000</v>
      </c>
      <c r="N106" s="1">
        <v>1</v>
      </c>
      <c r="O106" s="1">
        <v>100000</v>
      </c>
      <c r="P106" s="1">
        <v>35</v>
      </c>
      <c r="Q106" s="1">
        <v>1000</v>
      </c>
      <c r="R106" s="1">
        <v>297</v>
      </c>
      <c r="S106" s="1">
        <v>500</v>
      </c>
      <c r="T106" s="1">
        <v>1346</v>
      </c>
      <c r="U106" s="1">
        <v>50</v>
      </c>
      <c r="V106" s="1">
        <v>14756</v>
      </c>
      <c r="W106" s="1">
        <v>20</v>
      </c>
      <c r="X106" s="1">
        <v>19136</v>
      </c>
      <c r="Y106" s="1">
        <v>10</v>
      </c>
      <c r="Z106" s="1">
        <v>219462</v>
      </c>
      <c r="AA106" s="1">
        <v>5</v>
      </c>
      <c r="AB106" s="1">
        <v>250715</v>
      </c>
      <c r="AC106" s="1">
        <v>2.2000000000000002</v>
      </c>
      <c r="AD106" s="1">
        <v>10</v>
      </c>
      <c r="AE106" s="1">
        <v>20000</v>
      </c>
      <c r="AF106" s="1" t="s">
        <v>2202</v>
      </c>
      <c r="AG106" s="1">
        <v>7247034</v>
      </c>
      <c r="AH106" s="1" t="s">
        <v>45</v>
      </c>
    </row>
    <row r="107" spans="1:34">
      <c r="A107" s="1">
        <v>2019026</v>
      </c>
      <c r="B107" s="1" t="s">
        <v>43</v>
      </c>
      <c r="C107" s="2">
        <v>43526</v>
      </c>
      <c r="D107" s="2">
        <v>43587</v>
      </c>
      <c r="E107" s="1">
        <v>46</v>
      </c>
      <c r="F107" s="1">
        <v>42</v>
      </c>
      <c r="G107" s="1">
        <v>38</v>
      </c>
      <c r="H107" s="1">
        <v>25</v>
      </c>
      <c r="I107" s="1">
        <v>16</v>
      </c>
      <c r="J107" s="1">
        <v>9</v>
      </c>
      <c r="K107" s="1" t="s">
        <v>2203</v>
      </c>
      <c r="L107" s="1">
        <v>0</v>
      </c>
      <c r="M107" s="1">
        <v>6000000</v>
      </c>
      <c r="N107" s="1">
        <v>2</v>
      </c>
      <c r="O107" s="1">
        <v>100000</v>
      </c>
      <c r="P107" s="1">
        <v>47</v>
      </c>
      <c r="Q107" s="1">
        <v>1000</v>
      </c>
      <c r="R107" s="1">
        <v>425</v>
      </c>
      <c r="S107" s="1">
        <v>500</v>
      </c>
      <c r="T107" s="1">
        <v>2068</v>
      </c>
      <c r="U107" s="1">
        <v>50</v>
      </c>
      <c r="V107" s="1">
        <v>19176</v>
      </c>
      <c r="W107" s="1">
        <v>20</v>
      </c>
      <c r="X107" s="1">
        <v>30230</v>
      </c>
      <c r="Y107" s="1">
        <v>10</v>
      </c>
      <c r="Z107" s="1">
        <v>283722</v>
      </c>
      <c r="AA107" s="1">
        <v>5</v>
      </c>
      <c r="AB107" s="1">
        <v>512200</v>
      </c>
      <c r="AC107" s="1">
        <v>2.2000000000000002</v>
      </c>
      <c r="AD107" s="1">
        <v>10</v>
      </c>
      <c r="AE107" s="1">
        <v>20000</v>
      </c>
      <c r="AF107" s="1" t="s">
        <v>2204</v>
      </c>
      <c r="AG107" s="1">
        <v>1672923</v>
      </c>
      <c r="AH107" s="1" t="s">
        <v>45</v>
      </c>
    </row>
    <row r="108" spans="1:34">
      <c r="A108" s="1">
        <v>2019025</v>
      </c>
      <c r="B108" s="1" t="s">
        <v>46</v>
      </c>
      <c r="C108" s="2">
        <v>43523</v>
      </c>
      <c r="D108" s="2">
        <v>43584</v>
      </c>
      <c r="E108" s="1">
        <v>14</v>
      </c>
      <c r="F108" s="1">
        <v>1</v>
      </c>
      <c r="G108" s="1">
        <v>34</v>
      </c>
      <c r="H108" s="1">
        <v>19</v>
      </c>
      <c r="I108" s="1">
        <v>4</v>
      </c>
      <c r="J108" s="1">
        <v>2</v>
      </c>
      <c r="K108" s="1" t="s">
        <v>2205</v>
      </c>
      <c r="L108" s="1">
        <v>0</v>
      </c>
      <c r="M108" s="1">
        <v>5000000</v>
      </c>
      <c r="N108" s="1">
        <v>0</v>
      </c>
      <c r="O108" s="1">
        <v>100000</v>
      </c>
      <c r="P108" s="1">
        <v>31</v>
      </c>
      <c r="Q108" s="1">
        <v>1000</v>
      </c>
      <c r="R108" s="1">
        <v>416</v>
      </c>
      <c r="S108" s="1">
        <v>500</v>
      </c>
      <c r="T108" s="1">
        <v>1701</v>
      </c>
      <c r="U108" s="1">
        <v>50</v>
      </c>
      <c r="V108" s="1">
        <v>20187</v>
      </c>
      <c r="W108" s="1">
        <v>20</v>
      </c>
      <c r="X108" s="1">
        <v>24153</v>
      </c>
      <c r="Y108" s="1">
        <v>10</v>
      </c>
      <c r="Z108" s="1">
        <v>272639</v>
      </c>
      <c r="AA108" s="1">
        <v>5</v>
      </c>
      <c r="AB108" s="1">
        <v>300927</v>
      </c>
      <c r="AC108" s="1">
        <v>2.2000000000000002</v>
      </c>
      <c r="AD108" s="1">
        <v>10</v>
      </c>
      <c r="AE108" s="1">
        <v>20000</v>
      </c>
      <c r="AF108" s="1" t="s">
        <v>2206</v>
      </c>
      <c r="AG108" s="1">
        <v>2433121</v>
      </c>
      <c r="AH108" s="1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403"/>
  <sheetViews>
    <sheetView topLeftCell="A376" workbookViewId="0">
      <selection activeCell="A5" sqref="A5:XFD5"/>
    </sheetView>
  </sheetViews>
  <sheetFormatPr defaultRowHeight="15"/>
  <sheetData>
    <row r="1" spans="1:49">
      <c r="A1" s="67" t="s">
        <v>18</v>
      </c>
      <c r="B1" s="67" t="s">
        <v>19</v>
      </c>
      <c r="C1" s="67" t="s">
        <v>20</v>
      </c>
      <c r="D1" s="67" t="s">
        <v>21</v>
      </c>
      <c r="E1" s="67" t="s">
        <v>22</v>
      </c>
      <c r="F1" s="67" t="s">
        <v>23</v>
      </c>
      <c r="G1" s="67" t="s">
        <v>24</v>
      </c>
      <c r="H1" s="67" t="s">
        <v>25</v>
      </c>
      <c r="I1" s="67" t="s">
        <v>26</v>
      </c>
      <c r="J1" s="67" t="s">
        <v>27</v>
      </c>
      <c r="K1" s="67" t="s">
        <v>28</v>
      </c>
      <c r="L1" s="67" t="s">
        <v>29</v>
      </c>
      <c r="M1" s="67" t="s">
        <v>30</v>
      </c>
      <c r="N1" s="67" t="s">
        <v>31</v>
      </c>
      <c r="O1" s="67" t="s">
        <v>32</v>
      </c>
      <c r="P1" s="67" t="s">
        <v>33</v>
      </c>
      <c r="Q1" s="67" t="s">
        <v>34</v>
      </c>
      <c r="R1" s="67" t="s">
        <v>35</v>
      </c>
      <c r="S1" s="67" t="s">
        <v>36</v>
      </c>
      <c r="T1" s="67" t="s">
        <v>37</v>
      </c>
      <c r="U1" s="67" t="s">
        <v>38</v>
      </c>
      <c r="V1" s="67" t="s">
        <v>39</v>
      </c>
      <c r="W1" s="67" t="s">
        <v>40</v>
      </c>
      <c r="X1" s="67" t="s">
        <v>1364</v>
      </c>
      <c r="Y1" s="67" t="s">
        <v>1365</v>
      </c>
      <c r="Z1" s="67" t="s">
        <v>1366</v>
      </c>
      <c r="AA1" s="67" t="s">
        <v>1367</v>
      </c>
      <c r="AB1" s="67" t="s">
        <v>1368</v>
      </c>
      <c r="AC1" s="67" t="s">
        <v>1369</v>
      </c>
      <c r="AD1" s="67" t="s">
        <v>1370</v>
      </c>
      <c r="AE1" s="67" t="s">
        <v>1371</v>
      </c>
      <c r="AF1" s="67" t="s">
        <v>1372</v>
      </c>
      <c r="AG1" s="67" t="s">
        <v>2207</v>
      </c>
      <c r="AH1" s="67" t="s">
        <v>2208</v>
      </c>
      <c r="AI1" s="67" t="s">
        <v>2209</v>
      </c>
      <c r="AJ1" s="67" t="s">
        <v>2210</v>
      </c>
      <c r="AK1" s="67" t="s">
        <v>2211</v>
      </c>
      <c r="AL1" s="67" t="s">
        <v>2212</v>
      </c>
      <c r="AM1" s="67" t="s">
        <v>2213</v>
      </c>
      <c r="AN1" s="67" t="s">
        <v>2214</v>
      </c>
      <c r="AO1" s="67" t="s">
        <v>2215</v>
      </c>
      <c r="AP1" s="67" t="s">
        <v>2216</v>
      </c>
      <c r="AQ1" s="67" t="s">
        <v>2217</v>
      </c>
      <c r="AR1" s="67" t="s">
        <v>2218</v>
      </c>
      <c r="AS1" s="67" t="s">
        <v>2219</v>
      </c>
      <c r="AT1" s="67" t="s">
        <v>2220</v>
      </c>
      <c r="AU1" s="67" t="s">
        <v>2221</v>
      </c>
      <c r="AV1" s="67" t="s">
        <v>41</v>
      </c>
      <c r="AW1" s="67" t="s">
        <v>42</v>
      </c>
    </row>
    <row r="2" spans="1:49">
      <c r="A2" t="s">
        <v>2222</v>
      </c>
      <c r="B2" t="s">
        <v>2223</v>
      </c>
      <c r="C2" t="s">
        <v>2224</v>
      </c>
      <c r="D2" t="s">
        <v>2225</v>
      </c>
      <c r="E2" t="s">
        <v>2226</v>
      </c>
      <c r="F2" t="s">
        <v>2227</v>
      </c>
      <c r="G2" t="s">
        <v>2228</v>
      </c>
      <c r="H2" t="s">
        <v>2229</v>
      </c>
      <c r="I2" t="s">
        <v>2230</v>
      </c>
      <c r="J2" t="s">
        <v>2230</v>
      </c>
      <c r="K2" t="s">
        <v>2231</v>
      </c>
      <c r="L2" t="s">
        <v>2232</v>
      </c>
      <c r="M2" t="s">
        <v>2233</v>
      </c>
      <c r="N2" t="s">
        <v>2234</v>
      </c>
      <c r="O2" t="s">
        <v>2235</v>
      </c>
      <c r="P2" t="s">
        <v>2236</v>
      </c>
      <c r="Q2" t="s">
        <v>2237</v>
      </c>
      <c r="R2" t="s">
        <v>2238</v>
      </c>
      <c r="S2" t="s">
        <v>2239</v>
      </c>
      <c r="T2" t="s">
        <v>2240</v>
      </c>
      <c r="U2" t="s">
        <v>2241</v>
      </c>
      <c r="V2" t="s">
        <v>2242</v>
      </c>
      <c r="W2" t="s">
        <v>2243</v>
      </c>
      <c r="X2" t="s">
        <v>2244</v>
      </c>
      <c r="Y2" t="s">
        <v>2245</v>
      </c>
      <c r="Z2" t="s">
        <v>2246</v>
      </c>
      <c r="AA2" t="s">
        <v>2247</v>
      </c>
      <c r="AB2" t="s">
        <v>2248</v>
      </c>
      <c r="AC2" t="s">
        <v>2249</v>
      </c>
      <c r="AD2" t="s">
        <v>2250</v>
      </c>
      <c r="AE2" t="s">
        <v>2251</v>
      </c>
      <c r="AF2" t="s">
        <v>2252</v>
      </c>
      <c r="AG2" t="s">
        <v>2253</v>
      </c>
      <c r="AH2" t="s">
        <v>2254</v>
      </c>
      <c r="AI2" t="s">
        <v>2255</v>
      </c>
      <c r="AJ2" t="s">
        <v>2256</v>
      </c>
      <c r="AK2" t="s">
        <v>2257</v>
      </c>
      <c r="AM2" t="s">
        <v>2258</v>
      </c>
      <c r="AN2" t="s">
        <v>2253</v>
      </c>
      <c r="AO2" t="s">
        <v>2259</v>
      </c>
      <c r="AP2" t="s">
        <v>2260</v>
      </c>
      <c r="AQ2" t="s">
        <v>2261</v>
      </c>
      <c r="AR2" t="s">
        <v>2262</v>
      </c>
      <c r="AS2" t="s">
        <v>2263</v>
      </c>
      <c r="AT2" t="s">
        <v>2264</v>
      </c>
      <c r="AU2" t="s">
        <v>2265</v>
      </c>
      <c r="AV2" t="s">
        <v>2266</v>
      </c>
      <c r="AW2" t="s">
        <v>45</v>
      </c>
    </row>
    <row r="3" spans="1:49">
      <c r="A3" t="s">
        <v>2267</v>
      </c>
      <c r="B3" t="s">
        <v>46</v>
      </c>
      <c r="C3" t="s">
        <v>2268</v>
      </c>
      <c r="D3" t="s">
        <v>2269</v>
      </c>
      <c r="E3" t="s">
        <v>2270</v>
      </c>
      <c r="F3" t="s">
        <v>2271</v>
      </c>
      <c r="G3" t="s">
        <v>2272</v>
      </c>
      <c r="H3" t="s">
        <v>2227</v>
      </c>
      <c r="I3" t="s">
        <v>2273</v>
      </c>
      <c r="J3" t="s">
        <v>2250</v>
      </c>
      <c r="K3" t="s">
        <v>2274</v>
      </c>
      <c r="L3" t="s">
        <v>2232</v>
      </c>
      <c r="M3" t="s">
        <v>2275</v>
      </c>
      <c r="N3" t="s">
        <v>2232</v>
      </c>
      <c r="O3" t="s">
        <v>2276</v>
      </c>
      <c r="P3" t="s">
        <v>2277</v>
      </c>
      <c r="Q3" t="s">
        <v>2278</v>
      </c>
      <c r="R3" t="s">
        <v>2279</v>
      </c>
      <c r="S3" t="s">
        <v>2280</v>
      </c>
      <c r="T3" t="s">
        <v>2281</v>
      </c>
      <c r="U3" t="s">
        <v>2282</v>
      </c>
      <c r="V3" t="s">
        <v>2283</v>
      </c>
      <c r="W3" t="s">
        <v>2284</v>
      </c>
      <c r="X3" t="s">
        <v>2285</v>
      </c>
      <c r="Y3" t="s">
        <v>2286</v>
      </c>
      <c r="Z3" t="s">
        <v>2287</v>
      </c>
      <c r="AA3" t="s">
        <v>2288</v>
      </c>
      <c r="AB3" t="s">
        <v>2289</v>
      </c>
      <c r="AC3" t="s">
        <v>2249</v>
      </c>
      <c r="AD3" t="s">
        <v>2250</v>
      </c>
      <c r="AE3" t="s">
        <v>2251</v>
      </c>
      <c r="AF3" t="s">
        <v>2290</v>
      </c>
      <c r="AG3" t="s">
        <v>2254</v>
      </c>
      <c r="AH3" t="s">
        <v>2291</v>
      </c>
      <c r="AI3" t="s">
        <v>2272</v>
      </c>
      <c r="AJ3" t="s">
        <v>2292</v>
      </c>
      <c r="AK3" t="s">
        <v>2293</v>
      </c>
      <c r="AM3" t="s">
        <v>2294</v>
      </c>
      <c r="AN3" t="s">
        <v>2253</v>
      </c>
      <c r="AO3" t="s">
        <v>2295</v>
      </c>
      <c r="AP3" t="s">
        <v>2296</v>
      </c>
      <c r="AQ3" t="s">
        <v>2297</v>
      </c>
      <c r="AR3" t="s">
        <v>2298</v>
      </c>
      <c r="AS3" t="s">
        <v>2271</v>
      </c>
      <c r="AT3" t="s">
        <v>2299</v>
      </c>
      <c r="AU3" t="s">
        <v>2265</v>
      </c>
      <c r="AV3" t="s">
        <v>2300</v>
      </c>
      <c r="AW3" t="s">
        <v>45</v>
      </c>
    </row>
    <row r="4" spans="1:49">
      <c r="A4" t="s">
        <v>2301</v>
      </c>
      <c r="B4" t="s">
        <v>2302</v>
      </c>
      <c r="C4" t="s">
        <v>2303</v>
      </c>
      <c r="D4" t="s">
        <v>2304</v>
      </c>
      <c r="E4" t="s">
        <v>2271</v>
      </c>
      <c r="F4" t="s">
        <v>2229</v>
      </c>
      <c r="G4" t="s">
        <v>2305</v>
      </c>
      <c r="H4" t="s">
        <v>2306</v>
      </c>
      <c r="I4" t="s">
        <v>2307</v>
      </c>
      <c r="J4" t="s">
        <v>2308</v>
      </c>
      <c r="K4" t="s">
        <v>2309</v>
      </c>
      <c r="L4" t="s">
        <v>2232</v>
      </c>
      <c r="M4" t="s">
        <v>2310</v>
      </c>
      <c r="N4" t="s">
        <v>2232</v>
      </c>
      <c r="O4" t="s">
        <v>2311</v>
      </c>
      <c r="P4" t="s">
        <v>2312</v>
      </c>
      <c r="Q4" t="s">
        <v>2313</v>
      </c>
      <c r="R4" t="s">
        <v>2314</v>
      </c>
      <c r="S4" t="s">
        <v>2315</v>
      </c>
      <c r="T4" t="s">
        <v>2316</v>
      </c>
      <c r="U4" t="s">
        <v>2317</v>
      </c>
      <c r="V4" t="s">
        <v>2318</v>
      </c>
      <c r="W4" t="s">
        <v>2319</v>
      </c>
      <c r="X4" t="s">
        <v>2320</v>
      </c>
      <c r="Y4" t="s">
        <v>2321</v>
      </c>
      <c r="Z4" t="s">
        <v>2322</v>
      </c>
      <c r="AA4" t="s">
        <v>2323</v>
      </c>
      <c r="AB4" t="s">
        <v>2324</v>
      </c>
      <c r="AC4" t="s">
        <v>2249</v>
      </c>
      <c r="AD4" t="s">
        <v>2250</v>
      </c>
      <c r="AE4" t="s">
        <v>2251</v>
      </c>
      <c r="AF4" t="s">
        <v>2325</v>
      </c>
      <c r="AG4" t="s">
        <v>2288</v>
      </c>
      <c r="AH4" t="s">
        <v>2326</v>
      </c>
      <c r="AI4" t="s">
        <v>2327</v>
      </c>
      <c r="AJ4" t="s">
        <v>2328</v>
      </c>
      <c r="AK4" t="s">
        <v>2329</v>
      </c>
      <c r="AM4" t="s">
        <v>2330</v>
      </c>
      <c r="AN4" t="s">
        <v>2234</v>
      </c>
      <c r="AO4" t="s">
        <v>2331</v>
      </c>
      <c r="AP4" t="s">
        <v>2332</v>
      </c>
      <c r="AQ4" t="s">
        <v>2333</v>
      </c>
      <c r="AR4" t="s">
        <v>2334</v>
      </c>
      <c r="AS4" t="s">
        <v>2335</v>
      </c>
      <c r="AT4" t="s">
        <v>2336</v>
      </c>
      <c r="AU4" t="s">
        <v>2265</v>
      </c>
      <c r="AV4" t="s">
        <v>2337</v>
      </c>
      <c r="AW4" t="s">
        <v>45</v>
      </c>
    </row>
    <row r="5" spans="1:49">
      <c r="A5" t="s">
        <v>2338</v>
      </c>
      <c r="B5" t="s">
        <v>2223</v>
      </c>
      <c r="C5" t="s">
        <v>2339</v>
      </c>
      <c r="D5" t="s">
        <v>2340</v>
      </c>
      <c r="E5" t="s">
        <v>2253</v>
      </c>
      <c r="F5" t="s">
        <v>2341</v>
      </c>
      <c r="G5" t="s">
        <v>2306</v>
      </c>
      <c r="H5" t="s">
        <v>2230</v>
      </c>
      <c r="I5" t="s">
        <v>2228</v>
      </c>
      <c r="J5" t="s">
        <v>2342</v>
      </c>
      <c r="K5" t="s">
        <v>2343</v>
      </c>
      <c r="L5" t="s">
        <v>2253</v>
      </c>
      <c r="M5" t="s">
        <v>2310</v>
      </c>
      <c r="N5" t="s">
        <v>2265</v>
      </c>
      <c r="O5" t="s">
        <v>2344</v>
      </c>
      <c r="P5" t="s">
        <v>2345</v>
      </c>
      <c r="Q5" t="s">
        <v>2346</v>
      </c>
      <c r="R5" t="s">
        <v>2347</v>
      </c>
      <c r="S5" t="s">
        <v>2348</v>
      </c>
      <c r="T5" t="s">
        <v>2349</v>
      </c>
      <c r="U5" t="s">
        <v>2350</v>
      </c>
      <c r="V5" t="s">
        <v>2351</v>
      </c>
      <c r="W5" t="s">
        <v>2243</v>
      </c>
      <c r="X5" t="s">
        <v>2352</v>
      </c>
      <c r="Y5" t="s">
        <v>2353</v>
      </c>
      <c r="Z5" t="s">
        <v>2354</v>
      </c>
      <c r="AA5" t="s">
        <v>2355</v>
      </c>
      <c r="AB5" t="s">
        <v>2356</v>
      </c>
      <c r="AC5" t="s">
        <v>2249</v>
      </c>
      <c r="AD5" t="s">
        <v>2250</v>
      </c>
      <c r="AE5" t="s">
        <v>2251</v>
      </c>
      <c r="AF5" t="s">
        <v>2357</v>
      </c>
      <c r="AG5" t="s">
        <v>2326</v>
      </c>
      <c r="AH5" t="s">
        <v>2358</v>
      </c>
      <c r="AI5" t="s">
        <v>2359</v>
      </c>
      <c r="AJ5" t="s">
        <v>2257</v>
      </c>
      <c r="AK5" t="s">
        <v>2273</v>
      </c>
      <c r="AM5" t="s">
        <v>2360</v>
      </c>
      <c r="AN5" t="s">
        <v>2234</v>
      </c>
      <c r="AO5" t="s">
        <v>2361</v>
      </c>
      <c r="AP5" t="s">
        <v>2362</v>
      </c>
      <c r="AQ5" t="s">
        <v>2363</v>
      </c>
      <c r="AR5" t="s">
        <v>2364</v>
      </c>
      <c r="AS5" t="s">
        <v>2365</v>
      </c>
      <c r="AT5" t="s">
        <v>2366</v>
      </c>
      <c r="AU5" t="s">
        <v>2265</v>
      </c>
      <c r="AV5" t="s">
        <v>2367</v>
      </c>
      <c r="AW5" t="s">
        <v>45</v>
      </c>
    </row>
    <row r="6" spans="1:49">
      <c r="A6" t="s">
        <v>2368</v>
      </c>
      <c r="B6" t="s">
        <v>46</v>
      </c>
      <c r="C6" t="s">
        <v>2369</v>
      </c>
      <c r="D6" t="s">
        <v>2370</v>
      </c>
      <c r="E6" t="s">
        <v>2371</v>
      </c>
      <c r="F6" t="s">
        <v>2372</v>
      </c>
      <c r="G6" t="s">
        <v>2373</v>
      </c>
      <c r="H6" t="s">
        <v>2273</v>
      </c>
      <c r="I6" t="s">
        <v>2256</v>
      </c>
      <c r="J6" t="s">
        <v>2230</v>
      </c>
      <c r="K6" t="s">
        <v>2374</v>
      </c>
      <c r="L6" t="s">
        <v>2253</v>
      </c>
      <c r="M6" t="s">
        <v>2375</v>
      </c>
      <c r="N6" t="s">
        <v>2234</v>
      </c>
      <c r="O6" t="s">
        <v>2376</v>
      </c>
      <c r="P6" t="s">
        <v>2377</v>
      </c>
      <c r="Q6" t="s">
        <v>2378</v>
      </c>
      <c r="R6" t="s">
        <v>2379</v>
      </c>
      <c r="S6" t="s">
        <v>2380</v>
      </c>
      <c r="T6" t="s">
        <v>2381</v>
      </c>
      <c r="U6" t="s">
        <v>2382</v>
      </c>
      <c r="V6" t="s">
        <v>2383</v>
      </c>
      <c r="W6" t="s">
        <v>2384</v>
      </c>
      <c r="X6" t="s">
        <v>2385</v>
      </c>
      <c r="Y6" t="s">
        <v>2386</v>
      </c>
      <c r="Z6" t="s">
        <v>2387</v>
      </c>
      <c r="AA6" t="s">
        <v>2388</v>
      </c>
      <c r="AB6" t="s">
        <v>2389</v>
      </c>
      <c r="AC6" t="s">
        <v>2249</v>
      </c>
      <c r="AD6" t="s">
        <v>2250</v>
      </c>
      <c r="AE6" t="s">
        <v>2251</v>
      </c>
      <c r="AF6" t="s">
        <v>2390</v>
      </c>
      <c r="AG6" t="s">
        <v>2265</v>
      </c>
      <c r="AH6" t="s">
        <v>2308</v>
      </c>
      <c r="AI6" t="s">
        <v>2391</v>
      </c>
      <c r="AJ6" t="s">
        <v>2227</v>
      </c>
      <c r="AK6" t="s">
        <v>2273</v>
      </c>
      <c r="AM6" t="s">
        <v>2392</v>
      </c>
      <c r="AN6" t="s">
        <v>2253</v>
      </c>
      <c r="AO6" t="s">
        <v>2393</v>
      </c>
      <c r="AP6" t="s">
        <v>2394</v>
      </c>
      <c r="AQ6" t="s">
        <v>2395</v>
      </c>
      <c r="AR6" t="s">
        <v>2396</v>
      </c>
      <c r="AS6" t="s">
        <v>2397</v>
      </c>
      <c r="AT6" t="s">
        <v>2398</v>
      </c>
      <c r="AU6" t="s">
        <v>2265</v>
      </c>
      <c r="AV6" t="s">
        <v>2399</v>
      </c>
      <c r="AW6" t="s">
        <v>45</v>
      </c>
    </row>
    <row r="7" spans="1:49">
      <c r="A7" t="s">
        <v>2400</v>
      </c>
      <c r="B7" t="s">
        <v>2302</v>
      </c>
      <c r="C7" t="s">
        <v>2401</v>
      </c>
      <c r="D7" t="s">
        <v>2402</v>
      </c>
      <c r="E7" t="s">
        <v>2228</v>
      </c>
      <c r="F7" t="s">
        <v>2403</v>
      </c>
      <c r="G7" t="s">
        <v>2342</v>
      </c>
      <c r="H7" t="s">
        <v>2371</v>
      </c>
      <c r="I7" t="s">
        <v>2359</v>
      </c>
      <c r="J7" t="s">
        <v>2253</v>
      </c>
      <c r="K7" t="s">
        <v>2404</v>
      </c>
      <c r="L7" t="s">
        <v>2232</v>
      </c>
      <c r="M7" t="s">
        <v>2405</v>
      </c>
      <c r="N7" t="s">
        <v>2232</v>
      </c>
      <c r="O7" t="s">
        <v>2406</v>
      </c>
      <c r="P7" t="s">
        <v>2403</v>
      </c>
      <c r="Q7" t="s">
        <v>2407</v>
      </c>
      <c r="R7" t="s">
        <v>2408</v>
      </c>
      <c r="S7" t="s">
        <v>2409</v>
      </c>
      <c r="T7" t="s">
        <v>2410</v>
      </c>
      <c r="U7" t="s">
        <v>2411</v>
      </c>
      <c r="V7" t="s">
        <v>2412</v>
      </c>
      <c r="W7" t="s">
        <v>2335</v>
      </c>
      <c r="X7" t="s">
        <v>2413</v>
      </c>
      <c r="Y7" t="s">
        <v>2414</v>
      </c>
      <c r="Z7" t="s">
        <v>2415</v>
      </c>
      <c r="AA7" t="s">
        <v>2416</v>
      </c>
      <c r="AB7" t="s">
        <v>2417</v>
      </c>
      <c r="AC7" t="s">
        <v>2249</v>
      </c>
      <c r="AD7" t="s">
        <v>2250</v>
      </c>
      <c r="AE7" t="s">
        <v>2251</v>
      </c>
      <c r="AF7" t="s">
        <v>2418</v>
      </c>
      <c r="AG7" t="s">
        <v>2342</v>
      </c>
      <c r="AH7" t="s">
        <v>2326</v>
      </c>
      <c r="AI7" t="s">
        <v>2272</v>
      </c>
      <c r="AJ7" t="s">
        <v>2227</v>
      </c>
      <c r="AK7" t="s">
        <v>2358</v>
      </c>
      <c r="AM7" t="s">
        <v>2419</v>
      </c>
      <c r="AN7" t="s">
        <v>2232</v>
      </c>
      <c r="AO7" t="s">
        <v>2420</v>
      </c>
      <c r="AP7" t="s">
        <v>2421</v>
      </c>
      <c r="AQ7" t="s">
        <v>2422</v>
      </c>
      <c r="AR7" t="s">
        <v>2423</v>
      </c>
      <c r="AS7" t="s">
        <v>2424</v>
      </c>
      <c r="AT7" t="s">
        <v>2425</v>
      </c>
      <c r="AU7" t="s">
        <v>2265</v>
      </c>
      <c r="AV7" t="s">
        <v>2426</v>
      </c>
      <c r="AW7" t="s">
        <v>45</v>
      </c>
    </row>
    <row r="8" spans="1:49">
      <c r="A8" t="s">
        <v>2427</v>
      </c>
      <c r="B8" t="s">
        <v>2223</v>
      </c>
      <c r="C8" t="s">
        <v>2428</v>
      </c>
      <c r="D8" t="s">
        <v>2429</v>
      </c>
      <c r="E8" t="s">
        <v>2342</v>
      </c>
      <c r="F8" t="s">
        <v>2257</v>
      </c>
      <c r="G8" t="s">
        <v>2358</v>
      </c>
      <c r="H8" t="s">
        <v>2359</v>
      </c>
      <c r="I8" t="s">
        <v>2272</v>
      </c>
      <c r="J8" t="s">
        <v>2342</v>
      </c>
      <c r="K8" t="s">
        <v>2430</v>
      </c>
      <c r="L8" t="s">
        <v>2232</v>
      </c>
      <c r="M8" t="s">
        <v>2431</v>
      </c>
      <c r="N8" t="s">
        <v>2253</v>
      </c>
      <c r="O8" t="s">
        <v>2432</v>
      </c>
      <c r="P8" t="s">
        <v>2433</v>
      </c>
      <c r="Q8" t="s">
        <v>2434</v>
      </c>
      <c r="R8" t="s">
        <v>2435</v>
      </c>
      <c r="S8" t="s">
        <v>2436</v>
      </c>
      <c r="T8" t="s">
        <v>2437</v>
      </c>
      <c r="U8" t="s">
        <v>2438</v>
      </c>
      <c r="V8" t="s">
        <v>2439</v>
      </c>
      <c r="W8" t="s">
        <v>2241</v>
      </c>
      <c r="X8" t="s">
        <v>2440</v>
      </c>
      <c r="Y8" t="s">
        <v>2441</v>
      </c>
      <c r="Z8" t="s">
        <v>2442</v>
      </c>
      <c r="AA8" t="s">
        <v>2245</v>
      </c>
      <c r="AB8" t="s">
        <v>2443</v>
      </c>
      <c r="AC8" t="s">
        <v>2249</v>
      </c>
      <c r="AD8" t="s">
        <v>2250</v>
      </c>
      <c r="AE8" t="s">
        <v>2251</v>
      </c>
      <c r="AF8" t="s">
        <v>2444</v>
      </c>
      <c r="AG8" t="s">
        <v>2271</v>
      </c>
      <c r="AH8" t="s">
        <v>2403</v>
      </c>
      <c r="AI8" t="s">
        <v>2445</v>
      </c>
      <c r="AJ8" t="s">
        <v>2305</v>
      </c>
      <c r="AK8" t="s">
        <v>2329</v>
      </c>
      <c r="AM8" t="s">
        <v>2446</v>
      </c>
      <c r="AN8" t="s">
        <v>2234</v>
      </c>
      <c r="AO8" t="s">
        <v>2447</v>
      </c>
      <c r="AP8" t="s">
        <v>2448</v>
      </c>
      <c r="AQ8" t="s">
        <v>2449</v>
      </c>
      <c r="AR8" t="s">
        <v>2450</v>
      </c>
      <c r="AS8" t="s">
        <v>2451</v>
      </c>
      <c r="AT8" t="s">
        <v>2452</v>
      </c>
      <c r="AU8" t="s">
        <v>2265</v>
      </c>
      <c r="AV8" t="s">
        <v>2453</v>
      </c>
      <c r="AW8" t="s">
        <v>45</v>
      </c>
    </row>
    <row r="9" spans="1:49">
      <c r="A9" t="s">
        <v>2454</v>
      </c>
      <c r="B9" t="s">
        <v>46</v>
      </c>
      <c r="C9" t="s">
        <v>2455</v>
      </c>
      <c r="D9" t="s">
        <v>2456</v>
      </c>
      <c r="E9" t="s">
        <v>2372</v>
      </c>
      <c r="F9" t="s">
        <v>2273</v>
      </c>
      <c r="G9" t="s">
        <v>2230</v>
      </c>
      <c r="H9" t="s">
        <v>2234</v>
      </c>
      <c r="I9" t="s">
        <v>2445</v>
      </c>
      <c r="J9" t="s">
        <v>2250</v>
      </c>
      <c r="K9" t="s">
        <v>2457</v>
      </c>
      <c r="L9" t="s">
        <v>2232</v>
      </c>
      <c r="M9" t="s">
        <v>2233</v>
      </c>
      <c r="N9" t="s">
        <v>2232</v>
      </c>
      <c r="O9" t="s">
        <v>2458</v>
      </c>
      <c r="P9" t="s">
        <v>2373</v>
      </c>
      <c r="Q9" t="s">
        <v>2459</v>
      </c>
      <c r="R9" t="s">
        <v>2460</v>
      </c>
      <c r="S9" t="s">
        <v>2461</v>
      </c>
      <c r="T9" t="s">
        <v>2462</v>
      </c>
      <c r="U9" t="s">
        <v>2463</v>
      </c>
      <c r="V9" t="s">
        <v>2464</v>
      </c>
      <c r="W9" t="s">
        <v>2465</v>
      </c>
      <c r="X9" t="s">
        <v>2466</v>
      </c>
      <c r="Y9" t="s">
        <v>2467</v>
      </c>
      <c r="Z9" t="s">
        <v>2468</v>
      </c>
      <c r="AA9" t="s">
        <v>2245</v>
      </c>
      <c r="AB9" t="s">
        <v>2469</v>
      </c>
      <c r="AC9" t="s">
        <v>2249</v>
      </c>
      <c r="AD9" t="s">
        <v>2250</v>
      </c>
      <c r="AE9" t="s">
        <v>2251</v>
      </c>
      <c r="AF9" t="s">
        <v>2470</v>
      </c>
      <c r="AG9" t="s">
        <v>2230</v>
      </c>
      <c r="AH9" t="s">
        <v>2372</v>
      </c>
      <c r="AI9" t="s">
        <v>2227</v>
      </c>
      <c r="AJ9" t="s">
        <v>2359</v>
      </c>
      <c r="AK9" t="s">
        <v>2293</v>
      </c>
      <c r="AM9" t="s">
        <v>2471</v>
      </c>
      <c r="AN9" t="s">
        <v>2253</v>
      </c>
      <c r="AO9" t="s">
        <v>2472</v>
      </c>
      <c r="AP9" t="s">
        <v>2473</v>
      </c>
      <c r="AQ9" t="s">
        <v>2474</v>
      </c>
      <c r="AR9" t="s">
        <v>2475</v>
      </c>
      <c r="AS9" t="s">
        <v>2319</v>
      </c>
      <c r="AT9" t="s">
        <v>2476</v>
      </c>
      <c r="AU9" t="s">
        <v>2265</v>
      </c>
      <c r="AV9" t="s">
        <v>2477</v>
      </c>
      <c r="AW9" t="s">
        <v>45</v>
      </c>
    </row>
    <row r="10" spans="1:49">
      <c r="A10" t="s">
        <v>2478</v>
      </c>
      <c r="B10" t="s">
        <v>2302</v>
      </c>
      <c r="C10" t="s">
        <v>2479</v>
      </c>
      <c r="D10" t="s">
        <v>2480</v>
      </c>
      <c r="E10" t="s">
        <v>2308</v>
      </c>
      <c r="F10" t="s">
        <v>2403</v>
      </c>
      <c r="G10" t="s">
        <v>2230</v>
      </c>
      <c r="H10" t="s">
        <v>2291</v>
      </c>
      <c r="I10" t="s">
        <v>2481</v>
      </c>
      <c r="J10" t="s">
        <v>2234</v>
      </c>
      <c r="K10" t="s">
        <v>2482</v>
      </c>
      <c r="L10" t="s">
        <v>2232</v>
      </c>
      <c r="M10" t="s">
        <v>2275</v>
      </c>
      <c r="N10" t="s">
        <v>2253</v>
      </c>
      <c r="O10" t="s">
        <v>2483</v>
      </c>
      <c r="P10" t="s">
        <v>2256</v>
      </c>
      <c r="Q10" t="s">
        <v>2484</v>
      </c>
      <c r="R10" t="s">
        <v>2485</v>
      </c>
      <c r="S10" t="s">
        <v>2486</v>
      </c>
      <c r="T10" t="s">
        <v>2487</v>
      </c>
      <c r="U10" t="s">
        <v>2488</v>
      </c>
      <c r="V10" t="s">
        <v>2489</v>
      </c>
      <c r="W10" t="s">
        <v>2481</v>
      </c>
      <c r="X10" t="s">
        <v>2490</v>
      </c>
      <c r="Y10" t="s">
        <v>2491</v>
      </c>
      <c r="Z10" t="s">
        <v>2492</v>
      </c>
      <c r="AA10" t="s">
        <v>2493</v>
      </c>
      <c r="AB10" t="s">
        <v>2494</v>
      </c>
      <c r="AC10" t="s">
        <v>2249</v>
      </c>
      <c r="AD10" t="s">
        <v>2250</v>
      </c>
      <c r="AE10" t="s">
        <v>2251</v>
      </c>
      <c r="AF10" t="s">
        <v>2495</v>
      </c>
      <c r="AG10" t="s">
        <v>2226</v>
      </c>
      <c r="AH10" t="s">
        <v>2496</v>
      </c>
      <c r="AI10" t="s">
        <v>2358</v>
      </c>
      <c r="AJ10" t="s">
        <v>2497</v>
      </c>
      <c r="AK10" t="s">
        <v>2305</v>
      </c>
      <c r="AM10" t="s">
        <v>2498</v>
      </c>
      <c r="AN10" t="s">
        <v>2232</v>
      </c>
      <c r="AO10" t="s">
        <v>2499</v>
      </c>
      <c r="AP10" t="s">
        <v>2500</v>
      </c>
      <c r="AQ10" t="s">
        <v>2501</v>
      </c>
      <c r="AR10" t="s">
        <v>2502</v>
      </c>
      <c r="AS10" t="s">
        <v>2503</v>
      </c>
      <c r="AT10" t="s">
        <v>2504</v>
      </c>
      <c r="AU10" t="s">
        <v>2265</v>
      </c>
      <c r="AV10" t="s">
        <v>2505</v>
      </c>
      <c r="AW10" t="s">
        <v>45</v>
      </c>
    </row>
    <row r="11" spans="1:49">
      <c r="A11" t="s">
        <v>2506</v>
      </c>
      <c r="B11" t="s">
        <v>2223</v>
      </c>
      <c r="C11" t="s">
        <v>2507</v>
      </c>
      <c r="D11" t="s">
        <v>2508</v>
      </c>
      <c r="E11" t="s">
        <v>2372</v>
      </c>
      <c r="F11" t="s">
        <v>2270</v>
      </c>
      <c r="G11" t="s">
        <v>2509</v>
      </c>
      <c r="H11" t="s">
        <v>2230</v>
      </c>
      <c r="I11" t="s">
        <v>2481</v>
      </c>
      <c r="J11" t="s">
        <v>2265</v>
      </c>
      <c r="K11" t="s">
        <v>2510</v>
      </c>
      <c r="L11" t="s">
        <v>2232</v>
      </c>
      <c r="M11" t="s">
        <v>2310</v>
      </c>
      <c r="N11" t="s">
        <v>2265</v>
      </c>
      <c r="O11" t="s">
        <v>2511</v>
      </c>
      <c r="P11" t="s">
        <v>2512</v>
      </c>
      <c r="Q11" t="s">
        <v>2513</v>
      </c>
      <c r="R11" t="s">
        <v>2514</v>
      </c>
      <c r="S11" t="s">
        <v>2515</v>
      </c>
      <c r="T11" t="s">
        <v>2516</v>
      </c>
      <c r="U11" t="s">
        <v>2517</v>
      </c>
      <c r="V11" t="s">
        <v>2518</v>
      </c>
      <c r="W11" t="s">
        <v>2519</v>
      </c>
      <c r="X11" t="s">
        <v>2520</v>
      </c>
      <c r="Y11" t="s">
        <v>2521</v>
      </c>
      <c r="Z11" t="s">
        <v>2522</v>
      </c>
      <c r="AA11" t="s">
        <v>2388</v>
      </c>
      <c r="AB11" t="s">
        <v>2523</v>
      </c>
      <c r="AC11" t="s">
        <v>2249</v>
      </c>
      <c r="AD11" t="s">
        <v>2250</v>
      </c>
      <c r="AE11" t="s">
        <v>2251</v>
      </c>
      <c r="AF11" t="s">
        <v>2524</v>
      </c>
      <c r="AG11" t="s">
        <v>2341</v>
      </c>
      <c r="AH11" t="s">
        <v>2327</v>
      </c>
      <c r="AI11" t="s">
        <v>2391</v>
      </c>
      <c r="AJ11" t="s">
        <v>2272</v>
      </c>
      <c r="AK11" t="s">
        <v>2497</v>
      </c>
      <c r="AM11" t="s">
        <v>2525</v>
      </c>
      <c r="AN11" t="s">
        <v>2253</v>
      </c>
      <c r="AO11" t="s">
        <v>2526</v>
      </c>
      <c r="AP11" t="s">
        <v>2527</v>
      </c>
      <c r="AQ11" t="s">
        <v>2528</v>
      </c>
      <c r="AR11" t="s">
        <v>2529</v>
      </c>
      <c r="AS11" t="s">
        <v>2530</v>
      </c>
      <c r="AT11" t="s">
        <v>2531</v>
      </c>
      <c r="AU11" t="s">
        <v>2265</v>
      </c>
      <c r="AV11" t="s">
        <v>2532</v>
      </c>
      <c r="AW11" t="s">
        <v>45</v>
      </c>
    </row>
    <row r="12" spans="1:49">
      <c r="A12" t="s">
        <v>2533</v>
      </c>
      <c r="B12" t="s">
        <v>46</v>
      </c>
      <c r="C12" t="s">
        <v>2534</v>
      </c>
      <c r="D12" t="s">
        <v>2535</v>
      </c>
      <c r="E12" t="s">
        <v>2270</v>
      </c>
      <c r="F12" t="s">
        <v>2271</v>
      </c>
      <c r="G12" t="s">
        <v>2536</v>
      </c>
      <c r="H12" t="s">
        <v>2341</v>
      </c>
      <c r="I12" t="s">
        <v>2306</v>
      </c>
      <c r="J12" t="s">
        <v>2234</v>
      </c>
      <c r="K12" t="s">
        <v>2537</v>
      </c>
      <c r="L12" t="s">
        <v>2253</v>
      </c>
      <c r="M12" t="s">
        <v>2310</v>
      </c>
      <c r="N12" t="s">
        <v>2232</v>
      </c>
      <c r="O12" t="s">
        <v>2538</v>
      </c>
      <c r="P12" t="s">
        <v>2536</v>
      </c>
      <c r="Q12" t="s">
        <v>2539</v>
      </c>
      <c r="R12" t="s">
        <v>2540</v>
      </c>
      <c r="S12" t="s">
        <v>2541</v>
      </c>
      <c r="T12" t="s">
        <v>2542</v>
      </c>
      <c r="U12" t="s">
        <v>2543</v>
      </c>
      <c r="V12" t="s">
        <v>2544</v>
      </c>
      <c r="W12" t="s">
        <v>2545</v>
      </c>
      <c r="X12" t="s">
        <v>2546</v>
      </c>
      <c r="Y12" t="s">
        <v>2547</v>
      </c>
      <c r="Z12" t="s">
        <v>2548</v>
      </c>
      <c r="AA12" t="s">
        <v>2549</v>
      </c>
      <c r="AB12" t="s">
        <v>2550</v>
      </c>
      <c r="AC12" t="s">
        <v>2249</v>
      </c>
      <c r="AD12" t="s">
        <v>2250</v>
      </c>
      <c r="AE12" t="s">
        <v>2251</v>
      </c>
      <c r="AF12" t="s">
        <v>2551</v>
      </c>
      <c r="AG12" t="s">
        <v>2250</v>
      </c>
      <c r="AH12" t="s">
        <v>2326</v>
      </c>
      <c r="AI12" t="s">
        <v>2271</v>
      </c>
      <c r="AJ12" t="s">
        <v>2292</v>
      </c>
      <c r="AK12" t="s">
        <v>2552</v>
      </c>
      <c r="AM12" t="s">
        <v>2553</v>
      </c>
      <c r="AN12" t="s">
        <v>2232</v>
      </c>
      <c r="AO12" t="s">
        <v>2554</v>
      </c>
      <c r="AP12" t="s">
        <v>2555</v>
      </c>
      <c r="AQ12" t="s">
        <v>2556</v>
      </c>
      <c r="AR12" t="s">
        <v>2557</v>
      </c>
      <c r="AS12" t="s">
        <v>2558</v>
      </c>
      <c r="AT12" t="s">
        <v>2559</v>
      </c>
      <c r="AU12" t="s">
        <v>2265</v>
      </c>
      <c r="AV12" t="s">
        <v>2560</v>
      </c>
      <c r="AW12" t="s">
        <v>45</v>
      </c>
    </row>
    <row r="13" spans="1:49">
      <c r="A13" t="s">
        <v>2561</v>
      </c>
      <c r="B13" t="s">
        <v>2302</v>
      </c>
      <c r="C13" t="s">
        <v>2562</v>
      </c>
      <c r="D13" t="s">
        <v>2563</v>
      </c>
      <c r="E13" t="s">
        <v>2445</v>
      </c>
      <c r="F13" t="s">
        <v>2226</v>
      </c>
      <c r="G13" t="s">
        <v>2326</v>
      </c>
      <c r="H13" t="s">
        <v>2307</v>
      </c>
      <c r="I13" t="s">
        <v>2254</v>
      </c>
      <c r="J13" t="s">
        <v>2230</v>
      </c>
      <c r="K13" t="s">
        <v>2564</v>
      </c>
      <c r="L13" t="s">
        <v>2253</v>
      </c>
      <c r="M13" t="s">
        <v>2565</v>
      </c>
      <c r="N13" t="s">
        <v>2232</v>
      </c>
      <c r="O13" t="s">
        <v>2566</v>
      </c>
      <c r="P13" t="s">
        <v>2329</v>
      </c>
      <c r="Q13" t="s">
        <v>2567</v>
      </c>
      <c r="R13" t="s">
        <v>2473</v>
      </c>
      <c r="S13" t="s">
        <v>2568</v>
      </c>
      <c r="T13" t="s">
        <v>2569</v>
      </c>
      <c r="U13" t="s">
        <v>2570</v>
      </c>
      <c r="V13" t="s">
        <v>2571</v>
      </c>
      <c r="W13" t="s">
        <v>2519</v>
      </c>
      <c r="X13" t="s">
        <v>2572</v>
      </c>
      <c r="Y13" t="s">
        <v>2573</v>
      </c>
      <c r="Z13" t="s">
        <v>2574</v>
      </c>
      <c r="AA13" t="s">
        <v>2342</v>
      </c>
      <c r="AB13" t="s">
        <v>2575</v>
      </c>
      <c r="AC13" t="s">
        <v>2249</v>
      </c>
      <c r="AD13" t="s">
        <v>2250</v>
      </c>
      <c r="AE13" t="s">
        <v>2251</v>
      </c>
      <c r="AF13" t="s">
        <v>2576</v>
      </c>
      <c r="AG13" t="s">
        <v>2234</v>
      </c>
      <c r="AH13" t="s">
        <v>2265</v>
      </c>
      <c r="AI13" t="s">
        <v>2326</v>
      </c>
      <c r="AJ13" t="s">
        <v>2372</v>
      </c>
      <c r="AK13" t="s">
        <v>2329</v>
      </c>
      <c r="AM13" t="s">
        <v>2577</v>
      </c>
      <c r="AN13" t="s">
        <v>2234</v>
      </c>
      <c r="AO13" t="s">
        <v>2578</v>
      </c>
      <c r="AP13" t="s">
        <v>2579</v>
      </c>
      <c r="AQ13" t="s">
        <v>2580</v>
      </c>
      <c r="AR13" t="s">
        <v>2581</v>
      </c>
      <c r="AS13" t="s">
        <v>2391</v>
      </c>
      <c r="AT13" t="s">
        <v>2582</v>
      </c>
      <c r="AU13" t="s">
        <v>2265</v>
      </c>
      <c r="AV13" t="s">
        <v>2583</v>
      </c>
      <c r="AW13" t="s">
        <v>45</v>
      </c>
    </row>
    <row r="14" spans="1:49">
      <c r="A14" t="s">
        <v>2584</v>
      </c>
      <c r="B14" t="s">
        <v>2223</v>
      </c>
      <c r="C14" t="s">
        <v>2585</v>
      </c>
      <c r="D14" t="s">
        <v>2586</v>
      </c>
      <c r="E14" t="s">
        <v>2308</v>
      </c>
      <c r="F14" t="s">
        <v>2227</v>
      </c>
      <c r="G14" t="s">
        <v>2288</v>
      </c>
      <c r="H14" t="s">
        <v>2228</v>
      </c>
      <c r="I14" t="s">
        <v>2307</v>
      </c>
      <c r="J14" t="s">
        <v>2291</v>
      </c>
      <c r="K14" t="s">
        <v>2587</v>
      </c>
      <c r="L14" t="s">
        <v>2232</v>
      </c>
      <c r="M14" t="s">
        <v>2588</v>
      </c>
      <c r="N14" t="s">
        <v>2265</v>
      </c>
      <c r="O14" t="s">
        <v>2589</v>
      </c>
      <c r="P14" t="s">
        <v>2590</v>
      </c>
      <c r="Q14" t="s">
        <v>2591</v>
      </c>
      <c r="R14" t="s">
        <v>2592</v>
      </c>
      <c r="S14" t="s">
        <v>2593</v>
      </c>
      <c r="T14" t="s">
        <v>2516</v>
      </c>
      <c r="U14" t="s">
        <v>2594</v>
      </c>
      <c r="V14" t="s">
        <v>2595</v>
      </c>
      <c r="W14" t="s">
        <v>2596</v>
      </c>
      <c r="X14" t="s">
        <v>2597</v>
      </c>
      <c r="Y14" t="s">
        <v>2291</v>
      </c>
      <c r="Z14" t="s">
        <v>2598</v>
      </c>
      <c r="AA14" t="s">
        <v>2342</v>
      </c>
      <c r="AB14" t="s">
        <v>2599</v>
      </c>
      <c r="AC14" t="s">
        <v>2249</v>
      </c>
      <c r="AD14" t="s">
        <v>2250</v>
      </c>
      <c r="AE14" t="s">
        <v>2251</v>
      </c>
      <c r="AF14" t="s">
        <v>2600</v>
      </c>
      <c r="AG14" t="s">
        <v>2254</v>
      </c>
      <c r="AH14" t="s">
        <v>2326</v>
      </c>
      <c r="AI14" t="s">
        <v>2226</v>
      </c>
      <c r="AJ14" t="s">
        <v>2292</v>
      </c>
      <c r="AK14" t="s">
        <v>2601</v>
      </c>
      <c r="AM14" t="s">
        <v>2602</v>
      </c>
      <c r="AN14" t="s">
        <v>2253</v>
      </c>
      <c r="AO14" t="s">
        <v>2603</v>
      </c>
      <c r="AP14" t="s">
        <v>2604</v>
      </c>
      <c r="AQ14" t="s">
        <v>2605</v>
      </c>
      <c r="AR14" t="s">
        <v>2606</v>
      </c>
      <c r="AS14" t="s">
        <v>2607</v>
      </c>
      <c r="AT14" t="s">
        <v>2608</v>
      </c>
      <c r="AU14" t="s">
        <v>2265</v>
      </c>
      <c r="AV14" t="s">
        <v>2609</v>
      </c>
      <c r="AW14" t="s">
        <v>45</v>
      </c>
    </row>
    <row r="15" spans="1:49">
      <c r="A15" t="s">
        <v>2610</v>
      </c>
      <c r="B15" t="s">
        <v>46</v>
      </c>
      <c r="C15" t="s">
        <v>2611</v>
      </c>
      <c r="D15" t="s">
        <v>2612</v>
      </c>
      <c r="E15" t="s">
        <v>2254</v>
      </c>
      <c r="F15" t="s">
        <v>2326</v>
      </c>
      <c r="G15" t="s">
        <v>2253</v>
      </c>
      <c r="H15" t="s">
        <v>2328</v>
      </c>
      <c r="I15" t="s">
        <v>2292</v>
      </c>
      <c r="J15" t="s">
        <v>2250</v>
      </c>
      <c r="K15" t="s">
        <v>2613</v>
      </c>
      <c r="L15" t="s">
        <v>2232</v>
      </c>
      <c r="M15" t="s">
        <v>2614</v>
      </c>
      <c r="N15" t="s">
        <v>2253</v>
      </c>
      <c r="O15" t="s">
        <v>2615</v>
      </c>
      <c r="P15" t="s">
        <v>2270</v>
      </c>
      <c r="Q15" t="s">
        <v>2616</v>
      </c>
      <c r="R15" t="s">
        <v>2617</v>
      </c>
      <c r="S15" t="s">
        <v>2618</v>
      </c>
      <c r="T15" t="s">
        <v>2619</v>
      </c>
      <c r="U15" t="s">
        <v>2620</v>
      </c>
      <c r="V15" t="s">
        <v>2621</v>
      </c>
      <c r="W15" t="s">
        <v>2622</v>
      </c>
      <c r="X15" t="s">
        <v>2623</v>
      </c>
      <c r="Y15" t="s">
        <v>2624</v>
      </c>
      <c r="Z15" t="s">
        <v>2625</v>
      </c>
      <c r="AA15" t="s">
        <v>2388</v>
      </c>
      <c r="AB15" t="s">
        <v>2626</v>
      </c>
      <c r="AC15" t="s">
        <v>2249</v>
      </c>
      <c r="AD15" t="s">
        <v>2250</v>
      </c>
      <c r="AE15" t="s">
        <v>2251</v>
      </c>
      <c r="AF15" t="s">
        <v>2627</v>
      </c>
      <c r="AG15" t="s">
        <v>2326</v>
      </c>
      <c r="AH15" t="s">
        <v>2327</v>
      </c>
      <c r="AI15" t="s">
        <v>2227</v>
      </c>
      <c r="AJ15" t="s">
        <v>2271</v>
      </c>
      <c r="AK15" t="s">
        <v>2552</v>
      </c>
      <c r="AM15" t="s">
        <v>2628</v>
      </c>
      <c r="AN15" t="s">
        <v>2253</v>
      </c>
      <c r="AO15" t="s">
        <v>2629</v>
      </c>
      <c r="AP15" t="s">
        <v>2630</v>
      </c>
      <c r="AQ15" t="s">
        <v>2631</v>
      </c>
      <c r="AR15" t="s">
        <v>2632</v>
      </c>
      <c r="AS15" t="s">
        <v>2633</v>
      </c>
      <c r="AT15" t="s">
        <v>2634</v>
      </c>
      <c r="AU15" t="s">
        <v>2265</v>
      </c>
      <c r="AV15" t="s">
        <v>2635</v>
      </c>
      <c r="AW15" t="s">
        <v>45</v>
      </c>
    </row>
    <row r="16" spans="1:49">
      <c r="A16" t="s">
        <v>2636</v>
      </c>
      <c r="B16" t="s">
        <v>2302</v>
      </c>
      <c r="C16" t="s">
        <v>2637</v>
      </c>
      <c r="D16" t="s">
        <v>2638</v>
      </c>
      <c r="E16" t="s">
        <v>2292</v>
      </c>
      <c r="F16" t="s">
        <v>2256</v>
      </c>
      <c r="G16" t="s">
        <v>2497</v>
      </c>
      <c r="H16" t="s">
        <v>2372</v>
      </c>
      <c r="I16" t="s">
        <v>2254</v>
      </c>
      <c r="J16" t="s">
        <v>2230</v>
      </c>
      <c r="K16" t="s">
        <v>2639</v>
      </c>
      <c r="L16" t="s">
        <v>2232</v>
      </c>
      <c r="M16" t="s">
        <v>2640</v>
      </c>
      <c r="N16" t="s">
        <v>2234</v>
      </c>
      <c r="O16" t="s">
        <v>2641</v>
      </c>
      <c r="P16" t="s">
        <v>2509</v>
      </c>
      <c r="Q16" t="s">
        <v>2642</v>
      </c>
      <c r="R16" t="s">
        <v>2643</v>
      </c>
      <c r="S16" t="s">
        <v>2644</v>
      </c>
      <c r="T16" t="s">
        <v>2645</v>
      </c>
      <c r="U16" t="s">
        <v>2646</v>
      </c>
      <c r="V16" t="s">
        <v>2647</v>
      </c>
      <c r="W16" t="s">
        <v>2226</v>
      </c>
      <c r="X16" t="s">
        <v>2648</v>
      </c>
      <c r="Y16" t="s">
        <v>2649</v>
      </c>
      <c r="Z16" t="s">
        <v>2650</v>
      </c>
      <c r="AA16" t="s">
        <v>2388</v>
      </c>
      <c r="AB16" t="s">
        <v>2651</v>
      </c>
      <c r="AC16" t="s">
        <v>2249</v>
      </c>
      <c r="AD16" t="s">
        <v>2250</v>
      </c>
      <c r="AE16" t="s">
        <v>2251</v>
      </c>
      <c r="AF16" t="s">
        <v>2652</v>
      </c>
      <c r="AG16" t="s">
        <v>2234</v>
      </c>
      <c r="AH16" t="s">
        <v>2373</v>
      </c>
      <c r="AI16" t="s">
        <v>2328</v>
      </c>
      <c r="AJ16" t="s">
        <v>2273</v>
      </c>
      <c r="AK16" t="s">
        <v>2307</v>
      </c>
      <c r="AM16" t="s">
        <v>2653</v>
      </c>
      <c r="AN16" t="s">
        <v>2232</v>
      </c>
      <c r="AO16" t="s">
        <v>2654</v>
      </c>
      <c r="AP16" t="s">
        <v>2500</v>
      </c>
      <c r="AQ16" t="s">
        <v>2655</v>
      </c>
      <c r="AR16" t="s">
        <v>2656</v>
      </c>
      <c r="AS16" t="s">
        <v>2657</v>
      </c>
      <c r="AT16" t="s">
        <v>2658</v>
      </c>
      <c r="AU16" t="s">
        <v>2265</v>
      </c>
      <c r="AV16" t="s">
        <v>2659</v>
      </c>
      <c r="AW16" t="s">
        <v>45</v>
      </c>
    </row>
    <row r="17" spans="1:49">
      <c r="A17" t="s">
        <v>2660</v>
      </c>
      <c r="B17" t="s">
        <v>2223</v>
      </c>
      <c r="C17" t="s">
        <v>2661</v>
      </c>
      <c r="D17" t="s">
        <v>2662</v>
      </c>
      <c r="E17" t="s">
        <v>2257</v>
      </c>
      <c r="F17" t="s">
        <v>2226</v>
      </c>
      <c r="G17" t="s">
        <v>2255</v>
      </c>
      <c r="H17" t="s">
        <v>2291</v>
      </c>
      <c r="I17" t="s">
        <v>2497</v>
      </c>
      <c r="J17" t="s">
        <v>2342</v>
      </c>
      <c r="K17" t="s">
        <v>2663</v>
      </c>
      <c r="L17" t="s">
        <v>2232</v>
      </c>
      <c r="M17" t="s">
        <v>2233</v>
      </c>
      <c r="N17" t="s">
        <v>2250</v>
      </c>
      <c r="O17" t="s">
        <v>2664</v>
      </c>
      <c r="P17" t="s">
        <v>2665</v>
      </c>
      <c r="Q17" t="s">
        <v>2666</v>
      </c>
      <c r="R17" t="s">
        <v>2592</v>
      </c>
      <c r="S17" t="s">
        <v>2667</v>
      </c>
      <c r="T17" t="s">
        <v>2668</v>
      </c>
      <c r="U17" t="s">
        <v>2669</v>
      </c>
      <c r="V17" t="s">
        <v>2670</v>
      </c>
      <c r="W17" t="s">
        <v>2391</v>
      </c>
      <c r="X17" t="s">
        <v>2671</v>
      </c>
      <c r="Y17" t="s">
        <v>2672</v>
      </c>
      <c r="Z17" t="s">
        <v>2673</v>
      </c>
      <c r="AA17" t="s">
        <v>2342</v>
      </c>
      <c r="AB17" t="s">
        <v>2674</v>
      </c>
      <c r="AC17" t="s">
        <v>2249</v>
      </c>
      <c r="AD17" t="s">
        <v>2250</v>
      </c>
      <c r="AE17" t="s">
        <v>2251</v>
      </c>
      <c r="AF17" t="s">
        <v>2675</v>
      </c>
      <c r="AG17" t="s">
        <v>2265</v>
      </c>
      <c r="AH17" t="s">
        <v>2601</v>
      </c>
      <c r="AI17" t="s">
        <v>2293</v>
      </c>
      <c r="AJ17" t="s">
        <v>2328</v>
      </c>
      <c r="AK17" t="s">
        <v>2257</v>
      </c>
      <c r="AM17" t="s">
        <v>2676</v>
      </c>
      <c r="AN17" t="s">
        <v>2234</v>
      </c>
      <c r="AO17" t="s">
        <v>2677</v>
      </c>
      <c r="AP17" t="s">
        <v>2678</v>
      </c>
      <c r="AQ17" t="s">
        <v>2679</v>
      </c>
      <c r="AR17" t="s">
        <v>2680</v>
      </c>
      <c r="AS17" t="s">
        <v>2681</v>
      </c>
      <c r="AT17" t="s">
        <v>2682</v>
      </c>
      <c r="AU17" t="s">
        <v>2265</v>
      </c>
      <c r="AV17" t="s">
        <v>2683</v>
      </c>
      <c r="AW17" t="s">
        <v>45</v>
      </c>
    </row>
    <row r="18" spans="1:49">
      <c r="A18" t="s">
        <v>2684</v>
      </c>
      <c r="B18" t="s">
        <v>46</v>
      </c>
      <c r="C18" t="s">
        <v>2685</v>
      </c>
      <c r="D18" t="s">
        <v>2686</v>
      </c>
      <c r="E18" t="s">
        <v>2273</v>
      </c>
      <c r="F18" t="s">
        <v>2445</v>
      </c>
      <c r="G18" t="s">
        <v>2342</v>
      </c>
      <c r="H18" t="s">
        <v>2326</v>
      </c>
      <c r="I18" t="s">
        <v>2403</v>
      </c>
      <c r="J18" t="s">
        <v>2230</v>
      </c>
      <c r="K18" t="s">
        <v>2687</v>
      </c>
      <c r="L18" t="s">
        <v>2232</v>
      </c>
      <c r="M18" t="s">
        <v>2275</v>
      </c>
      <c r="N18" t="s">
        <v>2232</v>
      </c>
      <c r="O18" t="s">
        <v>2688</v>
      </c>
      <c r="P18" t="s">
        <v>2689</v>
      </c>
      <c r="Q18" t="s">
        <v>2690</v>
      </c>
      <c r="R18" t="s">
        <v>2691</v>
      </c>
      <c r="S18" t="s">
        <v>2692</v>
      </c>
      <c r="T18" t="s">
        <v>2693</v>
      </c>
      <c r="U18" t="s">
        <v>2694</v>
      </c>
      <c r="V18" t="s">
        <v>2695</v>
      </c>
      <c r="W18" t="s">
        <v>2696</v>
      </c>
      <c r="X18" t="s">
        <v>2697</v>
      </c>
      <c r="Y18" t="s">
        <v>2698</v>
      </c>
      <c r="Z18" t="s">
        <v>2699</v>
      </c>
      <c r="AA18" t="s">
        <v>2388</v>
      </c>
      <c r="AB18" t="s">
        <v>2700</v>
      </c>
      <c r="AC18" t="s">
        <v>2249</v>
      </c>
      <c r="AD18" t="s">
        <v>2250</v>
      </c>
      <c r="AE18" t="s">
        <v>2251</v>
      </c>
      <c r="AF18" t="s">
        <v>2701</v>
      </c>
      <c r="AG18" t="s">
        <v>2371</v>
      </c>
      <c r="AH18" t="s">
        <v>2391</v>
      </c>
      <c r="AI18" t="s">
        <v>2293</v>
      </c>
      <c r="AJ18" t="s">
        <v>2328</v>
      </c>
      <c r="AK18" t="s">
        <v>2257</v>
      </c>
      <c r="AM18" t="s">
        <v>2702</v>
      </c>
      <c r="AN18" t="s">
        <v>2232</v>
      </c>
      <c r="AO18" t="s">
        <v>2703</v>
      </c>
      <c r="AP18" t="s">
        <v>2704</v>
      </c>
      <c r="AQ18" t="s">
        <v>2705</v>
      </c>
      <c r="AR18" t="s">
        <v>2706</v>
      </c>
      <c r="AS18" t="s">
        <v>2707</v>
      </c>
      <c r="AT18" t="s">
        <v>2708</v>
      </c>
      <c r="AU18" t="s">
        <v>2265</v>
      </c>
      <c r="AV18" t="s">
        <v>2709</v>
      </c>
      <c r="AW18" t="s">
        <v>45</v>
      </c>
    </row>
    <row r="19" spans="1:49">
      <c r="A19" t="s">
        <v>2710</v>
      </c>
      <c r="B19" t="s">
        <v>2302</v>
      </c>
      <c r="C19" t="s">
        <v>2711</v>
      </c>
      <c r="D19" t="s">
        <v>2712</v>
      </c>
      <c r="E19" t="s">
        <v>2250</v>
      </c>
      <c r="F19" t="s">
        <v>2293</v>
      </c>
      <c r="G19" t="s">
        <v>2403</v>
      </c>
      <c r="H19" t="s">
        <v>2291</v>
      </c>
      <c r="I19" t="s">
        <v>2307</v>
      </c>
      <c r="J19" t="s">
        <v>2288</v>
      </c>
      <c r="K19" t="s">
        <v>2713</v>
      </c>
      <c r="L19" t="s">
        <v>2232</v>
      </c>
      <c r="M19" t="s">
        <v>2310</v>
      </c>
      <c r="N19" t="s">
        <v>2232</v>
      </c>
      <c r="O19" t="s">
        <v>2714</v>
      </c>
      <c r="P19" t="s">
        <v>2496</v>
      </c>
      <c r="Q19" t="s">
        <v>2715</v>
      </c>
      <c r="R19" t="s">
        <v>2716</v>
      </c>
      <c r="S19" t="s">
        <v>2717</v>
      </c>
      <c r="T19" t="s">
        <v>2718</v>
      </c>
      <c r="U19" t="s">
        <v>2719</v>
      </c>
      <c r="V19" t="s">
        <v>2720</v>
      </c>
      <c r="W19" t="s">
        <v>2721</v>
      </c>
      <c r="X19" t="s">
        <v>2722</v>
      </c>
      <c r="Y19" t="s">
        <v>2723</v>
      </c>
      <c r="Z19" t="s">
        <v>2724</v>
      </c>
      <c r="AA19" t="s">
        <v>2549</v>
      </c>
      <c r="AB19" t="s">
        <v>2725</v>
      </c>
      <c r="AC19" t="s">
        <v>2249</v>
      </c>
      <c r="AD19" t="s">
        <v>2250</v>
      </c>
      <c r="AE19" t="s">
        <v>2251</v>
      </c>
      <c r="AF19" t="s">
        <v>2726</v>
      </c>
      <c r="AG19" t="s">
        <v>2288</v>
      </c>
      <c r="AH19" t="s">
        <v>2272</v>
      </c>
      <c r="AI19" t="s">
        <v>2227</v>
      </c>
      <c r="AJ19" t="s">
        <v>2271</v>
      </c>
      <c r="AK19" t="s">
        <v>2273</v>
      </c>
      <c r="AM19" t="s">
        <v>2727</v>
      </c>
      <c r="AN19" t="s">
        <v>2232</v>
      </c>
      <c r="AO19" t="s">
        <v>2728</v>
      </c>
      <c r="AP19" t="s">
        <v>2729</v>
      </c>
      <c r="AQ19" t="s">
        <v>2730</v>
      </c>
      <c r="AR19" t="s">
        <v>2731</v>
      </c>
      <c r="AS19" t="s">
        <v>2732</v>
      </c>
      <c r="AT19" t="s">
        <v>2733</v>
      </c>
      <c r="AU19" t="s">
        <v>2265</v>
      </c>
      <c r="AV19" t="s">
        <v>2734</v>
      </c>
      <c r="AW19" t="s">
        <v>45</v>
      </c>
    </row>
    <row r="20" spans="1:49">
      <c r="A20" t="s">
        <v>2735</v>
      </c>
      <c r="B20" t="s">
        <v>2223</v>
      </c>
      <c r="C20" t="s">
        <v>2736</v>
      </c>
      <c r="D20" t="s">
        <v>2737</v>
      </c>
      <c r="E20" t="s">
        <v>2342</v>
      </c>
      <c r="F20" t="s">
        <v>2306</v>
      </c>
      <c r="G20" t="s">
        <v>2271</v>
      </c>
      <c r="H20" t="s">
        <v>2227</v>
      </c>
      <c r="I20" t="s">
        <v>2228</v>
      </c>
      <c r="J20" t="s">
        <v>2308</v>
      </c>
      <c r="K20" t="s">
        <v>2738</v>
      </c>
      <c r="L20" t="s">
        <v>2253</v>
      </c>
      <c r="M20" t="s">
        <v>2739</v>
      </c>
      <c r="N20" t="s">
        <v>2288</v>
      </c>
      <c r="O20" t="s">
        <v>2740</v>
      </c>
      <c r="P20" t="s">
        <v>2741</v>
      </c>
      <c r="Q20" t="s">
        <v>2742</v>
      </c>
      <c r="R20" t="s">
        <v>2743</v>
      </c>
      <c r="S20" t="s">
        <v>2744</v>
      </c>
      <c r="T20" t="s">
        <v>2745</v>
      </c>
      <c r="U20" t="s">
        <v>2746</v>
      </c>
      <c r="V20" t="s">
        <v>2747</v>
      </c>
      <c r="W20" t="s">
        <v>2397</v>
      </c>
      <c r="X20" t="s">
        <v>2748</v>
      </c>
      <c r="Y20" t="s">
        <v>2749</v>
      </c>
      <c r="Z20" t="s">
        <v>2750</v>
      </c>
      <c r="AA20" t="s">
        <v>2751</v>
      </c>
      <c r="AB20" t="s">
        <v>2752</v>
      </c>
      <c r="AC20" t="s">
        <v>2249</v>
      </c>
      <c r="AD20" t="s">
        <v>2250</v>
      </c>
      <c r="AE20" t="s">
        <v>2251</v>
      </c>
      <c r="AF20" t="s">
        <v>2753</v>
      </c>
      <c r="AG20" t="s">
        <v>2253</v>
      </c>
      <c r="AH20" t="s">
        <v>2391</v>
      </c>
      <c r="AI20" t="s">
        <v>2226</v>
      </c>
      <c r="AJ20" t="s">
        <v>2257</v>
      </c>
      <c r="AK20" t="s">
        <v>2273</v>
      </c>
      <c r="AM20" t="s">
        <v>2754</v>
      </c>
      <c r="AN20" t="s">
        <v>2342</v>
      </c>
      <c r="AO20" t="s">
        <v>2755</v>
      </c>
      <c r="AP20" t="s">
        <v>2756</v>
      </c>
      <c r="AQ20" t="s">
        <v>2757</v>
      </c>
      <c r="AR20" t="s">
        <v>2758</v>
      </c>
      <c r="AS20" t="s">
        <v>2759</v>
      </c>
      <c r="AT20" t="s">
        <v>2760</v>
      </c>
      <c r="AU20" t="s">
        <v>2265</v>
      </c>
      <c r="AV20" t="s">
        <v>2761</v>
      </c>
      <c r="AW20" t="s">
        <v>45</v>
      </c>
    </row>
    <row r="21" spans="1:49">
      <c r="A21" t="s">
        <v>2762</v>
      </c>
      <c r="B21" t="s">
        <v>46</v>
      </c>
      <c r="C21" t="s">
        <v>2763</v>
      </c>
      <c r="D21" t="s">
        <v>2764</v>
      </c>
      <c r="E21" t="s">
        <v>2256</v>
      </c>
      <c r="F21" t="s">
        <v>2358</v>
      </c>
      <c r="G21" t="s">
        <v>2257</v>
      </c>
      <c r="H21" t="s">
        <v>2445</v>
      </c>
      <c r="I21" t="s">
        <v>2601</v>
      </c>
      <c r="J21" t="s">
        <v>2254</v>
      </c>
      <c r="K21" t="s">
        <v>2765</v>
      </c>
      <c r="L21" t="s">
        <v>2232</v>
      </c>
      <c r="M21" t="s">
        <v>2766</v>
      </c>
      <c r="N21" t="s">
        <v>2234</v>
      </c>
      <c r="O21" t="s">
        <v>2767</v>
      </c>
      <c r="P21" t="s">
        <v>2445</v>
      </c>
      <c r="Q21" t="s">
        <v>2768</v>
      </c>
      <c r="R21" t="s">
        <v>2769</v>
      </c>
      <c r="S21" t="s">
        <v>2770</v>
      </c>
      <c r="T21" t="s">
        <v>2771</v>
      </c>
      <c r="U21" t="s">
        <v>2772</v>
      </c>
      <c r="V21" t="s">
        <v>2773</v>
      </c>
      <c r="W21" t="s">
        <v>2263</v>
      </c>
      <c r="X21" t="s">
        <v>2774</v>
      </c>
      <c r="Y21" t="s">
        <v>2341</v>
      </c>
      <c r="Z21" t="s">
        <v>2775</v>
      </c>
      <c r="AA21" t="s">
        <v>2323</v>
      </c>
      <c r="AB21" t="s">
        <v>2776</v>
      </c>
      <c r="AC21" t="s">
        <v>2249</v>
      </c>
      <c r="AD21" t="s">
        <v>2250</v>
      </c>
      <c r="AE21" t="s">
        <v>2251</v>
      </c>
      <c r="AF21" t="s">
        <v>2777</v>
      </c>
      <c r="AG21" t="s">
        <v>2234</v>
      </c>
      <c r="AH21" t="s">
        <v>2291</v>
      </c>
      <c r="AI21" t="s">
        <v>2255</v>
      </c>
      <c r="AJ21" t="s">
        <v>2341</v>
      </c>
      <c r="AK21" t="s">
        <v>2272</v>
      </c>
      <c r="AM21" t="s">
        <v>2778</v>
      </c>
      <c r="AN21" t="s">
        <v>2308</v>
      </c>
      <c r="AO21" t="s">
        <v>2779</v>
      </c>
      <c r="AP21" t="s">
        <v>2780</v>
      </c>
      <c r="AQ21" t="s">
        <v>2781</v>
      </c>
      <c r="AR21" t="s">
        <v>2782</v>
      </c>
      <c r="AS21" t="s">
        <v>2783</v>
      </c>
      <c r="AT21" t="s">
        <v>2784</v>
      </c>
      <c r="AU21" t="s">
        <v>2265</v>
      </c>
      <c r="AV21" t="s">
        <v>2785</v>
      </c>
      <c r="AW21" t="s">
        <v>45</v>
      </c>
    </row>
    <row r="22" spans="1:49">
      <c r="A22" t="s">
        <v>2786</v>
      </c>
      <c r="B22" t="s">
        <v>2302</v>
      </c>
      <c r="C22" t="s">
        <v>2787</v>
      </c>
      <c r="D22" t="s">
        <v>2788</v>
      </c>
      <c r="E22" t="s">
        <v>2359</v>
      </c>
      <c r="F22" t="s">
        <v>2265</v>
      </c>
      <c r="G22" t="s">
        <v>2373</v>
      </c>
      <c r="H22" t="s">
        <v>2327</v>
      </c>
      <c r="I22" t="s">
        <v>2536</v>
      </c>
      <c r="J22" t="s">
        <v>2250</v>
      </c>
      <c r="K22" t="s">
        <v>2789</v>
      </c>
      <c r="L22" t="s">
        <v>2232</v>
      </c>
      <c r="M22" t="s">
        <v>2790</v>
      </c>
      <c r="N22" t="s">
        <v>2253</v>
      </c>
      <c r="O22" t="s">
        <v>2791</v>
      </c>
      <c r="P22" t="s">
        <v>2552</v>
      </c>
      <c r="Q22" t="s">
        <v>2792</v>
      </c>
      <c r="R22" t="s">
        <v>2793</v>
      </c>
      <c r="S22" t="s">
        <v>2794</v>
      </c>
      <c r="T22" t="s">
        <v>2795</v>
      </c>
      <c r="U22" t="s">
        <v>2796</v>
      </c>
      <c r="V22" t="s">
        <v>2797</v>
      </c>
      <c r="W22" t="s">
        <v>2798</v>
      </c>
      <c r="X22" t="s">
        <v>2799</v>
      </c>
      <c r="Y22" t="s">
        <v>2800</v>
      </c>
      <c r="Z22" t="s">
        <v>2801</v>
      </c>
      <c r="AA22" t="s">
        <v>2388</v>
      </c>
      <c r="AB22" t="s">
        <v>2802</v>
      </c>
      <c r="AC22" t="s">
        <v>2249</v>
      </c>
      <c r="AD22" t="s">
        <v>2250</v>
      </c>
      <c r="AE22" t="s">
        <v>2251</v>
      </c>
      <c r="AF22" t="s">
        <v>2803</v>
      </c>
      <c r="AG22" t="s">
        <v>2254</v>
      </c>
      <c r="AH22" t="s">
        <v>2326</v>
      </c>
      <c r="AI22" t="s">
        <v>2481</v>
      </c>
      <c r="AJ22" t="s">
        <v>2358</v>
      </c>
      <c r="AK22" t="s">
        <v>2306</v>
      </c>
      <c r="AM22" t="s">
        <v>2804</v>
      </c>
      <c r="AN22" t="s">
        <v>2342</v>
      </c>
      <c r="AO22" t="s">
        <v>2805</v>
      </c>
      <c r="AP22" t="s">
        <v>2806</v>
      </c>
      <c r="AQ22" t="s">
        <v>2807</v>
      </c>
      <c r="AR22" t="s">
        <v>2808</v>
      </c>
      <c r="AS22" t="s">
        <v>2241</v>
      </c>
      <c r="AT22" t="s">
        <v>2809</v>
      </c>
      <c r="AU22" t="s">
        <v>2265</v>
      </c>
      <c r="AV22" t="s">
        <v>2810</v>
      </c>
      <c r="AW22" t="s">
        <v>45</v>
      </c>
    </row>
    <row r="23" spans="1:49">
      <c r="A23" t="s">
        <v>2811</v>
      </c>
      <c r="B23" t="s">
        <v>2223</v>
      </c>
      <c r="C23" t="s">
        <v>2812</v>
      </c>
      <c r="D23" t="s">
        <v>2813</v>
      </c>
      <c r="E23" t="s">
        <v>2265</v>
      </c>
      <c r="F23" t="s">
        <v>2481</v>
      </c>
      <c r="G23" t="s">
        <v>2326</v>
      </c>
      <c r="H23" t="s">
        <v>2358</v>
      </c>
      <c r="I23" t="s">
        <v>2552</v>
      </c>
      <c r="J23" t="s">
        <v>2250</v>
      </c>
      <c r="K23" t="s">
        <v>2814</v>
      </c>
      <c r="L23" t="s">
        <v>2232</v>
      </c>
      <c r="M23" t="s">
        <v>2815</v>
      </c>
      <c r="N23" t="s">
        <v>2265</v>
      </c>
      <c r="O23" t="s">
        <v>2816</v>
      </c>
      <c r="P23" t="s">
        <v>2817</v>
      </c>
      <c r="Q23" t="s">
        <v>2818</v>
      </c>
      <c r="R23" t="s">
        <v>2819</v>
      </c>
      <c r="S23" t="s">
        <v>2820</v>
      </c>
      <c r="T23" t="s">
        <v>2821</v>
      </c>
      <c r="U23" t="s">
        <v>2822</v>
      </c>
      <c r="V23" t="s">
        <v>2823</v>
      </c>
      <c r="W23" t="s">
        <v>2824</v>
      </c>
      <c r="X23" t="s">
        <v>2825</v>
      </c>
      <c r="Y23" t="s">
        <v>2624</v>
      </c>
      <c r="Z23" t="s">
        <v>2826</v>
      </c>
      <c r="AA23" t="s">
        <v>2388</v>
      </c>
      <c r="AB23" t="s">
        <v>2827</v>
      </c>
      <c r="AC23" t="s">
        <v>2249</v>
      </c>
      <c r="AD23" t="s">
        <v>2250</v>
      </c>
      <c r="AE23" t="s">
        <v>2251</v>
      </c>
      <c r="AF23" t="s">
        <v>2828</v>
      </c>
      <c r="AG23" t="s">
        <v>2250</v>
      </c>
      <c r="AH23" t="s">
        <v>2327</v>
      </c>
      <c r="AI23" t="s">
        <v>2272</v>
      </c>
      <c r="AJ23" t="s">
        <v>2277</v>
      </c>
      <c r="AK23" t="s">
        <v>2509</v>
      </c>
      <c r="AM23" t="s">
        <v>2829</v>
      </c>
      <c r="AN23" t="s">
        <v>2232</v>
      </c>
      <c r="AO23" t="s">
        <v>2830</v>
      </c>
      <c r="AP23" t="s">
        <v>2831</v>
      </c>
      <c r="AQ23" t="s">
        <v>2832</v>
      </c>
      <c r="AR23" t="s">
        <v>2833</v>
      </c>
      <c r="AS23" t="s">
        <v>2834</v>
      </c>
      <c r="AT23" t="s">
        <v>2835</v>
      </c>
      <c r="AU23" t="s">
        <v>2265</v>
      </c>
      <c r="AV23" t="s">
        <v>2836</v>
      </c>
      <c r="AW23" t="s">
        <v>45</v>
      </c>
    </row>
    <row r="24" spans="1:49">
      <c r="A24" t="s">
        <v>2837</v>
      </c>
      <c r="B24" t="s">
        <v>46</v>
      </c>
      <c r="C24" t="s">
        <v>2838</v>
      </c>
      <c r="D24" t="s">
        <v>2839</v>
      </c>
      <c r="E24" t="s">
        <v>2308</v>
      </c>
      <c r="F24" t="s">
        <v>2226</v>
      </c>
      <c r="G24" t="s">
        <v>2305</v>
      </c>
      <c r="H24" t="s">
        <v>2341</v>
      </c>
      <c r="I24" t="s">
        <v>2509</v>
      </c>
      <c r="J24" t="s">
        <v>2230</v>
      </c>
      <c r="K24" t="s">
        <v>2840</v>
      </c>
      <c r="L24" t="s">
        <v>2232</v>
      </c>
      <c r="M24" t="s">
        <v>2375</v>
      </c>
      <c r="N24" t="s">
        <v>2265</v>
      </c>
      <c r="O24" t="s">
        <v>2841</v>
      </c>
      <c r="P24" t="s">
        <v>2842</v>
      </c>
      <c r="Q24" t="s">
        <v>2843</v>
      </c>
      <c r="R24" t="s">
        <v>2844</v>
      </c>
      <c r="S24" t="s">
        <v>2845</v>
      </c>
      <c r="T24" t="s">
        <v>2846</v>
      </c>
      <c r="U24" t="s">
        <v>2847</v>
      </c>
      <c r="V24" t="s">
        <v>2848</v>
      </c>
      <c r="W24" t="s">
        <v>2849</v>
      </c>
      <c r="X24" t="s">
        <v>2850</v>
      </c>
      <c r="Y24" t="s">
        <v>2573</v>
      </c>
      <c r="Z24" t="s">
        <v>2851</v>
      </c>
      <c r="AA24" t="s">
        <v>2852</v>
      </c>
      <c r="AB24" t="s">
        <v>2853</v>
      </c>
      <c r="AC24" t="s">
        <v>2249</v>
      </c>
      <c r="AD24" t="s">
        <v>2250</v>
      </c>
      <c r="AE24" t="s">
        <v>2251</v>
      </c>
      <c r="AF24" t="s">
        <v>2854</v>
      </c>
      <c r="AG24" t="s">
        <v>2481</v>
      </c>
      <c r="AH24" t="s">
        <v>2272</v>
      </c>
      <c r="AI24" t="s">
        <v>2256</v>
      </c>
      <c r="AJ24" t="s">
        <v>2306</v>
      </c>
      <c r="AK24" t="s">
        <v>2329</v>
      </c>
      <c r="AM24" t="s">
        <v>2855</v>
      </c>
      <c r="AN24" t="s">
        <v>2232</v>
      </c>
      <c r="AO24" t="s">
        <v>2856</v>
      </c>
      <c r="AP24" t="s">
        <v>2857</v>
      </c>
      <c r="AQ24" t="s">
        <v>2858</v>
      </c>
      <c r="AR24" t="s">
        <v>2859</v>
      </c>
      <c r="AS24" t="s">
        <v>2860</v>
      </c>
      <c r="AT24" t="s">
        <v>2861</v>
      </c>
      <c r="AU24" t="s">
        <v>2265</v>
      </c>
      <c r="AV24" t="s">
        <v>2862</v>
      </c>
      <c r="AW24" t="s">
        <v>45</v>
      </c>
    </row>
    <row r="25" spans="1:49">
      <c r="A25" t="s">
        <v>2863</v>
      </c>
      <c r="B25" t="s">
        <v>2302</v>
      </c>
      <c r="C25" t="s">
        <v>2864</v>
      </c>
      <c r="D25" t="s">
        <v>2865</v>
      </c>
      <c r="E25" t="s">
        <v>2372</v>
      </c>
      <c r="F25" t="s">
        <v>2373</v>
      </c>
      <c r="G25" t="s">
        <v>2403</v>
      </c>
      <c r="H25" t="s">
        <v>2256</v>
      </c>
      <c r="I25" t="s">
        <v>2250</v>
      </c>
      <c r="J25" t="s">
        <v>2308</v>
      </c>
      <c r="K25" t="s">
        <v>2866</v>
      </c>
      <c r="L25" t="s">
        <v>2232</v>
      </c>
      <c r="M25" t="s">
        <v>2405</v>
      </c>
      <c r="N25" t="s">
        <v>2232</v>
      </c>
      <c r="O25" t="s">
        <v>2867</v>
      </c>
      <c r="P25" t="s">
        <v>2868</v>
      </c>
      <c r="Q25" t="s">
        <v>2869</v>
      </c>
      <c r="R25" t="s">
        <v>2870</v>
      </c>
      <c r="S25" t="s">
        <v>2871</v>
      </c>
      <c r="T25" t="s">
        <v>2872</v>
      </c>
      <c r="U25" t="s">
        <v>2873</v>
      </c>
      <c r="V25" t="s">
        <v>2874</v>
      </c>
      <c r="W25" t="s">
        <v>2875</v>
      </c>
      <c r="X25" t="s">
        <v>2876</v>
      </c>
      <c r="Y25" t="s">
        <v>2877</v>
      </c>
      <c r="Z25" t="s">
        <v>2878</v>
      </c>
      <c r="AA25" t="s">
        <v>2751</v>
      </c>
      <c r="AB25" t="s">
        <v>2879</v>
      </c>
      <c r="AC25" t="s">
        <v>2249</v>
      </c>
      <c r="AD25" t="s">
        <v>2250</v>
      </c>
      <c r="AE25" t="s">
        <v>2251</v>
      </c>
      <c r="AF25" t="s">
        <v>2880</v>
      </c>
      <c r="AG25" t="s">
        <v>2265</v>
      </c>
      <c r="AH25" t="s">
        <v>2327</v>
      </c>
      <c r="AI25" t="s">
        <v>2227</v>
      </c>
      <c r="AJ25" t="s">
        <v>2293</v>
      </c>
      <c r="AK25" t="s">
        <v>2257</v>
      </c>
      <c r="AM25" t="s">
        <v>2881</v>
      </c>
      <c r="AN25" t="s">
        <v>2253</v>
      </c>
      <c r="AO25" t="s">
        <v>2882</v>
      </c>
      <c r="AP25" t="s">
        <v>2643</v>
      </c>
      <c r="AQ25" t="s">
        <v>2527</v>
      </c>
      <c r="AR25" t="s">
        <v>2883</v>
      </c>
      <c r="AS25" t="s">
        <v>2884</v>
      </c>
      <c r="AT25" t="s">
        <v>2885</v>
      </c>
      <c r="AU25" t="s">
        <v>2265</v>
      </c>
      <c r="AV25" t="s">
        <v>2886</v>
      </c>
      <c r="AW25" t="s">
        <v>45</v>
      </c>
    </row>
    <row r="26" spans="1:49">
      <c r="A26" t="s">
        <v>2887</v>
      </c>
      <c r="B26" t="s">
        <v>2223</v>
      </c>
      <c r="C26" t="s">
        <v>2888</v>
      </c>
      <c r="D26" t="s">
        <v>2889</v>
      </c>
      <c r="E26" t="s">
        <v>2481</v>
      </c>
      <c r="F26" t="s">
        <v>2308</v>
      </c>
      <c r="G26" t="s">
        <v>2255</v>
      </c>
      <c r="H26" t="s">
        <v>2277</v>
      </c>
      <c r="I26" t="s">
        <v>2272</v>
      </c>
      <c r="J26" t="s">
        <v>2250</v>
      </c>
      <c r="K26" t="s">
        <v>2890</v>
      </c>
      <c r="L26" t="s">
        <v>2232</v>
      </c>
      <c r="M26" t="s">
        <v>2431</v>
      </c>
      <c r="N26" t="s">
        <v>2371</v>
      </c>
      <c r="O26" t="s">
        <v>2891</v>
      </c>
      <c r="P26" t="s">
        <v>2892</v>
      </c>
      <c r="Q26" t="s">
        <v>2893</v>
      </c>
      <c r="R26" t="s">
        <v>2894</v>
      </c>
      <c r="S26" t="s">
        <v>2895</v>
      </c>
      <c r="T26" t="s">
        <v>2896</v>
      </c>
      <c r="U26" t="s">
        <v>2445</v>
      </c>
      <c r="V26" t="s">
        <v>2897</v>
      </c>
      <c r="W26" t="s">
        <v>2898</v>
      </c>
      <c r="X26" t="s">
        <v>2899</v>
      </c>
      <c r="Y26" t="s">
        <v>2900</v>
      </c>
      <c r="Z26" t="s">
        <v>2901</v>
      </c>
      <c r="AA26" t="s">
        <v>2493</v>
      </c>
      <c r="AB26" t="s">
        <v>2902</v>
      </c>
      <c r="AC26" t="s">
        <v>2249</v>
      </c>
      <c r="AD26" t="s">
        <v>2250</v>
      </c>
      <c r="AE26" t="s">
        <v>2251</v>
      </c>
      <c r="AF26" t="s">
        <v>2903</v>
      </c>
      <c r="AG26" t="s">
        <v>2253</v>
      </c>
      <c r="AH26" t="s">
        <v>2234</v>
      </c>
      <c r="AI26" t="s">
        <v>2391</v>
      </c>
      <c r="AJ26" t="s">
        <v>2496</v>
      </c>
      <c r="AK26" t="s">
        <v>2229</v>
      </c>
      <c r="AM26" t="s">
        <v>2904</v>
      </c>
      <c r="AN26" t="s">
        <v>2265</v>
      </c>
      <c r="AO26" t="s">
        <v>2905</v>
      </c>
      <c r="AP26" t="s">
        <v>2906</v>
      </c>
      <c r="AQ26" t="s">
        <v>2907</v>
      </c>
      <c r="AR26" t="s">
        <v>2908</v>
      </c>
      <c r="AS26" t="s">
        <v>2909</v>
      </c>
      <c r="AT26" t="s">
        <v>2910</v>
      </c>
      <c r="AU26" t="s">
        <v>2265</v>
      </c>
      <c r="AV26" t="s">
        <v>2911</v>
      </c>
      <c r="AW26" t="s">
        <v>45</v>
      </c>
    </row>
    <row r="27" spans="1:49">
      <c r="A27" t="s">
        <v>2912</v>
      </c>
      <c r="B27" t="s">
        <v>46</v>
      </c>
      <c r="C27" t="s">
        <v>2913</v>
      </c>
      <c r="D27" t="s">
        <v>2914</v>
      </c>
      <c r="E27" t="s">
        <v>2341</v>
      </c>
      <c r="F27" t="s">
        <v>2915</v>
      </c>
      <c r="G27" t="s">
        <v>2312</v>
      </c>
      <c r="H27" t="s">
        <v>2229</v>
      </c>
      <c r="I27" t="s">
        <v>2250</v>
      </c>
      <c r="J27" t="s">
        <v>2230</v>
      </c>
      <c r="K27" t="s">
        <v>2916</v>
      </c>
      <c r="L27" t="s">
        <v>2232</v>
      </c>
      <c r="M27" t="s">
        <v>2233</v>
      </c>
      <c r="N27" t="s">
        <v>2253</v>
      </c>
      <c r="O27" t="s">
        <v>2917</v>
      </c>
      <c r="P27" t="s">
        <v>2918</v>
      </c>
      <c r="Q27" t="s">
        <v>2919</v>
      </c>
      <c r="R27" t="s">
        <v>2906</v>
      </c>
      <c r="S27" t="s">
        <v>2920</v>
      </c>
      <c r="T27" t="s">
        <v>2921</v>
      </c>
      <c r="U27" t="s">
        <v>2721</v>
      </c>
      <c r="V27" t="s">
        <v>2922</v>
      </c>
      <c r="W27" t="s">
        <v>2923</v>
      </c>
      <c r="X27" t="s">
        <v>2924</v>
      </c>
      <c r="Y27" t="s">
        <v>2925</v>
      </c>
      <c r="Z27" t="s">
        <v>2926</v>
      </c>
      <c r="AA27" t="s">
        <v>2927</v>
      </c>
      <c r="AB27" t="s">
        <v>2928</v>
      </c>
      <c r="AC27" t="s">
        <v>2249</v>
      </c>
      <c r="AD27" t="s">
        <v>2250</v>
      </c>
      <c r="AE27" t="s">
        <v>2251</v>
      </c>
      <c r="AF27" t="s">
        <v>2929</v>
      </c>
      <c r="AG27" t="s">
        <v>2342</v>
      </c>
      <c r="AH27" t="s">
        <v>2288</v>
      </c>
      <c r="AI27" t="s">
        <v>2536</v>
      </c>
      <c r="AJ27" t="s">
        <v>2271</v>
      </c>
      <c r="AK27" t="s">
        <v>2270</v>
      </c>
      <c r="AM27" t="s">
        <v>2930</v>
      </c>
      <c r="AN27" t="s">
        <v>2232</v>
      </c>
      <c r="AO27" t="s">
        <v>2931</v>
      </c>
      <c r="AP27" t="s">
        <v>2932</v>
      </c>
      <c r="AQ27" t="s">
        <v>2933</v>
      </c>
      <c r="AR27" t="s">
        <v>2934</v>
      </c>
      <c r="AS27" t="s">
        <v>2935</v>
      </c>
      <c r="AT27" t="s">
        <v>2936</v>
      </c>
      <c r="AU27" t="s">
        <v>2265</v>
      </c>
      <c r="AV27" t="s">
        <v>2937</v>
      </c>
      <c r="AW27" t="s">
        <v>45</v>
      </c>
    </row>
    <row r="28" spans="1:49">
      <c r="A28" t="s">
        <v>2938</v>
      </c>
      <c r="B28" t="s">
        <v>2302</v>
      </c>
      <c r="C28" t="s">
        <v>2939</v>
      </c>
      <c r="D28" t="s">
        <v>2224</v>
      </c>
      <c r="E28" t="s">
        <v>2312</v>
      </c>
      <c r="F28" t="s">
        <v>2305</v>
      </c>
      <c r="G28" t="s">
        <v>2228</v>
      </c>
      <c r="H28" t="s">
        <v>2288</v>
      </c>
      <c r="I28" t="s">
        <v>2229</v>
      </c>
      <c r="J28" t="s">
        <v>2250</v>
      </c>
      <c r="K28" t="s">
        <v>2940</v>
      </c>
      <c r="L28" t="s">
        <v>2232</v>
      </c>
      <c r="M28" t="s">
        <v>2275</v>
      </c>
      <c r="N28" t="s">
        <v>2232</v>
      </c>
      <c r="O28" t="s">
        <v>2941</v>
      </c>
      <c r="P28" t="s">
        <v>2229</v>
      </c>
      <c r="Q28" t="s">
        <v>2942</v>
      </c>
      <c r="R28" t="s">
        <v>2943</v>
      </c>
      <c r="S28" t="s">
        <v>2944</v>
      </c>
      <c r="T28" t="s">
        <v>2945</v>
      </c>
      <c r="U28" t="s">
        <v>2946</v>
      </c>
      <c r="V28" t="s">
        <v>2947</v>
      </c>
      <c r="W28" t="s">
        <v>2798</v>
      </c>
      <c r="X28" t="s">
        <v>2948</v>
      </c>
      <c r="Y28" t="s">
        <v>2898</v>
      </c>
      <c r="Z28" t="s">
        <v>2949</v>
      </c>
      <c r="AA28" t="s">
        <v>2751</v>
      </c>
      <c r="AB28" t="s">
        <v>2950</v>
      </c>
      <c r="AC28" t="s">
        <v>2249</v>
      </c>
      <c r="AD28" t="s">
        <v>2250</v>
      </c>
      <c r="AE28" t="s">
        <v>2251</v>
      </c>
      <c r="AF28" t="s">
        <v>2951</v>
      </c>
      <c r="AG28" t="s">
        <v>2265</v>
      </c>
      <c r="AH28" t="s">
        <v>2254</v>
      </c>
      <c r="AI28" t="s">
        <v>2272</v>
      </c>
      <c r="AJ28" t="s">
        <v>2403</v>
      </c>
      <c r="AK28" t="s">
        <v>2509</v>
      </c>
      <c r="AM28" t="s">
        <v>2952</v>
      </c>
      <c r="AN28" t="s">
        <v>2232</v>
      </c>
      <c r="AO28" t="s">
        <v>2728</v>
      </c>
      <c r="AP28" t="s">
        <v>2953</v>
      </c>
      <c r="AQ28" t="s">
        <v>2954</v>
      </c>
      <c r="AR28" t="s">
        <v>2955</v>
      </c>
      <c r="AS28" t="s">
        <v>2956</v>
      </c>
      <c r="AT28" t="s">
        <v>2957</v>
      </c>
      <c r="AU28" t="s">
        <v>2265</v>
      </c>
      <c r="AV28" t="s">
        <v>2958</v>
      </c>
      <c r="AW28" t="s">
        <v>45</v>
      </c>
    </row>
    <row r="29" spans="1:49">
      <c r="A29" t="s">
        <v>2959</v>
      </c>
      <c r="B29" t="s">
        <v>2223</v>
      </c>
      <c r="C29" t="s">
        <v>2960</v>
      </c>
      <c r="D29" t="s">
        <v>2961</v>
      </c>
      <c r="E29" t="s">
        <v>2552</v>
      </c>
      <c r="F29" t="s">
        <v>2250</v>
      </c>
      <c r="G29" t="s">
        <v>2270</v>
      </c>
      <c r="H29" t="s">
        <v>2915</v>
      </c>
      <c r="I29" t="s">
        <v>2341</v>
      </c>
      <c r="J29" t="s">
        <v>2288</v>
      </c>
      <c r="K29" t="s">
        <v>2962</v>
      </c>
      <c r="L29" t="s">
        <v>2232</v>
      </c>
      <c r="M29" t="s">
        <v>2310</v>
      </c>
      <c r="N29" t="s">
        <v>2253</v>
      </c>
      <c r="O29" t="s">
        <v>2963</v>
      </c>
      <c r="P29" t="s">
        <v>2796</v>
      </c>
      <c r="Q29" t="s">
        <v>2964</v>
      </c>
      <c r="R29" t="s">
        <v>2965</v>
      </c>
      <c r="S29" t="s">
        <v>2966</v>
      </c>
      <c r="T29" t="s">
        <v>2967</v>
      </c>
      <c r="U29" t="s">
        <v>2968</v>
      </c>
      <c r="V29" t="s">
        <v>2969</v>
      </c>
      <c r="W29" t="s">
        <v>2970</v>
      </c>
      <c r="X29" t="s">
        <v>2971</v>
      </c>
      <c r="Y29" t="s">
        <v>2723</v>
      </c>
      <c r="Z29" t="s">
        <v>2972</v>
      </c>
      <c r="AA29" t="s">
        <v>2973</v>
      </c>
      <c r="AB29" t="s">
        <v>2974</v>
      </c>
      <c r="AC29" t="s">
        <v>2249</v>
      </c>
      <c r="AD29" t="s">
        <v>2250</v>
      </c>
      <c r="AE29" t="s">
        <v>2251</v>
      </c>
      <c r="AF29" t="s">
        <v>2975</v>
      </c>
      <c r="AG29" t="s">
        <v>2226</v>
      </c>
      <c r="AH29" t="s">
        <v>2496</v>
      </c>
      <c r="AI29" t="s">
        <v>2403</v>
      </c>
      <c r="AJ29" t="s">
        <v>2497</v>
      </c>
      <c r="AK29" t="s">
        <v>2273</v>
      </c>
      <c r="AM29" t="s">
        <v>2976</v>
      </c>
      <c r="AN29" t="s">
        <v>2234</v>
      </c>
      <c r="AO29" t="s">
        <v>2977</v>
      </c>
      <c r="AP29" t="s">
        <v>2978</v>
      </c>
      <c r="AQ29" t="s">
        <v>2979</v>
      </c>
      <c r="AR29" t="s">
        <v>2980</v>
      </c>
      <c r="AS29" t="s">
        <v>2306</v>
      </c>
      <c r="AT29" t="s">
        <v>2981</v>
      </c>
      <c r="AU29" t="s">
        <v>2265</v>
      </c>
      <c r="AV29" t="s">
        <v>2982</v>
      </c>
      <c r="AW29" t="s">
        <v>45</v>
      </c>
    </row>
    <row r="30" spans="1:49">
      <c r="A30" t="s">
        <v>2983</v>
      </c>
      <c r="B30" t="s">
        <v>46</v>
      </c>
      <c r="C30" t="s">
        <v>2984</v>
      </c>
      <c r="D30" t="s">
        <v>2303</v>
      </c>
      <c r="E30" t="s">
        <v>2226</v>
      </c>
      <c r="F30" t="s">
        <v>2234</v>
      </c>
      <c r="G30" t="s">
        <v>2358</v>
      </c>
      <c r="H30" t="s">
        <v>2293</v>
      </c>
      <c r="I30" t="s">
        <v>2327</v>
      </c>
      <c r="J30" t="s">
        <v>2250</v>
      </c>
      <c r="K30" t="s">
        <v>2985</v>
      </c>
      <c r="L30" t="s">
        <v>2253</v>
      </c>
      <c r="M30" t="s">
        <v>2275</v>
      </c>
      <c r="N30" t="s">
        <v>2253</v>
      </c>
      <c r="O30" t="s">
        <v>2986</v>
      </c>
      <c r="P30" t="s">
        <v>2915</v>
      </c>
      <c r="Q30" t="s">
        <v>2987</v>
      </c>
      <c r="R30" t="s">
        <v>2988</v>
      </c>
      <c r="S30" t="s">
        <v>2989</v>
      </c>
      <c r="T30" t="s">
        <v>2990</v>
      </c>
      <c r="U30" t="s">
        <v>2991</v>
      </c>
      <c r="V30" t="s">
        <v>2992</v>
      </c>
      <c r="W30" t="s">
        <v>2909</v>
      </c>
      <c r="X30" t="s">
        <v>2993</v>
      </c>
      <c r="Y30" t="s">
        <v>2994</v>
      </c>
      <c r="Z30" t="s">
        <v>2995</v>
      </c>
      <c r="AA30" t="s">
        <v>2245</v>
      </c>
      <c r="AB30" t="s">
        <v>2996</v>
      </c>
      <c r="AC30" t="s">
        <v>2249</v>
      </c>
      <c r="AD30" t="s">
        <v>2250</v>
      </c>
      <c r="AE30" t="s">
        <v>2251</v>
      </c>
      <c r="AF30" t="s">
        <v>2997</v>
      </c>
      <c r="AG30" t="s">
        <v>2228</v>
      </c>
      <c r="AH30" t="s">
        <v>2373</v>
      </c>
      <c r="AI30" t="s">
        <v>2227</v>
      </c>
      <c r="AJ30" t="s">
        <v>2358</v>
      </c>
      <c r="AK30" t="s">
        <v>2359</v>
      </c>
      <c r="AM30" t="s">
        <v>2998</v>
      </c>
      <c r="AN30" t="s">
        <v>2234</v>
      </c>
      <c r="AO30" t="s">
        <v>2999</v>
      </c>
      <c r="AP30" t="s">
        <v>3000</v>
      </c>
      <c r="AQ30" t="s">
        <v>3001</v>
      </c>
      <c r="AR30" t="s">
        <v>3002</v>
      </c>
      <c r="AS30" t="s">
        <v>3003</v>
      </c>
      <c r="AT30" t="s">
        <v>3004</v>
      </c>
      <c r="AU30" t="s">
        <v>2265</v>
      </c>
      <c r="AV30" t="s">
        <v>3005</v>
      </c>
      <c r="AW30" t="s">
        <v>45</v>
      </c>
    </row>
    <row r="31" spans="1:49">
      <c r="A31" t="s">
        <v>3006</v>
      </c>
      <c r="B31" t="s">
        <v>2302</v>
      </c>
      <c r="C31" t="s">
        <v>3007</v>
      </c>
      <c r="D31" t="s">
        <v>2339</v>
      </c>
      <c r="E31" t="s">
        <v>2250</v>
      </c>
      <c r="F31" t="s">
        <v>2229</v>
      </c>
      <c r="G31" t="s">
        <v>2445</v>
      </c>
      <c r="H31" t="s">
        <v>2601</v>
      </c>
      <c r="I31" t="s">
        <v>2288</v>
      </c>
      <c r="J31" t="s">
        <v>2291</v>
      </c>
      <c r="K31" t="s">
        <v>3008</v>
      </c>
      <c r="L31" t="s">
        <v>2232</v>
      </c>
      <c r="M31" t="s">
        <v>2310</v>
      </c>
      <c r="N31" t="s">
        <v>2234</v>
      </c>
      <c r="O31" t="s">
        <v>3009</v>
      </c>
      <c r="P31" t="s">
        <v>2227</v>
      </c>
      <c r="Q31" t="s">
        <v>3010</v>
      </c>
      <c r="R31" t="s">
        <v>3011</v>
      </c>
      <c r="S31" t="s">
        <v>3012</v>
      </c>
      <c r="T31" t="s">
        <v>3013</v>
      </c>
      <c r="U31" t="s">
        <v>3014</v>
      </c>
      <c r="V31" t="s">
        <v>3015</v>
      </c>
      <c r="W31" t="s">
        <v>2373</v>
      </c>
      <c r="X31" t="s">
        <v>3016</v>
      </c>
      <c r="Y31" t="s">
        <v>2491</v>
      </c>
      <c r="Z31" t="s">
        <v>3017</v>
      </c>
      <c r="AA31" t="s">
        <v>2751</v>
      </c>
      <c r="AB31" t="s">
        <v>3018</v>
      </c>
      <c r="AC31" t="s">
        <v>2249</v>
      </c>
      <c r="AD31" t="s">
        <v>2250</v>
      </c>
      <c r="AE31" t="s">
        <v>2251</v>
      </c>
      <c r="AF31" t="s">
        <v>3019</v>
      </c>
      <c r="AG31" t="s">
        <v>2371</v>
      </c>
      <c r="AH31" t="s">
        <v>2271</v>
      </c>
      <c r="AI31" t="s">
        <v>2256</v>
      </c>
      <c r="AJ31" t="s">
        <v>2293</v>
      </c>
      <c r="AK31" t="s">
        <v>2552</v>
      </c>
      <c r="AM31" t="s">
        <v>3020</v>
      </c>
      <c r="AN31" t="s">
        <v>2232</v>
      </c>
      <c r="AO31" t="s">
        <v>2728</v>
      </c>
      <c r="AP31" t="s">
        <v>3021</v>
      </c>
      <c r="AQ31" t="s">
        <v>3022</v>
      </c>
      <c r="AR31" t="s">
        <v>3023</v>
      </c>
      <c r="AS31" t="s">
        <v>3024</v>
      </c>
      <c r="AT31" t="s">
        <v>3025</v>
      </c>
      <c r="AU31" t="s">
        <v>2265</v>
      </c>
      <c r="AV31" t="s">
        <v>3026</v>
      </c>
      <c r="AW31" t="s">
        <v>45</v>
      </c>
    </row>
    <row r="32" spans="1:49">
      <c r="A32" t="s">
        <v>3027</v>
      </c>
      <c r="B32" t="s">
        <v>2223</v>
      </c>
      <c r="C32" t="s">
        <v>3028</v>
      </c>
      <c r="D32" t="s">
        <v>3029</v>
      </c>
      <c r="E32" t="s">
        <v>2257</v>
      </c>
      <c r="F32" t="s">
        <v>2509</v>
      </c>
      <c r="G32" t="s">
        <v>2403</v>
      </c>
      <c r="H32" t="s">
        <v>2329</v>
      </c>
      <c r="I32" t="s">
        <v>2306</v>
      </c>
      <c r="J32" t="s">
        <v>2230</v>
      </c>
      <c r="K32" t="s">
        <v>3030</v>
      </c>
      <c r="L32" t="s">
        <v>2253</v>
      </c>
      <c r="M32" t="s">
        <v>2405</v>
      </c>
      <c r="N32" t="s">
        <v>2288</v>
      </c>
      <c r="O32" t="s">
        <v>3031</v>
      </c>
      <c r="P32" t="s">
        <v>2892</v>
      </c>
      <c r="Q32" t="s">
        <v>3032</v>
      </c>
      <c r="R32" t="s">
        <v>3033</v>
      </c>
      <c r="S32" t="s">
        <v>3034</v>
      </c>
      <c r="T32" t="s">
        <v>3035</v>
      </c>
      <c r="U32" t="s">
        <v>3036</v>
      </c>
      <c r="V32" t="s">
        <v>3037</v>
      </c>
      <c r="W32" t="s">
        <v>2373</v>
      </c>
      <c r="X32" t="s">
        <v>3038</v>
      </c>
      <c r="Y32" t="s">
        <v>3039</v>
      </c>
      <c r="Z32" t="s">
        <v>3040</v>
      </c>
      <c r="AA32" t="s">
        <v>2549</v>
      </c>
      <c r="AB32" t="s">
        <v>3041</v>
      </c>
      <c r="AC32" t="s">
        <v>2249</v>
      </c>
      <c r="AD32" t="s">
        <v>2250</v>
      </c>
      <c r="AE32" t="s">
        <v>2251</v>
      </c>
      <c r="AF32" t="s">
        <v>3042</v>
      </c>
      <c r="AG32" t="s">
        <v>2234</v>
      </c>
      <c r="AH32" t="s">
        <v>2254</v>
      </c>
      <c r="AI32" t="s">
        <v>2391</v>
      </c>
      <c r="AJ32" t="s">
        <v>2228</v>
      </c>
      <c r="AK32" t="s">
        <v>2271</v>
      </c>
      <c r="AM32" t="s">
        <v>3043</v>
      </c>
      <c r="AN32" t="s">
        <v>2308</v>
      </c>
      <c r="AO32" t="s">
        <v>3044</v>
      </c>
      <c r="AP32" t="s">
        <v>3045</v>
      </c>
      <c r="AQ32" t="s">
        <v>3046</v>
      </c>
      <c r="AR32" t="s">
        <v>3047</v>
      </c>
      <c r="AS32" t="s">
        <v>2824</v>
      </c>
      <c r="AT32" t="s">
        <v>3048</v>
      </c>
      <c r="AU32" t="s">
        <v>2265</v>
      </c>
      <c r="AV32" t="s">
        <v>3049</v>
      </c>
      <c r="AW32" t="s">
        <v>45</v>
      </c>
    </row>
    <row r="33" spans="1:49">
      <c r="A33" t="s">
        <v>3050</v>
      </c>
      <c r="B33" t="s">
        <v>46</v>
      </c>
      <c r="C33" t="s">
        <v>3051</v>
      </c>
      <c r="D33" t="s">
        <v>2401</v>
      </c>
      <c r="E33" t="s">
        <v>2253</v>
      </c>
      <c r="F33" t="s">
        <v>2329</v>
      </c>
      <c r="G33" t="s">
        <v>2341</v>
      </c>
      <c r="H33" t="s">
        <v>2293</v>
      </c>
      <c r="I33" t="s">
        <v>2272</v>
      </c>
      <c r="J33" t="s">
        <v>2265</v>
      </c>
      <c r="K33" t="s">
        <v>3052</v>
      </c>
      <c r="L33" t="s">
        <v>2232</v>
      </c>
      <c r="M33" t="s">
        <v>2431</v>
      </c>
      <c r="N33" t="s">
        <v>2308</v>
      </c>
      <c r="O33" t="s">
        <v>3053</v>
      </c>
      <c r="P33" t="s">
        <v>2689</v>
      </c>
      <c r="Q33" t="s">
        <v>3054</v>
      </c>
      <c r="R33" t="s">
        <v>3055</v>
      </c>
      <c r="S33" t="s">
        <v>3056</v>
      </c>
      <c r="T33" t="s">
        <v>3057</v>
      </c>
      <c r="U33" t="s">
        <v>3058</v>
      </c>
      <c r="V33" t="s">
        <v>3059</v>
      </c>
      <c r="W33" t="s">
        <v>3060</v>
      </c>
      <c r="X33" t="s">
        <v>3061</v>
      </c>
      <c r="Y33" t="s">
        <v>3062</v>
      </c>
      <c r="Z33" t="s">
        <v>3063</v>
      </c>
      <c r="AA33" t="s">
        <v>3064</v>
      </c>
      <c r="AB33" t="s">
        <v>3065</v>
      </c>
      <c r="AC33" t="s">
        <v>2249</v>
      </c>
      <c r="AD33" t="s">
        <v>2250</v>
      </c>
      <c r="AE33" t="s">
        <v>2251</v>
      </c>
      <c r="AF33" t="s">
        <v>3066</v>
      </c>
      <c r="AG33" t="s">
        <v>2230</v>
      </c>
      <c r="AH33" t="s">
        <v>2272</v>
      </c>
      <c r="AI33" t="s">
        <v>2403</v>
      </c>
      <c r="AJ33" t="s">
        <v>2915</v>
      </c>
      <c r="AK33" t="s">
        <v>2256</v>
      </c>
      <c r="AM33" t="s">
        <v>3067</v>
      </c>
      <c r="AN33" t="s">
        <v>2234</v>
      </c>
      <c r="AO33" t="s">
        <v>3068</v>
      </c>
      <c r="AP33" t="s">
        <v>3069</v>
      </c>
      <c r="AQ33" t="s">
        <v>3070</v>
      </c>
      <c r="AR33" t="s">
        <v>3071</v>
      </c>
      <c r="AS33" t="s">
        <v>3072</v>
      </c>
      <c r="AT33" t="s">
        <v>3073</v>
      </c>
      <c r="AU33" t="s">
        <v>2265</v>
      </c>
      <c r="AV33" t="s">
        <v>3074</v>
      </c>
      <c r="AW33" t="s">
        <v>45</v>
      </c>
    </row>
    <row r="34" spans="1:49">
      <c r="A34" t="s">
        <v>3075</v>
      </c>
      <c r="B34" t="s">
        <v>2302</v>
      </c>
      <c r="C34" t="s">
        <v>3076</v>
      </c>
      <c r="D34" t="s">
        <v>2428</v>
      </c>
      <c r="E34" t="s">
        <v>2255</v>
      </c>
      <c r="F34" t="s">
        <v>2288</v>
      </c>
      <c r="G34" t="s">
        <v>2359</v>
      </c>
      <c r="H34" t="s">
        <v>2329</v>
      </c>
      <c r="I34" t="s">
        <v>2291</v>
      </c>
      <c r="J34" t="s">
        <v>2308</v>
      </c>
      <c r="K34" t="s">
        <v>3077</v>
      </c>
      <c r="L34" t="s">
        <v>2232</v>
      </c>
      <c r="M34" t="s">
        <v>3078</v>
      </c>
      <c r="N34" t="s">
        <v>2234</v>
      </c>
      <c r="O34" t="s">
        <v>3079</v>
      </c>
      <c r="P34" t="s">
        <v>2257</v>
      </c>
      <c r="Q34" t="s">
        <v>3080</v>
      </c>
      <c r="R34" t="s">
        <v>3081</v>
      </c>
      <c r="S34" t="s">
        <v>3082</v>
      </c>
      <c r="T34" t="s">
        <v>3083</v>
      </c>
      <c r="U34" t="s">
        <v>3084</v>
      </c>
      <c r="V34" t="s">
        <v>3085</v>
      </c>
      <c r="W34" t="s">
        <v>2536</v>
      </c>
      <c r="X34" t="s">
        <v>3086</v>
      </c>
      <c r="Y34" t="s">
        <v>2250</v>
      </c>
      <c r="Z34" t="s">
        <v>3087</v>
      </c>
      <c r="AA34" t="s">
        <v>3088</v>
      </c>
      <c r="AB34" t="s">
        <v>3089</v>
      </c>
      <c r="AC34" t="s">
        <v>2249</v>
      </c>
      <c r="AD34" t="s">
        <v>2250</v>
      </c>
      <c r="AE34" t="s">
        <v>2251</v>
      </c>
      <c r="AF34" t="s">
        <v>3090</v>
      </c>
      <c r="AG34" t="s">
        <v>2228</v>
      </c>
      <c r="AH34" t="s">
        <v>2373</v>
      </c>
      <c r="AI34" t="s">
        <v>2227</v>
      </c>
      <c r="AJ34" t="s">
        <v>2277</v>
      </c>
      <c r="AK34" t="s">
        <v>2358</v>
      </c>
      <c r="AM34" t="s">
        <v>3091</v>
      </c>
      <c r="AN34" t="s">
        <v>2234</v>
      </c>
      <c r="AO34" t="s">
        <v>3092</v>
      </c>
      <c r="AP34" t="s">
        <v>3093</v>
      </c>
      <c r="AQ34" t="s">
        <v>3094</v>
      </c>
      <c r="AR34" t="s">
        <v>3095</v>
      </c>
      <c r="AS34" t="s">
        <v>2732</v>
      </c>
      <c r="AT34" t="s">
        <v>3096</v>
      </c>
      <c r="AU34" t="s">
        <v>2265</v>
      </c>
      <c r="AV34" t="s">
        <v>3097</v>
      </c>
      <c r="AW34" t="s">
        <v>45</v>
      </c>
    </row>
    <row r="35" spans="1:49">
      <c r="A35" t="s">
        <v>3098</v>
      </c>
      <c r="B35" t="s">
        <v>2223</v>
      </c>
      <c r="C35" t="s">
        <v>3099</v>
      </c>
      <c r="D35" t="s">
        <v>3100</v>
      </c>
      <c r="E35" t="s">
        <v>2312</v>
      </c>
      <c r="F35" t="s">
        <v>2307</v>
      </c>
      <c r="G35" t="s">
        <v>2403</v>
      </c>
      <c r="H35" t="s">
        <v>2228</v>
      </c>
      <c r="I35" t="s">
        <v>2288</v>
      </c>
      <c r="J35" t="s">
        <v>2288</v>
      </c>
      <c r="K35" t="s">
        <v>3101</v>
      </c>
      <c r="L35" t="s">
        <v>2232</v>
      </c>
      <c r="M35" t="s">
        <v>3102</v>
      </c>
      <c r="N35" t="s">
        <v>2342</v>
      </c>
      <c r="O35" t="s">
        <v>3103</v>
      </c>
      <c r="P35" t="s">
        <v>3104</v>
      </c>
      <c r="Q35" t="s">
        <v>3105</v>
      </c>
      <c r="R35" t="s">
        <v>3106</v>
      </c>
      <c r="S35" t="s">
        <v>3107</v>
      </c>
      <c r="T35" t="s">
        <v>3108</v>
      </c>
      <c r="U35" t="s">
        <v>3109</v>
      </c>
      <c r="V35" t="s">
        <v>3110</v>
      </c>
      <c r="W35" t="s">
        <v>3111</v>
      </c>
      <c r="X35" t="s">
        <v>3112</v>
      </c>
      <c r="Y35" t="s">
        <v>3113</v>
      </c>
      <c r="Z35" t="s">
        <v>3114</v>
      </c>
      <c r="AA35" t="s">
        <v>3115</v>
      </c>
      <c r="AB35" t="s">
        <v>3116</v>
      </c>
      <c r="AC35" t="s">
        <v>2249</v>
      </c>
      <c r="AD35" t="s">
        <v>2250</v>
      </c>
      <c r="AE35" t="s">
        <v>2251</v>
      </c>
      <c r="AF35" t="s">
        <v>3117</v>
      </c>
      <c r="AG35" t="s">
        <v>2288</v>
      </c>
      <c r="AH35" t="s">
        <v>2371</v>
      </c>
      <c r="AI35" t="s">
        <v>2312</v>
      </c>
      <c r="AJ35" t="s">
        <v>2373</v>
      </c>
      <c r="AK35" t="s">
        <v>2372</v>
      </c>
      <c r="AM35" t="s">
        <v>3118</v>
      </c>
      <c r="AN35" t="s">
        <v>2234</v>
      </c>
      <c r="AO35" t="s">
        <v>3119</v>
      </c>
      <c r="AP35" t="s">
        <v>3120</v>
      </c>
      <c r="AQ35" t="s">
        <v>3121</v>
      </c>
      <c r="AR35" t="s">
        <v>3122</v>
      </c>
      <c r="AS35" t="s">
        <v>3123</v>
      </c>
      <c r="AT35" t="s">
        <v>3124</v>
      </c>
      <c r="AU35" t="s">
        <v>2265</v>
      </c>
      <c r="AV35" t="s">
        <v>3125</v>
      </c>
      <c r="AW35" t="s">
        <v>45</v>
      </c>
    </row>
    <row r="36" spans="1:49">
      <c r="A36" t="s">
        <v>3126</v>
      </c>
      <c r="B36" t="s">
        <v>46</v>
      </c>
      <c r="C36" t="s">
        <v>3127</v>
      </c>
      <c r="D36" t="s">
        <v>2479</v>
      </c>
      <c r="E36" t="s">
        <v>2359</v>
      </c>
      <c r="F36" t="s">
        <v>2254</v>
      </c>
      <c r="G36" t="s">
        <v>2228</v>
      </c>
      <c r="H36" t="s">
        <v>2306</v>
      </c>
      <c r="I36" t="s">
        <v>2496</v>
      </c>
      <c r="J36" t="s">
        <v>2342</v>
      </c>
      <c r="K36" t="s">
        <v>3128</v>
      </c>
      <c r="L36" t="s">
        <v>2232</v>
      </c>
      <c r="M36" t="s">
        <v>3129</v>
      </c>
      <c r="N36" t="s">
        <v>2234</v>
      </c>
      <c r="O36" t="s">
        <v>3130</v>
      </c>
      <c r="P36" t="s">
        <v>2665</v>
      </c>
      <c r="Q36" t="s">
        <v>3131</v>
      </c>
      <c r="R36" t="s">
        <v>3132</v>
      </c>
      <c r="S36" t="s">
        <v>3133</v>
      </c>
      <c r="T36" t="s">
        <v>3134</v>
      </c>
      <c r="U36" t="s">
        <v>2689</v>
      </c>
      <c r="V36" t="s">
        <v>3135</v>
      </c>
      <c r="W36" t="s">
        <v>2372</v>
      </c>
      <c r="X36" t="s">
        <v>3136</v>
      </c>
      <c r="Y36" t="s">
        <v>3137</v>
      </c>
      <c r="Z36" t="s">
        <v>3138</v>
      </c>
      <c r="AA36" t="s">
        <v>2416</v>
      </c>
      <c r="AB36" t="s">
        <v>3139</v>
      </c>
      <c r="AC36" t="s">
        <v>2249</v>
      </c>
      <c r="AD36" t="s">
        <v>2250</v>
      </c>
      <c r="AE36" t="s">
        <v>2251</v>
      </c>
      <c r="AF36" t="s">
        <v>3140</v>
      </c>
      <c r="AG36" t="s">
        <v>2230</v>
      </c>
      <c r="AH36" t="s">
        <v>2341</v>
      </c>
      <c r="AI36" t="s">
        <v>2226</v>
      </c>
      <c r="AJ36" t="s">
        <v>2373</v>
      </c>
      <c r="AK36" t="s">
        <v>2270</v>
      </c>
      <c r="AM36" t="s">
        <v>3141</v>
      </c>
      <c r="AN36" t="s">
        <v>2308</v>
      </c>
      <c r="AO36" t="s">
        <v>3142</v>
      </c>
      <c r="AP36" t="s">
        <v>3143</v>
      </c>
      <c r="AQ36" t="s">
        <v>3144</v>
      </c>
      <c r="AR36" t="s">
        <v>3145</v>
      </c>
      <c r="AS36" t="s">
        <v>3146</v>
      </c>
      <c r="AT36" t="s">
        <v>3147</v>
      </c>
      <c r="AU36" t="s">
        <v>2265</v>
      </c>
      <c r="AV36" t="s">
        <v>3148</v>
      </c>
      <c r="AW36" t="s">
        <v>45</v>
      </c>
    </row>
    <row r="37" spans="1:49">
      <c r="A37" t="s">
        <v>3149</v>
      </c>
      <c r="B37" t="s">
        <v>2302</v>
      </c>
      <c r="C37" t="s">
        <v>3150</v>
      </c>
      <c r="D37" t="s">
        <v>2507</v>
      </c>
      <c r="E37" t="s">
        <v>2254</v>
      </c>
      <c r="F37" t="s">
        <v>2227</v>
      </c>
      <c r="G37" t="s">
        <v>2358</v>
      </c>
      <c r="H37" t="s">
        <v>2481</v>
      </c>
      <c r="I37" t="s">
        <v>2306</v>
      </c>
      <c r="J37" t="s">
        <v>2342</v>
      </c>
      <c r="K37" t="s">
        <v>3151</v>
      </c>
      <c r="L37" t="s">
        <v>2232</v>
      </c>
      <c r="M37" t="s">
        <v>3152</v>
      </c>
      <c r="N37" t="s">
        <v>2265</v>
      </c>
      <c r="O37" t="s">
        <v>3153</v>
      </c>
      <c r="P37" t="s">
        <v>2796</v>
      </c>
      <c r="Q37" t="s">
        <v>3154</v>
      </c>
      <c r="R37" t="s">
        <v>3155</v>
      </c>
      <c r="S37" t="s">
        <v>3156</v>
      </c>
      <c r="T37" t="s">
        <v>3157</v>
      </c>
      <c r="U37" t="s">
        <v>3158</v>
      </c>
      <c r="V37" t="s">
        <v>3159</v>
      </c>
      <c r="W37" t="s">
        <v>3160</v>
      </c>
      <c r="X37" t="s">
        <v>3161</v>
      </c>
      <c r="Y37" t="s">
        <v>2672</v>
      </c>
      <c r="Z37" t="s">
        <v>3162</v>
      </c>
      <c r="AA37" t="s">
        <v>3064</v>
      </c>
      <c r="AB37" t="s">
        <v>3163</v>
      </c>
      <c r="AC37" t="s">
        <v>2249</v>
      </c>
      <c r="AD37" t="s">
        <v>2250</v>
      </c>
      <c r="AE37" t="s">
        <v>2251</v>
      </c>
      <c r="AF37" t="s">
        <v>3164</v>
      </c>
      <c r="AG37" t="s">
        <v>2230</v>
      </c>
      <c r="AH37" t="s">
        <v>2312</v>
      </c>
      <c r="AI37" t="s">
        <v>2227</v>
      </c>
      <c r="AJ37" t="s">
        <v>2271</v>
      </c>
      <c r="AK37" t="s">
        <v>2328</v>
      </c>
      <c r="AM37" t="s">
        <v>3165</v>
      </c>
      <c r="AN37" t="s">
        <v>2253</v>
      </c>
      <c r="AO37" t="s">
        <v>3166</v>
      </c>
      <c r="AP37" t="s">
        <v>3167</v>
      </c>
      <c r="AQ37" t="s">
        <v>3168</v>
      </c>
      <c r="AR37" t="s">
        <v>3169</v>
      </c>
      <c r="AS37" t="s">
        <v>3170</v>
      </c>
      <c r="AT37" t="s">
        <v>3171</v>
      </c>
      <c r="AU37" t="s">
        <v>2265</v>
      </c>
      <c r="AV37" t="s">
        <v>3172</v>
      </c>
      <c r="AW37" t="s">
        <v>45</v>
      </c>
    </row>
    <row r="38" spans="1:49">
      <c r="A38" t="s">
        <v>3173</v>
      </c>
      <c r="B38" t="s">
        <v>2223</v>
      </c>
      <c r="C38" t="s">
        <v>3174</v>
      </c>
      <c r="D38" t="s">
        <v>3175</v>
      </c>
      <c r="E38" t="s">
        <v>2270</v>
      </c>
      <c r="F38" t="s">
        <v>2229</v>
      </c>
      <c r="G38" t="s">
        <v>2256</v>
      </c>
      <c r="H38" t="s">
        <v>2371</v>
      </c>
      <c r="I38" t="s">
        <v>2253</v>
      </c>
      <c r="J38" t="s">
        <v>2265</v>
      </c>
      <c r="K38" t="s">
        <v>3176</v>
      </c>
      <c r="L38" t="s">
        <v>2232</v>
      </c>
      <c r="M38" t="s">
        <v>3177</v>
      </c>
      <c r="N38" t="s">
        <v>2253</v>
      </c>
      <c r="O38" t="s">
        <v>3178</v>
      </c>
      <c r="P38" t="s">
        <v>2328</v>
      </c>
      <c r="Q38" t="s">
        <v>3179</v>
      </c>
      <c r="R38" t="s">
        <v>2604</v>
      </c>
      <c r="S38" t="s">
        <v>3180</v>
      </c>
      <c r="T38" t="s">
        <v>3181</v>
      </c>
      <c r="U38" t="s">
        <v>3182</v>
      </c>
      <c r="V38" t="s">
        <v>3183</v>
      </c>
      <c r="W38" t="s">
        <v>2607</v>
      </c>
      <c r="X38" t="s">
        <v>3184</v>
      </c>
      <c r="Y38" t="s">
        <v>2877</v>
      </c>
      <c r="Z38" t="s">
        <v>3185</v>
      </c>
      <c r="AA38" t="s">
        <v>3186</v>
      </c>
      <c r="AB38" t="s">
        <v>3187</v>
      </c>
      <c r="AC38" t="s">
        <v>2249</v>
      </c>
      <c r="AD38" t="s">
        <v>2250</v>
      </c>
      <c r="AE38" t="s">
        <v>2251</v>
      </c>
      <c r="AF38" t="s">
        <v>3188</v>
      </c>
      <c r="AG38" t="s">
        <v>2326</v>
      </c>
      <c r="AH38" t="s">
        <v>2496</v>
      </c>
      <c r="AI38" t="s">
        <v>2271</v>
      </c>
      <c r="AJ38" t="s">
        <v>2403</v>
      </c>
      <c r="AK38" t="s">
        <v>2329</v>
      </c>
      <c r="AM38" t="s">
        <v>3189</v>
      </c>
      <c r="AN38" t="s">
        <v>2232</v>
      </c>
      <c r="AO38" t="s">
        <v>3190</v>
      </c>
      <c r="AP38" t="s">
        <v>3191</v>
      </c>
      <c r="AQ38" t="s">
        <v>3192</v>
      </c>
      <c r="AR38" t="s">
        <v>3193</v>
      </c>
      <c r="AS38" t="s">
        <v>3194</v>
      </c>
      <c r="AT38" t="s">
        <v>3195</v>
      </c>
      <c r="AU38" t="s">
        <v>2265</v>
      </c>
      <c r="AV38" t="s">
        <v>3196</v>
      </c>
      <c r="AW38" t="s">
        <v>45</v>
      </c>
    </row>
    <row r="39" spans="1:49">
      <c r="A39" t="s">
        <v>3197</v>
      </c>
      <c r="B39" t="s">
        <v>46</v>
      </c>
      <c r="C39" t="s">
        <v>3198</v>
      </c>
      <c r="D39" t="s">
        <v>2562</v>
      </c>
      <c r="E39" t="s">
        <v>2445</v>
      </c>
      <c r="F39" t="s">
        <v>2342</v>
      </c>
      <c r="G39" t="s">
        <v>2265</v>
      </c>
      <c r="H39" t="s">
        <v>2328</v>
      </c>
      <c r="I39" t="s">
        <v>2373</v>
      </c>
      <c r="J39" t="s">
        <v>2308</v>
      </c>
      <c r="K39" t="s">
        <v>3199</v>
      </c>
      <c r="L39" t="s">
        <v>2232</v>
      </c>
      <c r="M39" t="s">
        <v>2565</v>
      </c>
      <c r="N39" t="s">
        <v>2253</v>
      </c>
      <c r="O39" t="s">
        <v>3200</v>
      </c>
      <c r="P39" t="s">
        <v>2481</v>
      </c>
      <c r="Q39" t="s">
        <v>3201</v>
      </c>
      <c r="R39" t="s">
        <v>3202</v>
      </c>
      <c r="S39" t="s">
        <v>3203</v>
      </c>
      <c r="T39" t="s">
        <v>3204</v>
      </c>
      <c r="U39" t="s">
        <v>3205</v>
      </c>
      <c r="V39" t="s">
        <v>3206</v>
      </c>
      <c r="W39" t="s">
        <v>3207</v>
      </c>
      <c r="X39" t="s">
        <v>3208</v>
      </c>
      <c r="Y39" t="s">
        <v>3209</v>
      </c>
      <c r="Z39" t="s">
        <v>3210</v>
      </c>
      <c r="AA39" t="s">
        <v>2245</v>
      </c>
      <c r="AB39" t="s">
        <v>3211</v>
      </c>
      <c r="AC39" t="s">
        <v>2249</v>
      </c>
      <c r="AD39" t="s">
        <v>2250</v>
      </c>
      <c r="AE39" t="s">
        <v>2251</v>
      </c>
      <c r="AF39" t="s">
        <v>3212</v>
      </c>
      <c r="AG39" t="s">
        <v>2265</v>
      </c>
      <c r="AH39" t="s">
        <v>2496</v>
      </c>
      <c r="AI39" t="s">
        <v>2271</v>
      </c>
      <c r="AJ39" t="s">
        <v>2601</v>
      </c>
      <c r="AK39" t="s">
        <v>2307</v>
      </c>
      <c r="AM39" t="s">
        <v>3213</v>
      </c>
      <c r="AN39" t="s">
        <v>2232</v>
      </c>
      <c r="AO39" t="s">
        <v>3214</v>
      </c>
      <c r="AP39" t="s">
        <v>3215</v>
      </c>
      <c r="AQ39" t="s">
        <v>3216</v>
      </c>
      <c r="AR39" t="s">
        <v>3217</v>
      </c>
      <c r="AS39" t="s">
        <v>2707</v>
      </c>
      <c r="AT39" t="s">
        <v>3218</v>
      </c>
      <c r="AU39" t="s">
        <v>2265</v>
      </c>
      <c r="AV39" t="s">
        <v>3219</v>
      </c>
      <c r="AW39" t="s">
        <v>45</v>
      </c>
    </row>
    <row r="40" spans="1:49">
      <c r="A40" t="s">
        <v>3220</v>
      </c>
      <c r="B40" t="s">
        <v>2302</v>
      </c>
      <c r="C40" t="s">
        <v>3221</v>
      </c>
      <c r="D40" t="s">
        <v>2585</v>
      </c>
      <c r="E40" t="s">
        <v>2328</v>
      </c>
      <c r="F40" t="s">
        <v>2291</v>
      </c>
      <c r="G40" t="s">
        <v>2228</v>
      </c>
      <c r="H40" t="s">
        <v>2256</v>
      </c>
      <c r="I40" t="s">
        <v>2227</v>
      </c>
      <c r="J40" t="s">
        <v>2234</v>
      </c>
      <c r="K40" t="s">
        <v>3222</v>
      </c>
      <c r="L40" t="s">
        <v>2232</v>
      </c>
      <c r="M40" t="s">
        <v>2588</v>
      </c>
      <c r="N40" t="s">
        <v>2253</v>
      </c>
      <c r="O40" t="s">
        <v>3223</v>
      </c>
      <c r="P40" t="s">
        <v>2227</v>
      </c>
      <c r="Q40" t="s">
        <v>3224</v>
      </c>
      <c r="R40" t="s">
        <v>3225</v>
      </c>
      <c r="S40" t="s">
        <v>3226</v>
      </c>
      <c r="T40" t="s">
        <v>3227</v>
      </c>
      <c r="U40" t="s">
        <v>3228</v>
      </c>
      <c r="V40" t="s">
        <v>3229</v>
      </c>
      <c r="W40" t="s">
        <v>3230</v>
      </c>
      <c r="X40" t="s">
        <v>3231</v>
      </c>
      <c r="Y40" t="s">
        <v>2547</v>
      </c>
      <c r="Z40" t="s">
        <v>3232</v>
      </c>
      <c r="AA40" t="s">
        <v>2973</v>
      </c>
      <c r="AB40" t="s">
        <v>3233</v>
      </c>
      <c r="AC40" t="s">
        <v>2249</v>
      </c>
      <c r="AD40" t="s">
        <v>2250</v>
      </c>
      <c r="AE40" t="s">
        <v>2251</v>
      </c>
      <c r="AF40" t="s">
        <v>3234</v>
      </c>
      <c r="AG40" t="s">
        <v>2265</v>
      </c>
      <c r="AH40" t="s">
        <v>2342</v>
      </c>
      <c r="AI40" t="s">
        <v>2341</v>
      </c>
      <c r="AJ40" t="s">
        <v>2359</v>
      </c>
      <c r="AK40" t="s">
        <v>2256</v>
      </c>
      <c r="AM40" t="s">
        <v>3235</v>
      </c>
      <c r="AN40" t="s">
        <v>2253</v>
      </c>
      <c r="AO40" t="s">
        <v>3236</v>
      </c>
      <c r="AP40" t="s">
        <v>3237</v>
      </c>
      <c r="AQ40" t="s">
        <v>3238</v>
      </c>
      <c r="AR40" t="s">
        <v>3239</v>
      </c>
      <c r="AS40" t="s">
        <v>3240</v>
      </c>
      <c r="AT40" t="s">
        <v>3241</v>
      </c>
      <c r="AU40" t="s">
        <v>2265</v>
      </c>
      <c r="AV40" t="s">
        <v>3242</v>
      </c>
      <c r="AW40" t="s">
        <v>45</v>
      </c>
    </row>
    <row r="41" spans="1:49">
      <c r="A41" t="s">
        <v>3243</v>
      </c>
      <c r="B41" t="s">
        <v>2223</v>
      </c>
      <c r="C41" t="s">
        <v>3244</v>
      </c>
      <c r="D41" t="s">
        <v>3245</v>
      </c>
      <c r="E41" t="s">
        <v>2358</v>
      </c>
      <c r="F41" t="s">
        <v>2293</v>
      </c>
      <c r="G41" t="s">
        <v>2277</v>
      </c>
      <c r="H41" t="s">
        <v>2373</v>
      </c>
      <c r="I41" t="s">
        <v>2271</v>
      </c>
      <c r="J41" t="s">
        <v>2265</v>
      </c>
      <c r="K41" t="s">
        <v>3246</v>
      </c>
      <c r="L41" t="s">
        <v>2232</v>
      </c>
      <c r="M41" t="s">
        <v>2614</v>
      </c>
      <c r="N41" t="s">
        <v>2288</v>
      </c>
      <c r="O41" t="s">
        <v>3247</v>
      </c>
      <c r="P41" t="s">
        <v>2270</v>
      </c>
      <c r="Q41" t="s">
        <v>3248</v>
      </c>
      <c r="R41" t="s">
        <v>3249</v>
      </c>
      <c r="S41" t="s">
        <v>3250</v>
      </c>
      <c r="T41" t="s">
        <v>3251</v>
      </c>
      <c r="U41" t="s">
        <v>3252</v>
      </c>
      <c r="V41" t="s">
        <v>3253</v>
      </c>
      <c r="W41" t="s">
        <v>3254</v>
      </c>
      <c r="X41" t="s">
        <v>3255</v>
      </c>
      <c r="Y41" t="s">
        <v>3256</v>
      </c>
      <c r="Z41" t="s">
        <v>3257</v>
      </c>
      <c r="AA41" t="s">
        <v>2973</v>
      </c>
      <c r="AB41" t="s">
        <v>3258</v>
      </c>
      <c r="AC41" t="s">
        <v>2249</v>
      </c>
      <c r="AD41" t="s">
        <v>2250</v>
      </c>
      <c r="AE41" t="s">
        <v>2251</v>
      </c>
      <c r="AF41" t="s">
        <v>3259</v>
      </c>
      <c r="AG41" t="s">
        <v>2227</v>
      </c>
      <c r="AH41" t="s">
        <v>2358</v>
      </c>
      <c r="AI41" t="s">
        <v>2359</v>
      </c>
      <c r="AJ41" t="s">
        <v>2497</v>
      </c>
      <c r="AK41" t="s">
        <v>2445</v>
      </c>
      <c r="AM41" t="s">
        <v>3260</v>
      </c>
      <c r="AN41" t="s">
        <v>2234</v>
      </c>
      <c r="AO41" t="s">
        <v>3261</v>
      </c>
      <c r="AP41" t="s">
        <v>3262</v>
      </c>
      <c r="AQ41" t="s">
        <v>3263</v>
      </c>
      <c r="AR41" t="s">
        <v>3264</v>
      </c>
      <c r="AS41" t="s">
        <v>2594</v>
      </c>
      <c r="AT41" t="s">
        <v>3265</v>
      </c>
      <c r="AU41" t="s">
        <v>2265</v>
      </c>
      <c r="AV41" t="s">
        <v>3266</v>
      </c>
      <c r="AW41" t="s">
        <v>45</v>
      </c>
    </row>
    <row r="42" spans="1:49">
      <c r="A42" t="s">
        <v>3267</v>
      </c>
      <c r="B42" t="s">
        <v>46</v>
      </c>
      <c r="C42" t="s">
        <v>3268</v>
      </c>
      <c r="D42" t="s">
        <v>2637</v>
      </c>
      <c r="E42" t="s">
        <v>2403</v>
      </c>
      <c r="F42" t="s">
        <v>2481</v>
      </c>
      <c r="G42" t="s">
        <v>2308</v>
      </c>
      <c r="H42" t="s">
        <v>2341</v>
      </c>
      <c r="I42" t="s">
        <v>2371</v>
      </c>
      <c r="J42" t="s">
        <v>2254</v>
      </c>
      <c r="K42" t="s">
        <v>3269</v>
      </c>
      <c r="L42" t="s">
        <v>2232</v>
      </c>
      <c r="M42" t="s">
        <v>2640</v>
      </c>
      <c r="N42" t="s">
        <v>2265</v>
      </c>
      <c r="O42" t="s">
        <v>3270</v>
      </c>
      <c r="P42" t="s">
        <v>2273</v>
      </c>
      <c r="Q42" t="s">
        <v>3271</v>
      </c>
      <c r="R42" t="s">
        <v>3272</v>
      </c>
      <c r="S42" t="s">
        <v>3273</v>
      </c>
      <c r="T42" t="s">
        <v>3274</v>
      </c>
      <c r="U42" t="s">
        <v>3275</v>
      </c>
      <c r="V42" t="s">
        <v>3276</v>
      </c>
      <c r="W42" t="s">
        <v>3277</v>
      </c>
      <c r="X42" t="s">
        <v>3278</v>
      </c>
      <c r="Y42" t="s">
        <v>3279</v>
      </c>
      <c r="Z42" t="s">
        <v>3280</v>
      </c>
      <c r="AA42" t="s">
        <v>2852</v>
      </c>
      <c r="AB42" t="s">
        <v>3281</v>
      </c>
      <c r="AC42" t="s">
        <v>2249</v>
      </c>
      <c r="AD42" t="s">
        <v>2250</v>
      </c>
      <c r="AE42" t="s">
        <v>2251</v>
      </c>
      <c r="AF42" t="s">
        <v>3282</v>
      </c>
      <c r="AG42" t="s">
        <v>2288</v>
      </c>
      <c r="AH42" t="s">
        <v>2229</v>
      </c>
      <c r="AI42" t="s">
        <v>2358</v>
      </c>
      <c r="AJ42" t="s">
        <v>2271</v>
      </c>
      <c r="AK42" t="s">
        <v>2915</v>
      </c>
      <c r="AM42" t="s">
        <v>3283</v>
      </c>
      <c r="AN42" t="s">
        <v>2232</v>
      </c>
      <c r="AO42" t="s">
        <v>3284</v>
      </c>
      <c r="AP42" t="s">
        <v>3285</v>
      </c>
      <c r="AQ42" t="s">
        <v>3286</v>
      </c>
      <c r="AR42" t="s">
        <v>3287</v>
      </c>
      <c r="AS42" t="s">
        <v>3288</v>
      </c>
      <c r="AT42" t="s">
        <v>3289</v>
      </c>
      <c r="AU42" t="s">
        <v>2265</v>
      </c>
      <c r="AV42" t="s">
        <v>3290</v>
      </c>
      <c r="AW42" t="s">
        <v>45</v>
      </c>
    </row>
    <row r="43" spans="1:49">
      <c r="A43" t="s">
        <v>3291</v>
      </c>
      <c r="B43" t="s">
        <v>2302</v>
      </c>
      <c r="C43" t="s">
        <v>3292</v>
      </c>
      <c r="D43" t="s">
        <v>2661</v>
      </c>
      <c r="E43" t="s">
        <v>2234</v>
      </c>
      <c r="F43" t="s">
        <v>2308</v>
      </c>
      <c r="G43" t="s">
        <v>2250</v>
      </c>
      <c r="H43" t="s">
        <v>2359</v>
      </c>
      <c r="I43" t="s">
        <v>2536</v>
      </c>
      <c r="J43" t="s">
        <v>2288</v>
      </c>
      <c r="K43" t="s">
        <v>3293</v>
      </c>
      <c r="L43" t="s">
        <v>2232</v>
      </c>
      <c r="M43" t="s">
        <v>2233</v>
      </c>
      <c r="N43" t="s">
        <v>2253</v>
      </c>
      <c r="O43" t="s">
        <v>3294</v>
      </c>
      <c r="P43" t="s">
        <v>2293</v>
      </c>
      <c r="Q43" t="s">
        <v>3295</v>
      </c>
      <c r="R43" t="s">
        <v>3296</v>
      </c>
      <c r="S43" t="s">
        <v>3297</v>
      </c>
      <c r="T43" t="s">
        <v>3298</v>
      </c>
      <c r="U43" t="s">
        <v>2365</v>
      </c>
      <c r="V43" t="s">
        <v>3299</v>
      </c>
      <c r="W43" t="s">
        <v>3300</v>
      </c>
      <c r="X43" t="s">
        <v>3301</v>
      </c>
      <c r="Y43" t="s">
        <v>3302</v>
      </c>
      <c r="Z43" t="s">
        <v>3303</v>
      </c>
      <c r="AA43" t="s">
        <v>2852</v>
      </c>
      <c r="AB43" t="s">
        <v>3304</v>
      </c>
      <c r="AC43" t="s">
        <v>2249</v>
      </c>
      <c r="AD43" t="s">
        <v>2250</v>
      </c>
      <c r="AE43" t="s">
        <v>2251</v>
      </c>
      <c r="AF43" t="s">
        <v>3305</v>
      </c>
      <c r="AG43" t="s">
        <v>2342</v>
      </c>
      <c r="AH43" t="s">
        <v>2230</v>
      </c>
      <c r="AI43" t="s">
        <v>2481</v>
      </c>
      <c r="AJ43" t="s">
        <v>2327</v>
      </c>
      <c r="AK43" t="s">
        <v>2497</v>
      </c>
      <c r="AM43" t="s">
        <v>3306</v>
      </c>
      <c r="AN43" t="s">
        <v>2253</v>
      </c>
      <c r="AO43" t="s">
        <v>3307</v>
      </c>
      <c r="AP43" t="s">
        <v>3308</v>
      </c>
      <c r="AQ43" t="s">
        <v>3309</v>
      </c>
      <c r="AR43" t="s">
        <v>3310</v>
      </c>
      <c r="AS43" t="s">
        <v>3311</v>
      </c>
      <c r="AT43" t="s">
        <v>3312</v>
      </c>
      <c r="AU43" t="s">
        <v>2265</v>
      </c>
      <c r="AV43" t="s">
        <v>3313</v>
      </c>
      <c r="AW43" t="s">
        <v>45</v>
      </c>
    </row>
    <row r="44" spans="1:49">
      <c r="A44" t="s">
        <v>3314</v>
      </c>
      <c r="B44" t="s">
        <v>2223</v>
      </c>
      <c r="C44" t="s">
        <v>3315</v>
      </c>
      <c r="D44" t="s">
        <v>3316</v>
      </c>
      <c r="E44" t="s">
        <v>2359</v>
      </c>
      <c r="F44" t="s">
        <v>2272</v>
      </c>
      <c r="G44" t="s">
        <v>2329</v>
      </c>
      <c r="H44" t="s">
        <v>2293</v>
      </c>
      <c r="I44" t="s">
        <v>2552</v>
      </c>
      <c r="J44" t="s">
        <v>2253</v>
      </c>
      <c r="K44" t="s">
        <v>3317</v>
      </c>
      <c r="L44" t="s">
        <v>2232</v>
      </c>
      <c r="M44" t="s">
        <v>2275</v>
      </c>
      <c r="N44" t="s">
        <v>2253</v>
      </c>
      <c r="O44" t="s">
        <v>3318</v>
      </c>
      <c r="P44" t="s">
        <v>2271</v>
      </c>
      <c r="Q44" t="s">
        <v>3319</v>
      </c>
      <c r="R44" t="s">
        <v>3320</v>
      </c>
      <c r="S44" t="s">
        <v>3321</v>
      </c>
      <c r="T44" t="s">
        <v>3322</v>
      </c>
      <c r="U44" t="s">
        <v>3323</v>
      </c>
      <c r="V44" t="s">
        <v>3324</v>
      </c>
      <c r="W44" t="s">
        <v>3325</v>
      </c>
      <c r="X44" t="s">
        <v>3326</v>
      </c>
      <c r="Y44" t="s">
        <v>3327</v>
      </c>
      <c r="Z44" t="s">
        <v>3328</v>
      </c>
      <c r="AA44" t="s">
        <v>2308</v>
      </c>
      <c r="AB44" t="s">
        <v>3329</v>
      </c>
      <c r="AC44" t="s">
        <v>2249</v>
      </c>
      <c r="AD44" t="s">
        <v>2250</v>
      </c>
      <c r="AE44" t="s">
        <v>2251</v>
      </c>
      <c r="AF44" t="s">
        <v>3330</v>
      </c>
      <c r="AG44" t="s">
        <v>2230</v>
      </c>
      <c r="AH44" t="s">
        <v>2536</v>
      </c>
      <c r="AI44" t="s">
        <v>2226</v>
      </c>
      <c r="AJ44" t="s">
        <v>2256</v>
      </c>
      <c r="AK44" t="s">
        <v>2257</v>
      </c>
      <c r="AM44" t="s">
        <v>3331</v>
      </c>
      <c r="AN44" t="s">
        <v>2288</v>
      </c>
      <c r="AO44" t="s">
        <v>3332</v>
      </c>
      <c r="AP44" t="s">
        <v>3333</v>
      </c>
      <c r="AQ44" t="s">
        <v>2944</v>
      </c>
      <c r="AR44" t="s">
        <v>3334</v>
      </c>
      <c r="AS44" t="s">
        <v>3335</v>
      </c>
      <c r="AT44" t="s">
        <v>3336</v>
      </c>
      <c r="AU44" t="s">
        <v>2265</v>
      </c>
      <c r="AV44" t="s">
        <v>3337</v>
      </c>
      <c r="AW44" t="s">
        <v>45</v>
      </c>
    </row>
    <row r="45" spans="1:49">
      <c r="A45" t="s">
        <v>3338</v>
      </c>
      <c r="B45" t="s">
        <v>46</v>
      </c>
      <c r="C45" t="s">
        <v>3339</v>
      </c>
      <c r="D45" t="s">
        <v>2711</v>
      </c>
      <c r="E45" t="s">
        <v>2373</v>
      </c>
      <c r="F45" t="s">
        <v>2272</v>
      </c>
      <c r="G45" t="s">
        <v>2306</v>
      </c>
      <c r="H45" t="s">
        <v>2228</v>
      </c>
      <c r="I45" t="s">
        <v>2359</v>
      </c>
      <c r="J45" t="s">
        <v>2234</v>
      </c>
      <c r="K45" t="s">
        <v>3340</v>
      </c>
      <c r="L45" t="s">
        <v>2232</v>
      </c>
      <c r="M45" t="s">
        <v>2310</v>
      </c>
      <c r="N45" t="s">
        <v>2265</v>
      </c>
      <c r="O45" t="s">
        <v>3341</v>
      </c>
      <c r="P45" t="s">
        <v>2227</v>
      </c>
      <c r="Q45" t="s">
        <v>3342</v>
      </c>
      <c r="R45" t="s">
        <v>2643</v>
      </c>
      <c r="S45" t="s">
        <v>3343</v>
      </c>
      <c r="T45" t="s">
        <v>3344</v>
      </c>
      <c r="U45" t="s">
        <v>2512</v>
      </c>
      <c r="V45" t="s">
        <v>3345</v>
      </c>
      <c r="W45" t="s">
        <v>3346</v>
      </c>
      <c r="X45" t="s">
        <v>3347</v>
      </c>
      <c r="Y45" t="s">
        <v>3348</v>
      </c>
      <c r="Z45" t="s">
        <v>3349</v>
      </c>
      <c r="AA45" t="s">
        <v>3350</v>
      </c>
      <c r="AB45" t="s">
        <v>3351</v>
      </c>
      <c r="AC45" t="s">
        <v>2249</v>
      </c>
      <c r="AD45" t="s">
        <v>2250</v>
      </c>
      <c r="AE45" t="s">
        <v>2251</v>
      </c>
      <c r="AF45" t="s">
        <v>3352</v>
      </c>
      <c r="AG45" t="s">
        <v>2250</v>
      </c>
      <c r="AH45" t="s">
        <v>2536</v>
      </c>
      <c r="AI45" t="s">
        <v>2391</v>
      </c>
      <c r="AJ45" t="s">
        <v>2445</v>
      </c>
      <c r="AK45" t="s">
        <v>2305</v>
      </c>
      <c r="AM45" t="s">
        <v>3353</v>
      </c>
      <c r="AN45" t="s">
        <v>2232</v>
      </c>
      <c r="AO45" t="s">
        <v>3354</v>
      </c>
      <c r="AP45" t="s">
        <v>3355</v>
      </c>
      <c r="AQ45" t="s">
        <v>3356</v>
      </c>
      <c r="AR45" t="s">
        <v>3357</v>
      </c>
      <c r="AS45" t="s">
        <v>2359</v>
      </c>
      <c r="AT45" t="s">
        <v>3358</v>
      </c>
      <c r="AU45" t="s">
        <v>2265</v>
      </c>
      <c r="AV45" t="s">
        <v>3359</v>
      </c>
      <c r="AW45" t="s">
        <v>45</v>
      </c>
    </row>
    <row r="46" spans="1:49">
      <c r="A46" t="s">
        <v>3360</v>
      </c>
      <c r="B46" t="s">
        <v>2302</v>
      </c>
      <c r="C46" t="s">
        <v>3361</v>
      </c>
      <c r="D46" t="s">
        <v>2736</v>
      </c>
      <c r="E46" t="s">
        <v>2229</v>
      </c>
      <c r="F46" t="s">
        <v>2326</v>
      </c>
      <c r="G46" t="s">
        <v>2358</v>
      </c>
      <c r="H46" t="s">
        <v>2481</v>
      </c>
      <c r="I46" t="s">
        <v>2226</v>
      </c>
      <c r="J46" t="s">
        <v>2288</v>
      </c>
      <c r="K46" t="s">
        <v>3362</v>
      </c>
      <c r="L46" t="s">
        <v>2265</v>
      </c>
      <c r="M46" t="s">
        <v>3363</v>
      </c>
      <c r="N46" t="s">
        <v>2288</v>
      </c>
      <c r="O46" t="s">
        <v>3364</v>
      </c>
      <c r="P46" t="s">
        <v>3365</v>
      </c>
      <c r="Q46" t="s">
        <v>3366</v>
      </c>
      <c r="R46" t="s">
        <v>3367</v>
      </c>
      <c r="S46" t="s">
        <v>3368</v>
      </c>
      <c r="T46" t="s">
        <v>3369</v>
      </c>
      <c r="U46" t="s">
        <v>3370</v>
      </c>
      <c r="V46" t="s">
        <v>3371</v>
      </c>
      <c r="W46" t="s">
        <v>2424</v>
      </c>
      <c r="X46" t="s">
        <v>3372</v>
      </c>
      <c r="Y46" t="s">
        <v>3373</v>
      </c>
      <c r="Z46" t="s">
        <v>3374</v>
      </c>
      <c r="AA46" t="s">
        <v>2852</v>
      </c>
      <c r="AB46" t="s">
        <v>3375</v>
      </c>
      <c r="AC46" t="s">
        <v>2249</v>
      </c>
      <c r="AD46" t="s">
        <v>2250</v>
      </c>
      <c r="AE46" t="s">
        <v>2251</v>
      </c>
      <c r="AF46" t="s">
        <v>3376</v>
      </c>
      <c r="AG46" t="s">
        <v>2265</v>
      </c>
      <c r="AH46" t="s">
        <v>2481</v>
      </c>
      <c r="AI46" t="s">
        <v>2273</v>
      </c>
      <c r="AJ46" t="s">
        <v>2307</v>
      </c>
      <c r="AK46" t="s">
        <v>2305</v>
      </c>
      <c r="AL46" t="s">
        <v>2265</v>
      </c>
      <c r="AM46" t="s">
        <v>3377</v>
      </c>
      <c r="AN46" t="s">
        <v>2234</v>
      </c>
      <c r="AO46" t="s">
        <v>3378</v>
      </c>
      <c r="AP46" t="s">
        <v>3000</v>
      </c>
      <c r="AQ46" t="s">
        <v>3379</v>
      </c>
      <c r="AR46" t="s">
        <v>3380</v>
      </c>
      <c r="AS46" t="s">
        <v>3381</v>
      </c>
      <c r="AT46" t="s">
        <v>3382</v>
      </c>
      <c r="AU46" t="s">
        <v>2291</v>
      </c>
      <c r="AV46" t="s">
        <v>3383</v>
      </c>
      <c r="AW46" t="s">
        <v>45</v>
      </c>
    </row>
    <row r="47" spans="1:49">
      <c r="A47" t="s">
        <v>3384</v>
      </c>
      <c r="B47" t="s">
        <v>2223</v>
      </c>
      <c r="C47" t="s">
        <v>3385</v>
      </c>
      <c r="D47" t="s">
        <v>3386</v>
      </c>
      <c r="E47" t="s">
        <v>2273</v>
      </c>
      <c r="F47" t="s">
        <v>2373</v>
      </c>
      <c r="G47" t="s">
        <v>2277</v>
      </c>
      <c r="H47" t="s">
        <v>2552</v>
      </c>
      <c r="I47" t="s">
        <v>2270</v>
      </c>
      <c r="J47" t="s">
        <v>2250</v>
      </c>
      <c r="K47" t="s">
        <v>3387</v>
      </c>
      <c r="L47" t="s">
        <v>2234</v>
      </c>
      <c r="M47" t="s">
        <v>2614</v>
      </c>
      <c r="N47" t="s">
        <v>2234</v>
      </c>
      <c r="O47" t="s">
        <v>3388</v>
      </c>
      <c r="P47" t="s">
        <v>2868</v>
      </c>
      <c r="Q47" t="s">
        <v>3389</v>
      </c>
      <c r="R47" t="s">
        <v>3390</v>
      </c>
      <c r="S47" t="s">
        <v>3391</v>
      </c>
      <c r="T47" t="s">
        <v>3392</v>
      </c>
      <c r="U47" t="s">
        <v>3393</v>
      </c>
      <c r="V47" t="s">
        <v>3394</v>
      </c>
      <c r="W47" t="s">
        <v>2496</v>
      </c>
      <c r="X47" t="s">
        <v>3395</v>
      </c>
      <c r="Y47" t="s">
        <v>3396</v>
      </c>
      <c r="Z47" t="s">
        <v>3397</v>
      </c>
      <c r="AA47" t="s">
        <v>2925</v>
      </c>
      <c r="AB47" t="s">
        <v>3398</v>
      </c>
      <c r="AC47" t="s">
        <v>2249</v>
      </c>
      <c r="AD47" t="s">
        <v>2250</v>
      </c>
      <c r="AE47" t="s">
        <v>2251</v>
      </c>
      <c r="AF47" t="s">
        <v>3399</v>
      </c>
      <c r="AG47" t="s">
        <v>2536</v>
      </c>
      <c r="AH47" t="s">
        <v>2373</v>
      </c>
      <c r="AI47" t="s">
        <v>2306</v>
      </c>
      <c r="AJ47" t="s">
        <v>2445</v>
      </c>
      <c r="AK47" t="s">
        <v>2329</v>
      </c>
      <c r="AM47" t="s">
        <v>3400</v>
      </c>
      <c r="AN47" t="s">
        <v>2232</v>
      </c>
      <c r="AO47" t="s">
        <v>3401</v>
      </c>
      <c r="AP47" t="s">
        <v>3402</v>
      </c>
      <c r="AQ47" t="s">
        <v>3403</v>
      </c>
      <c r="AR47" t="s">
        <v>3404</v>
      </c>
      <c r="AS47" t="s">
        <v>3405</v>
      </c>
      <c r="AT47" t="s">
        <v>3406</v>
      </c>
      <c r="AU47" t="s">
        <v>2265</v>
      </c>
      <c r="AV47" t="s">
        <v>3407</v>
      </c>
      <c r="AW47" t="s">
        <v>45</v>
      </c>
    </row>
    <row r="48" spans="1:49">
      <c r="A48" t="s">
        <v>3408</v>
      </c>
      <c r="B48" t="s">
        <v>46</v>
      </c>
      <c r="C48" t="s">
        <v>3409</v>
      </c>
      <c r="D48" t="s">
        <v>2787</v>
      </c>
      <c r="E48" t="s">
        <v>2257</v>
      </c>
      <c r="F48" t="s">
        <v>2305</v>
      </c>
      <c r="G48" t="s">
        <v>2292</v>
      </c>
      <c r="H48" t="s">
        <v>2445</v>
      </c>
      <c r="I48" t="s">
        <v>2228</v>
      </c>
      <c r="J48" t="s">
        <v>2253</v>
      </c>
      <c r="K48" t="s">
        <v>3410</v>
      </c>
      <c r="L48" t="s">
        <v>2232</v>
      </c>
      <c r="M48" t="s">
        <v>3129</v>
      </c>
      <c r="N48" t="s">
        <v>2232</v>
      </c>
      <c r="O48" t="s">
        <v>3411</v>
      </c>
      <c r="P48" t="s">
        <v>2496</v>
      </c>
      <c r="Q48" t="s">
        <v>3412</v>
      </c>
      <c r="R48" t="s">
        <v>2943</v>
      </c>
      <c r="S48" t="s">
        <v>3413</v>
      </c>
      <c r="T48" t="s">
        <v>3414</v>
      </c>
      <c r="U48" t="s">
        <v>3415</v>
      </c>
      <c r="V48" t="s">
        <v>3416</v>
      </c>
      <c r="W48" t="s">
        <v>3417</v>
      </c>
      <c r="X48" t="s">
        <v>3418</v>
      </c>
      <c r="Y48" t="s">
        <v>3419</v>
      </c>
      <c r="Z48" t="s">
        <v>3420</v>
      </c>
      <c r="AA48" t="s">
        <v>2323</v>
      </c>
      <c r="AB48" t="s">
        <v>3421</v>
      </c>
      <c r="AC48" t="s">
        <v>2249</v>
      </c>
      <c r="AD48" t="s">
        <v>2250</v>
      </c>
      <c r="AE48" t="s">
        <v>2251</v>
      </c>
      <c r="AF48" t="s">
        <v>3422</v>
      </c>
      <c r="AG48" t="s">
        <v>2254</v>
      </c>
      <c r="AH48" t="s">
        <v>2312</v>
      </c>
      <c r="AI48" t="s">
        <v>2391</v>
      </c>
      <c r="AJ48" t="s">
        <v>2373</v>
      </c>
      <c r="AK48" t="s">
        <v>2359</v>
      </c>
      <c r="AM48" t="s">
        <v>3423</v>
      </c>
      <c r="AN48" t="s">
        <v>2232</v>
      </c>
      <c r="AO48" t="s">
        <v>3424</v>
      </c>
      <c r="AP48" t="s">
        <v>3425</v>
      </c>
      <c r="AQ48" t="s">
        <v>3426</v>
      </c>
      <c r="AR48" t="s">
        <v>3427</v>
      </c>
      <c r="AS48" t="s">
        <v>2465</v>
      </c>
      <c r="AT48" t="s">
        <v>3428</v>
      </c>
      <c r="AU48" t="s">
        <v>2265</v>
      </c>
      <c r="AV48" t="s">
        <v>3429</v>
      </c>
      <c r="AW48" t="s">
        <v>45</v>
      </c>
    </row>
    <row r="49" spans="1:49">
      <c r="A49" t="s">
        <v>3430</v>
      </c>
      <c r="B49" t="s">
        <v>2302</v>
      </c>
      <c r="C49" t="s">
        <v>3431</v>
      </c>
      <c r="D49" t="s">
        <v>2812</v>
      </c>
      <c r="E49" t="s">
        <v>2270</v>
      </c>
      <c r="F49" t="s">
        <v>2481</v>
      </c>
      <c r="G49" t="s">
        <v>2327</v>
      </c>
      <c r="H49" t="s">
        <v>2292</v>
      </c>
      <c r="I49" t="s">
        <v>2445</v>
      </c>
      <c r="J49" t="s">
        <v>2265</v>
      </c>
      <c r="K49" t="s">
        <v>3432</v>
      </c>
      <c r="L49" t="s">
        <v>2232</v>
      </c>
      <c r="M49" t="s">
        <v>3152</v>
      </c>
      <c r="N49" t="s">
        <v>2232</v>
      </c>
      <c r="O49" t="s">
        <v>3433</v>
      </c>
      <c r="P49" t="s">
        <v>2372</v>
      </c>
      <c r="Q49" t="s">
        <v>3434</v>
      </c>
      <c r="R49" t="s">
        <v>3435</v>
      </c>
      <c r="S49" t="s">
        <v>3436</v>
      </c>
      <c r="T49" t="s">
        <v>3437</v>
      </c>
      <c r="U49" t="s">
        <v>3438</v>
      </c>
      <c r="V49" t="s">
        <v>3439</v>
      </c>
      <c r="W49" t="s">
        <v>3207</v>
      </c>
      <c r="X49" t="s">
        <v>3440</v>
      </c>
      <c r="Y49" t="s">
        <v>3441</v>
      </c>
      <c r="Z49" t="s">
        <v>3442</v>
      </c>
      <c r="AA49" t="s">
        <v>3186</v>
      </c>
      <c r="AB49" t="s">
        <v>3443</v>
      </c>
      <c r="AC49" t="s">
        <v>2249</v>
      </c>
      <c r="AD49" t="s">
        <v>2250</v>
      </c>
      <c r="AE49" t="s">
        <v>2251</v>
      </c>
      <c r="AF49" t="s">
        <v>3444</v>
      </c>
      <c r="AG49" t="s">
        <v>2342</v>
      </c>
      <c r="AH49" t="s">
        <v>2277</v>
      </c>
      <c r="AI49" t="s">
        <v>2601</v>
      </c>
      <c r="AJ49" t="s">
        <v>2256</v>
      </c>
      <c r="AK49" t="s">
        <v>2270</v>
      </c>
      <c r="AM49" t="s">
        <v>3445</v>
      </c>
      <c r="AN49" t="s">
        <v>2232</v>
      </c>
      <c r="AO49" t="s">
        <v>3446</v>
      </c>
      <c r="AP49" t="s">
        <v>3021</v>
      </c>
      <c r="AQ49" t="s">
        <v>3447</v>
      </c>
      <c r="AR49" t="s">
        <v>3448</v>
      </c>
      <c r="AS49" t="s">
        <v>3449</v>
      </c>
      <c r="AT49" t="s">
        <v>3450</v>
      </c>
      <c r="AU49" t="s">
        <v>2265</v>
      </c>
      <c r="AV49" t="s">
        <v>3451</v>
      </c>
      <c r="AW49" t="s">
        <v>45</v>
      </c>
    </row>
    <row r="50" spans="1:49">
      <c r="A50" t="s">
        <v>3452</v>
      </c>
      <c r="B50" t="s">
        <v>2223</v>
      </c>
      <c r="C50" t="s">
        <v>3453</v>
      </c>
      <c r="D50" t="s">
        <v>3454</v>
      </c>
      <c r="E50" t="s">
        <v>2305</v>
      </c>
      <c r="F50" t="s">
        <v>2292</v>
      </c>
      <c r="G50" t="s">
        <v>2272</v>
      </c>
      <c r="H50" t="s">
        <v>2255</v>
      </c>
      <c r="I50" t="s">
        <v>2509</v>
      </c>
      <c r="J50" t="s">
        <v>2291</v>
      </c>
      <c r="K50" t="s">
        <v>3455</v>
      </c>
      <c r="L50" t="s">
        <v>2232</v>
      </c>
      <c r="M50" t="s">
        <v>3177</v>
      </c>
      <c r="N50" t="s">
        <v>2342</v>
      </c>
      <c r="O50" t="s">
        <v>3456</v>
      </c>
      <c r="P50" t="s">
        <v>2918</v>
      </c>
      <c r="Q50" t="s">
        <v>3457</v>
      </c>
      <c r="R50" t="s">
        <v>3458</v>
      </c>
      <c r="S50" t="s">
        <v>3459</v>
      </c>
      <c r="T50" t="s">
        <v>3460</v>
      </c>
      <c r="U50" t="s">
        <v>3461</v>
      </c>
      <c r="V50" t="s">
        <v>3462</v>
      </c>
      <c r="W50" t="s">
        <v>3463</v>
      </c>
      <c r="X50" t="s">
        <v>3464</v>
      </c>
      <c r="Y50" t="s">
        <v>3465</v>
      </c>
      <c r="Z50" t="s">
        <v>3466</v>
      </c>
      <c r="AA50" t="s">
        <v>2973</v>
      </c>
      <c r="AB50" t="s">
        <v>3467</v>
      </c>
      <c r="AC50" t="s">
        <v>2249</v>
      </c>
      <c r="AD50" t="s">
        <v>2250</v>
      </c>
      <c r="AE50" t="s">
        <v>2251</v>
      </c>
      <c r="AF50" t="s">
        <v>3468</v>
      </c>
      <c r="AG50" t="s">
        <v>2341</v>
      </c>
      <c r="AH50" t="s">
        <v>2391</v>
      </c>
      <c r="AI50" t="s">
        <v>2293</v>
      </c>
      <c r="AJ50" t="s">
        <v>2497</v>
      </c>
      <c r="AK50" t="s">
        <v>2305</v>
      </c>
      <c r="AM50" t="s">
        <v>3469</v>
      </c>
      <c r="AN50" t="s">
        <v>2234</v>
      </c>
      <c r="AO50" t="s">
        <v>3470</v>
      </c>
      <c r="AP50" t="s">
        <v>3471</v>
      </c>
      <c r="AQ50" t="s">
        <v>3472</v>
      </c>
      <c r="AR50" t="s">
        <v>3473</v>
      </c>
      <c r="AS50" t="s">
        <v>3474</v>
      </c>
      <c r="AT50" t="s">
        <v>3475</v>
      </c>
      <c r="AU50" t="s">
        <v>2265</v>
      </c>
      <c r="AV50" t="s">
        <v>3476</v>
      </c>
      <c r="AW50" t="s">
        <v>45</v>
      </c>
    </row>
    <row r="51" spans="1:49">
      <c r="A51" t="s">
        <v>3477</v>
      </c>
      <c r="B51" t="s">
        <v>46</v>
      </c>
      <c r="C51" t="s">
        <v>3478</v>
      </c>
      <c r="D51" t="s">
        <v>2864</v>
      </c>
      <c r="E51" t="s">
        <v>2255</v>
      </c>
      <c r="F51" t="s">
        <v>2270</v>
      </c>
      <c r="G51" t="s">
        <v>2329</v>
      </c>
      <c r="H51" t="s">
        <v>2277</v>
      </c>
      <c r="I51" t="s">
        <v>2552</v>
      </c>
      <c r="J51" t="s">
        <v>2342</v>
      </c>
      <c r="K51" t="s">
        <v>3479</v>
      </c>
      <c r="L51" t="s">
        <v>2232</v>
      </c>
      <c r="M51" t="s">
        <v>2565</v>
      </c>
      <c r="N51" t="s">
        <v>2265</v>
      </c>
      <c r="O51" t="s">
        <v>3480</v>
      </c>
      <c r="P51" t="s">
        <v>2497</v>
      </c>
      <c r="Q51" t="s">
        <v>3481</v>
      </c>
      <c r="R51" t="s">
        <v>3482</v>
      </c>
      <c r="S51" t="s">
        <v>3483</v>
      </c>
      <c r="T51" t="s">
        <v>2645</v>
      </c>
      <c r="U51" t="s">
        <v>3484</v>
      </c>
      <c r="V51" t="s">
        <v>3485</v>
      </c>
      <c r="W51" t="s">
        <v>3486</v>
      </c>
      <c r="X51" t="s">
        <v>3487</v>
      </c>
      <c r="Y51" t="s">
        <v>3488</v>
      </c>
      <c r="Z51" t="s">
        <v>3489</v>
      </c>
      <c r="AA51" t="s">
        <v>2245</v>
      </c>
      <c r="AB51" t="s">
        <v>3490</v>
      </c>
      <c r="AC51" t="s">
        <v>2249</v>
      </c>
      <c r="AD51" t="s">
        <v>2250</v>
      </c>
      <c r="AE51" t="s">
        <v>2251</v>
      </c>
      <c r="AF51" t="s">
        <v>3491</v>
      </c>
      <c r="AG51" t="s">
        <v>2288</v>
      </c>
      <c r="AH51" t="s">
        <v>2481</v>
      </c>
      <c r="AI51" t="s">
        <v>2229</v>
      </c>
      <c r="AJ51" t="s">
        <v>2358</v>
      </c>
      <c r="AK51" t="s">
        <v>2257</v>
      </c>
      <c r="AM51" t="s">
        <v>3492</v>
      </c>
      <c r="AN51" t="s">
        <v>2232</v>
      </c>
      <c r="AO51" t="s">
        <v>3493</v>
      </c>
      <c r="AP51" t="s">
        <v>3494</v>
      </c>
      <c r="AQ51" t="s">
        <v>3495</v>
      </c>
      <c r="AR51" t="s">
        <v>3496</v>
      </c>
      <c r="AS51" t="s">
        <v>3497</v>
      </c>
      <c r="AT51" t="s">
        <v>3498</v>
      </c>
      <c r="AU51" t="s">
        <v>2265</v>
      </c>
      <c r="AV51" t="s">
        <v>3499</v>
      </c>
      <c r="AW51" t="s">
        <v>45</v>
      </c>
    </row>
    <row r="52" spans="1:49">
      <c r="A52" t="s">
        <v>3500</v>
      </c>
      <c r="B52" t="s">
        <v>2302</v>
      </c>
      <c r="C52" t="s">
        <v>3501</v>
      </c>
      <c r="D52" t="s">
        <v>2888</v>
      </c>
      <c r="E52" t="s">
        <v>2496</v>
      </c>
      <c r="F52" t="s">
        <v>2359</v>
      </c>
      <c r="G52" t="s">
        <v>2292</v>
      </c>
      <c r="H52" t="s">
        <v>2256</v>
      </c>
      <c r="I52" t="s">
        <v>2250</v>
      </c>
      <c r="J52" t="s">
        <v>2254</v>
      </c>
      <c r="K52" t="s">
        <v>3502</v>
      </c>
      <c r="L52" t="s">
        <v>2232</v>
      </c>
      <c r="M52" t="s">
        <v>2588</v>
      </c>
      <c r="N52" t="s">
        <v>2253</v>
      </c>
      <c r="O52" t="s">
        <v>3503</v>
      </c>
      <c r="P52" t="s">
        <v>2228</v>
      </c>
      <c r="Q52" t="s">
        <v>3504</v>
      </c>
      <c r="R52" t="s">
        <v>3505</v>
      </c>
      <c r="S52" t="s">
        <v>3506</v>
      </c>
      <c r="T52" t="s">
        <v>2281</v>
      </c>
      <c r="U52" t="s">
        <v>3507</v>
      </c>
      <c r="V52" t="s">
        <v>3508</v>
      </c>
      <c r="W52" t="s">
        <v>3509</v>
      </c>
      <c r="X52" t="s">
        <v>3510</v>
      </c>
      <c r="Y52" t="s">
        <v>3137</v>
      </c>
      <c r="Z52" t="s">
        <v>3511</v>
      </c>
      <c r="AA52" t="s">
        <v>3186</v>
      </c>
      <c r="AB52" t="s">
        <v>3512</v>
      </c>
      <c r="AC52" t="s">
        <v>2249</v>
      </c>
      <c r="AD52" t="s">
        <v>2250</v>
      </c>
      <c r="AE52" t="s">
        <v>2251</v>
      </c>
      <c r="AF52" t="s">
        <v>3513</v>
      </c>
      <c r="AG52" t="s">
        <v>2288</v>
      </c>
      <c r="AH52" t="s">
        <v>2359</v>
      </c>
      <c r="AI52" t="s">
        <v>2601</v>
      </c>
      <c r="AJ52" t="s">
        <v>2552</v>
      </c>
      <c r="AK52" t="s">
        <v>2257</v>
      </c>
      <c r="AM52" t="s">
        <v>3514</v>
      </c>
      <c r="AN52" t="s">
        <v>2232</v>
      </c>
      <c r="AO52" t="s">
        <v>3515</v>
      </c>
      <c r="AP52" t="s">
        <v>3516</v>
      </c>
      <c r="AQ52" t="s">
        <v>3517</v>
      </c>
      <c r="AR52" t="s">
        <v>3518</v>
      </c>
      <c r="AS52" t="s">
        <v>3519</v>
      </c>
      <c r="AT52" t="s">
        <v>3520</v>
      </c>
      <c r="AU52" t="s">
        <v>2265</v>
      </c>
      <c r="AV52" t="s">
        <v>3521</v>
      </c>
      <c r="AW52" t="s">
        <v>45</v>
      </c>
    </row>
    <row r="53" spans="1:49">
      <c r="A53" t="s">
        <v>3522</v>
      </c>
      <c r="B53" t="s">
        <v>2223</v>
      </c>
      <c r="C53" t="s">
        <v>3523</v>
      </c>
      <c r="D53" t="s">
        <v>3524</v>
      </c>
      <c r="E53" t="s">
        <v>2497</v>
      </c>
      <c r="F53" t="s">
        <v>2358</v>
      </c>
      <c r="G53" t="s">
        <v>2496</v>
      </c>
      <c r="H53" t="s">
        <v>2445</v>
      </c>
      <c r="I53" t="s">
        <v>2254</v>
      </c>
      <c r="J53" t="s">
        <v>2291</v>
      </c>
      <c r="K53" t="s">
        <v>3525</v>
      </c>
      <c r="L53" t="s">
        <v>2232</v>
      </c>
      <c r="M53" t="s">
        <v>2614</v>
      </c>
      <c r="N53" t="s">
        <v>2253</v>
      </c>
      <c r="O53" t="s">
        <v>3526</v>
      </c>
      <c r="P53" t="s">
        <v>2590</v>
      </c>
      <c r="Q53" t="s">
        <v>3527</v>
      </c>
      <c r="R53" t="s">
        <v>3471</v>
      </c>
      <c r="S53" t="s">
        <v>3528</v>
      </c>
      <c r="T53" t="s">
        <v>3529</v>
      </c>
      <c r="U53" t="s">
        <v>3530</v>
      </c>
      <c r="V53" t="s">
        <v>3531</v>
      </c>
      <c r="W53" t="s">
        <v>3532</v>
      </c>
      <c r="X53" t="s">
        <v>3533</v>
      </c>
      <c r="Y53" t="s">
        <v>3137</v>
      </c>
      <c r="Z53" t="s">
        <v>3534</v>
      </c>
      <c r="AA53" t="s">
        <v>2245</v>
      </c>
      <c r="AB53" t="s">
        <v>3535</v>
      </c>
      <c r="AC53" t="s">
        <v>2249</v>
      </c>
      <c r="AD53" t="s">
        <v>2250</v>
      </c>
      <c r="AE53" t="s">
        <v>2251</v>
      </c>
      <c r="AF53" t="s">
        <v>3536</v>
      </c>
      <c r="AG53" t="s">
        <v>2234</v>
      </c>
      <c r="AH53" t="s">
        <v>2326</v>
      </c>
      <c r="AI53" t="s">
        <v>2371</v>
      </c>
      <c r="AJ53" t="s">
        <v>2226</v>
      </c>
      <c r="AK53" t="s">
        <v>2306</v>
      </c>
      <c r="AM53" t="s">
        <v>3537</v>
      </c>
      <c r="AN53" t="s">
        <v>2253</v>
      </c>
      <c r="AO53" t="s">
        <v>3538</v>
      </c>
      <c r="AP53" t="s">
        <v>3539</v>
      </c>
      <c r="AQ53" t="s">
        <v>3540</v>
      </c>
      <c r="AR53" t="s">
        <v>3541</v>
      </c>
      <c r="AS53" t="s">
        <v>3325</v>
      </c>
      <c r="AT53" t="s">
        <v>3542</v>
      </c>
      <c r="AU53" t="s">
        <v>2265</v>
      </c>
      <c r="AV53" t="s">
        <v>3543</v>
      </c>
      <c r="AW53" t="s">
        <v>45</v>
      </c>
    </row>
    <row r="54" spans="1:49">
      <c r="A54" t="s">
        <v>3544</v>
      </c>
      <c r="B54" t="s">
        <v>46</v>
      </c>
      <c r="C54" t="s">
        <v>3545</v>
      </c>
      <c r="D54" t="s">
        <v>2939</v>
      </c>
      <c r="E54" t="s">
        <v>2371</v>
      </c>
      <c r="F54" t="s">
        <v>2312</v>
      </c>
      <c r="G54" t="s">
        <v>2403</v>
      </c>
      <c r="H54" t="s">
        <v>2509</v>
      </c>
      <c r="I54" t="s">
        <v>2273</v>
      </c>
      <c r="J54" t="s">
        <v>2250</v>
      </c>
      <c r="K54" t="s">
        <v>3546</v>
      </c>
      <c r="L54" t="s">
        <v>2232</v>
      </c>
      <c r="M54" t="s">
        <v>2640</v>
      </c>
      <c r="N54" t="s">
        <v>2253</v>
      </c>
      <c r="O54" t="s">
        <v>3547</v>
      </c>
      <c r="P54" t="s">
        <v>2373</v>
      </c>
      <c r="Q54" t="s">
        <v>3548</v>
      </c>
      <c r="R54" t="s">
        <v>2691</v>
      </c>
      <c r="S54" t="s">
        <v>3549</v>
      </c>
      <c r="T54" t="s">
        <v>3550</v>
      </c>
      <c r="U54" t="s">
        <v>3551</v>
      </c>
      <c r="V54" t="s">
        <v>3552</v>
      </c>
      <c r="W54" t="s">
        <v>3553</v>
      </c>
      <c r="X54" t="s">
        <v>3554</v>
      </c>
      <c r="Y54" t="s">
        <v>3555</v>
      </c>
      <c r="Z54" t="s">
        <v>3556</v>
      </c>
      <c r="AA54" t="s">
        <v>3557</v>
      </c>
      <c r="AB54" t="s">
        <v>3558</v>
      </c>
      <c r="AC54" t="s">
        <v>2249</v>
      </c>
      <c r="AD54" t="s">
        <v>2250</v>
      </c>
      <c r="AE54" t="s">
        <v>2251</v>
      </c>
      <c r="AF54" t="s">
        <v>3559</v>
      </c>
      <c r="AG54" t="s">
        <v>2253</v>
      </c>
      <c r="AH54" t="s">
        <v>2308</v>
      </c>
      <c r="AI54" t="s">
        <v>2496</v>
      </c>
      <c r="AJ54" t="s">
        <v>2277</v>
      </c>
      <c r="AK54" t="s">
        <v>2273</v>
      </c>
      <c r="AM54" t="s">
        <v>3560</v>
      </c>
      <c r="AN54" t="s">
        <v>2232</v>
      </c>
      <c r="AO54" t="s">
        <v>3561</v>
      </c>
      <c r="AP54" t="s">
        <v>2643</v>
      </c>
      <c r="AQ54" t="s">
        <v>3482</v>
      </c>
      <c r="AR54" t="s">
        <v>3562</v>
      </c>
      <c r="AS54" t="s">
        <v>3563</v>
      </c>
      <c r="AT54" t="s">
        <v>3564</v>
      </c>
      <c r="AU54" t="s">
        <v>2265</v>
      </c>
      <c r="AV54" t="s">
        <v>3565</v>
      </c>
      <c r="AW54" t="s">
        <v>45</v>
      </c>
    </row>
    <row r="55" spans="1:49">
      <c r="A55" t="s">
        <v>3566</v>
      </c>
      <c r="B55" t="s">
        <v>2302</v>
      </c>
      <c r="C55" t="s">
        <v>3567</v>
      </c>
      <c r="D55" t="s">
        <v>2960</v>
      </c>
      <c r="E55" t="s">
        <v>2481</v>
      </c>
      <c r="F55" t="s">
        <v>2509</v>
      </c>
      <c r="G55" t="s">
        <v>2230</v>
      </c>
      <c r="H55" t="s">
        <v>2342</v>
      </c>
      <c r="I55" t="s">
        <v>2552</v>
      </c>
      <c r="J55" t="s">
        <v>2234</v>
      </c>
      <c r="K55" t="s">
        <v>3568</v>
      </c>
      <c r="L55" t="s">
        <v>2232</v>
      </c>
      <c r="M55" t="s">
        <v>2233</v>
      </c>
      <c r="N55" t="s">
        <v>2253</v>
      </c>
      <c r="O55" t="s">
        <v>3569</v>
      </c>
      <c r="P55" t="s">
        <v>2227</v>
      </c>
      <c r="Q55" t="s">
        <v>3570</v>
      </c>
      <c r="R55" t="s">
        <v>3571</v>
      </c>
      <c r="S55" t="s">
        <v>3572</v>
      </c>
      <c r="T55" t="s">
        <v>3573</v>
      </c>
      <c r="U55" t="s">
        <v>3574</v>
      </c>
      <c r="V55" t="s">
        <v>3575</v>
      </c>
      <c r="W55" t="s">
        <v>2373</v>
      </c>
      <c r="X55" t="s">
        <v>3576</v>
      </c>
      <c r="Y55" t="s">
        <v>2900</v>
      </c>
      <c r="Z55" t="s">
        <v>3577</v>
      </c>
      <c r="AA55" t="s">
        <v>2973</v>
      </c>
      <c r="AB55" t="s">
        <v>3578</v>
      </c>
      <c r="AC55" t="s">
        <v>2249</v>
      </c>
      <c r="AD55" t="s">
        <v>2250</v>
      </c>
      <c r="AE55" t="s">
        <v>2251</v>
      </c>
      <c r="AF55" t="s">
        <v>3579</v>
      </c>
      <c r="AG55" t="s">
        <v>2326</v>
      </c>
      <c r="AH55" t="s">
        <v>2371</v>
      </c>
      <c r="AI55" t="s">
        <v>2272</v>
      </c>
      <c r="AJ55" t="s">
        <v>2292</v>
      </c>
      <c r="AK55" t="s">
        <v>2497</v>
      </c>
      <c r="AM55" t="s">
        <v>3580</v>
      </c>
      <c r="AN55" t="s">
        <v>2253</v>
      </c>
      <c r="AO55" t="s">
        <v>3581</v>
      </c>
      <c r="AP55" t="s">
        <v>3582</v>
      </c>
      <c r="AQ55" t="s">
        <v>3583</v>
      </c>
      <c r="AR55" t="s">
        <v>3584</v>
      </c>
      <c r="AS55" t="s">
        <v>3585</v>
      </c>
      <c r="AT55" t="s">
        <v>3586</v>
      </c>
      <c r="AU55" t="s">
        <v>2265</v>
      </c>
      <c r="AV55" t="s">
        <v>3587</v>
      </c>
      <c r="AW55" t="s">
        <v>45</v>
      </c>
    </row>
    <row r="56" spans="1:49">
      <c r="A56" t="s">
        <v>3588</v>
      </c>
      <c r="B56" t="s">
        <v>2223</v>
      </c>
      <c r="C56" t="s">
        <v>3589</v>
      </c>
      <c r="D56" t="s">
        <v>3590</v>
      </c>
      <c r="E56" t="s">
        <v>2229</v>
      </c>
      <c r="F56" t="s">
        <v>2265</v>
      </c>
      <c r="G56" t="s">
        <v>2293</v>
      </c>
      <c r="H56" t="s">
        <v>2536</v>
      </c>
      <c r="I56" t="s">
        <v>2271</v>
      </c>
      <c r="J56" t="s">
        <v>2254</v>
      </c>
      <c r="K56" t="s">
        <v>3591</v>
      </c>
      <c r="L56" t="s">
        <v>2232</v>
      </c>
      <c r="M56" t="s">
        <v>2275</v>
      </c>
      <c r="N56" t="s">
        <v>2265</v>
      </c>
      <c r="O56" t="s">
        <v>3592</v>
      </c>
      <c r="P56" t="s">
        <v>2433</v>
      </c>
      <c r="Q56" t="s">
        <v>3593</v>
      </c>
      <c r="R56" t="s">
        <v>3594</v>
      </c>
      <c r="S56" t="s">
        <v>3595</v>
      </c>
      <c r="T56" t="s">
        <v>3460</v>
      </c>
      <c r="U56" t="s">
        <v>3058</v>
      </c>
      <c r="V56" t="s">
        <v>3596</v>
      </c>
      <c r="W56" t="s">
        <v>2391</v>
      </c>
      <c r="X56" t="s">
        <v>3597</v>
      </c>
      <c r="Y56" t="s">
        <v>3062</v>
      </c>
      <c r="Z56" t="s">
        <v>3598</v>
      </c>
      <c r="AA56" t="s">
        <v>2388</v>
      </c>
      <c r="AB56" t="s">
        <v>3599</v>
      </c>
      <c r="AC56" t="s">
        <v>2249</v>
      </c>
      <c r="AD56" t="s">
        <v>2250</v>
      </c>
      <c r="AE56" t="s">
        <v>2251</v>
      </c>
      <c r="AF56" t="s">
        <v>3600</v>
      </c>
      <c r="AG56" t="s">
        <v>2308</v>
      </c>
      <c r="AH56" t="s">
        <v>2230</v>
      </c>
      <c r="AI56" t="s">
        <v>2255</v>
      </c>
      <c r="AJ56" t="s">
        <v>2372</v>
      </c>
      <c r="AK56" t="s">
        <v>2270</v>
      </c>
      <c r="AM56" t="s">
        <v>3601</v>
      </c>
      <c r="AN56" t="s">
        <v>2234</v>
      </c>
      <c r="AO56" t="s">
        <v>3602</v>
      </c>
      <c r="AP56" t="s">
        <v>3603</v>
      </c>
      <c r="AQ56" t="s">
        <v>3604</v>
      </c>
      <c r="AR56" t="s">
        <v>3605</v>
      </c>
      <c r="AS56" t="s">
        <v>2622</v>
      </c>
      <c r="AT56" t="s">
        <v>3606</v>
      </c>
      <c r="AU56" t="s">
        <v>2265</v>
      </c>
      <c r="AV56" t="s">
        <v>3607</v>
      </c>
      <c r="AW56" t="s">
        <v>45</v>
      </c>
    </row>
    <row r="57" spans="1:49">
      <c r="A57" t="s">
        <v>3608</v>
      </c>
      <c r="B57" t="s">
        <v>46</v>
      </c>
      <c r="C57" t="s">
        <v>3609</v>
      </c>
      <c r="D57" t="s">
        <v>3007</v>
      </c>
      <c r="E57" t="s">
        <v>2257</v>
      </c>
      <c r="F57" t="s">
        <v>2227</v>
      </c>
      <c r="G57" t="s">
        <v>2306</v>
      </c>
      <c r="H57" t="s">
        <v>2254</v>
      </c>
      <c r="I57" t="s">
        <v>2328</v>
      </c>
      <c r="J57" t="s">
        <v>2308</v>
      </c>
      <c r="K57" t="s">
        <v>3610</v>
      </c>
      <c r="L57" t="s">
        <v>2232</v>
      </c>
      <c r="M57" t="s">
        <v>2310</v>
      </c>
      <c r="N57" t="s">
        <v>2234</v>
      </c>
      <c r="O57" t="s">
        <v>3611</v>
      </c>
      <c r="P57" t="s">
        <v>2373</v>
      </c>
      <c r="Q57" t="s">
        <v>3612</v>
      </c>
      <c r="R57" t="s">
        <v>3613</v>
      </c>
      <c r="S57" t="s">
        <v>3614</v>
      </c>
      <c r="T57" t="s">
        <v>3615</v>
      </c>
      <c r="U57" t="s">
        <v>3616</v>
      </c>
      <c r="V57" t="s">
        <v>3617</v>
      </c>
      <c r="W57" t="s">
        <v>2721</v>
      </c>
      <c r="X57" t="s">
        <v>3618</v>
      </c>
      <c r="Y57" t="s">
        <v>2624</v>
      </c>
      <c r="Z57" t="s">
        <v>3619</v>
      </c>
      <c r="AA57" t="s">
        <v>2288</v>
      </c>
      <c r="AB57" t="s">
        <v>3620</v>
      </c>
      <c r="AC57" t="s">
        <v>2249</v>
      </c>
      <c r="AD57" t="s">
        <v>2250</v>
      </c>
      <c r="AE57" t="s">
        <v>2251</v>
      </c>
      <c r="AF57" t="s">
        <v>3621</v>
      </c>
      <c r="AG57" t="s">
        <v>2255</v>
      </c>
      <c r="AH57" t="s">
        <v>2371</v>
      </c>
      <c r="AI57" t="s">
        <v>2372</v>
      </c>
      <c r="AJ57" t="s">
        <v>2359</v>
      </c>
      <c r="AK57" t="s">
        <v>2257</v>
      </c>
      <c r="AM57" t="s">
        <v>3622</v>
      </c>
      <c r="AN57" t="s">
        <v>2342</v>
      </c>
      <c r="AO57" t="s">
        <v>3623</v>
      </c>
      <c r="AP57" t="s">
        <v>3539</v>
      </c>
      <c r="AQ57" t="s">
        <v>3624</v>
      </c>
      <c r="AR57" t="s">
        <v>3625</v>
      </c>
      <c r="AS57" t="s">
        <v>3509</v>
      </c>
      <c r="AT57" t="s">
        <v>3626</v>
      </c>
      <c r="AU57" t="s">
        <v>2265</v>
      </c>
      <c r="AV57" t="s">
        <v>3627</v>
      </c>
      <c r="AW57" t="s">
        <v>45</v>
      </c>
    </row>
    <row r="58" spans="1:49">
      <c r="A58" t="s">
        <v>3628</v>
      </c>
      <c r="B58" t="s">
        <v>2302</v>
      </c>
      <c r="C58" t="s">
        <v>3629</v>
      </c>
      <c r="D58" t="s">
        <v>3028</v>
      </c>
      <c r="E58" t="s">
        <v>2342</v>
      </c>
      <c r="F58" t="s">
        <v>2227</v>
      </c>
      <c r="G58" t="s">
        <v>2288</v>
      </c>
      <c r="H58" t="s">
        <v>2481</v>
      </c>
      <c r="I58" t="s">
        <v>2373</v>
      </c>
      <c r="J58" t="s">
        <v>2291</v>
      </c>
      <c r="K58" t="s">
        <v>3630</v>
      </c>
      <c r="L58" t="s">
        <v>2253</v>
      </c>
      <c r="M58" t="s">
        <v>2588</v>
      </c>
      <c r="N58" t="s">
        <v>2288</v>
      </c>
      <c r="O58" t="s">
        <v>3631</v>
      </c>
      <c r="P58" t="s">
        <v>2512</v>
      </c>
      <c r="Q58" t="s">
        <v>3632</v>
      </c>
      <c r="R58" t="s">
        <v>3633</v>
      </c>
      <c r="S58" t="s">
        <v>3634</v>
      </c>
      <c r="T58" t="s">
        <v>3635</v>
      </c>
      <c r="U58" t="s">
        <v>3072</v>
      </c>
      <c r="V58" t="s">
        <v>3636</v>
      </c>
      <c r="W58" t="s">
        <v>2898</v>
      </c>
      <c r="X58" t="s">
        <v>3637</v>
      </c>
      <c r="Y58" t="s">
        <v>3638</v>
      </c>
      <c r="Z58" t="s">
        <v>3639</v>
      </c>
      <c r="AA58" t="s">
        <v>2927</v>
      </c>
      <c r="AB58" t="s">
        <v>3640</v>
      </c>
      <c r="AC58" t="s">
        <v>2249</v>
      </c>
      <c r="AD58" t="s">
        <v>2250</v>
      </c>
      <c r="AE58" t="s">
        <v>2251</v>
      </c>
      <c r="AF58" t="s">
        <v>3641</v>
      </c>
      <c r="AG58" t="s">
        <v>2254</v>
      </c>
      <c r="AH58" t="s">
        <v>2312</v>
      </c>
      <c r="AI58" t="s">
        <v>2358</v>
      </c>
      <c r="AJ58" t="s">
        <v>2403</v>
      </c>
      <c r="AK58" t="s">
        <v>2552</v>
      </c>
      <c r="AM58" t="s">
        <v>3642</v>
      </c>
      <c r="AN58" t="s">
        <v>2234</v>
      </c>
      <c r="AO58" t="s">
        <v>3643</v>
      </c>
      <c r="AP58" t="s">
        <v>3644</v>
      </c>
      <c r="AQ58" t="s">
        <v>3645</v>
      </c>
      <c r="AR58" t="s">
        <v>3646</v>
      </c>
      <c r="AS58" t="s">
        <v>3240</v>
      </c>
      <c r="AT58" t="s">
        <v>3647</v>
      </c>
      <c r="AU58" t="s">
        <v>2265</v>
      </c>
      <c r="AV58" t="s">
        <v>3648</v>
      </c>
      <c r="AW58" t="s">
        <v>45</v>
      </c>
    </row>
    <row r="59" spans="1:49">
      <c r="A59" t="s">
        <v>3649</v>
      </c>
      <c r="B59" t="s">
        <v>2223</v>
      </c>
      <c r="C59" t="s">
        <v>3650</v>
      </c>
      <c r="D59" t="s">
        <v>3651</v>
      </c>
      <c r="E59" t="s">
        <v>2391</v>
      </c>
      <c r="F59" t="s">
        <v>2250</v>
      </c>
      <c r="G59" t="s">
        <v>2271</v>
      </c>
      <c r="H59" t="s">
        <v>2326</v>
      </c>
      <c r="I59" t="s">
        <v>2307</v>
      </c>
      <c r="J59" t="s">
        <v>2254</v>
      </c>
      <c r="K59" t="s">
        <v>3652</v>
      </c>
      <c r="L59" t="s">
        <v>2232</v>
      </c>
      <c r="M59" t="s">
        <v>2614</v>
      </c>
      <c r="N59" t="s">
        <v>2342</v>
      </c>
      <c r="O59" t="s">
        <v>3653</v>
      </c>
      <c r="P59" t="s">
        <v>3654</v>
      </c>
      <c r="Q59" t="s">
        <v>3655</v>
      </c>
      <c r="R59" t="s">
        <v>3656</v>
      </c>
      <c r="S59" t="s">
        <v>3657</v>
      </c>
      <c r="T59" t="s">
        <v>3658</v>
      </c>
      <c r="U59" t="s">
        <v>3659</v>
      </c>
      <c r="V59" t="s">
        <v>3660</v>
      </c>
      <c r="W59" t="s">
        <v>3300</v>
      </c>
      <c r="X59" t="s">
        <v>3661</v>
      </c>
      <c r="Y59" t="s">
        <v>3279</v>
      </c>
      <c r="Z59" t="s">
        <v>3662</v>
      </c>
      <c r="AA59" t="s">
        <v>2493</v>
      </c>
      <c r="AB59" t="s">
        <v>3663</v>
      </c>
      <c r="AC59" t="s">
        <v>2249</v>
      </c>
      <c r="AD59" t="s">
        <v>2250</v>
      </c>
      <c r="AE59" t="s">
        <v>2251</v>
      </c>
      <c r="AF59" t="s">
        <v>3664</v>
      </c>
      <c r="AG59" t="s">
        <v>2234</v>
      </c>
      <c r="AH59" t="s">
        <v>2254</v>
      </c>
      <c r="AI59" t="s">
        <v>2312</v>
      </c>
      <c r="AJ59" t="s">
        <v>2373</v>
      </c>
      <c r="AK59" t="s">
        <v>2257</v>
      </c>
      <c r="AM59" t="s">
        <v>3665</v>
      </c>
      <c r="AN59" t="s">
        <v>2308</v>
      </c>
      <c r="AO59" t="s">
        <v>3666</v>
      </c>
      <c r="AP59" t="s">
        <v>3667</v>
      </c>
      <c r="AQ59" t="s">
        <v>3668</v>
      </c>
      <c r="AR59" t="s">
        <v>3669</v>
      </c>
      <c r="AS59" t="s">
        <v>3670</v>
      </c>
      <c r="AT59" t="s">
        <v>3671</v>
      </c>
      <c r="AU59" t="s">
        <v>2265</v>
      </c>
      <c r="AV59" t="s">
        <v>3672</v>
      </c>
      <c r="AW59" t="s">
        <v>45</v>
      </c>
    </row>
    <row r="60" spans="1:49">
      <c r="A60" t="s">
        <v>3673</v>
      </c>
      <c r="B60" t="s">
        <v>46</v>
      </c>
      <c r="C60" t="s">
        <v>3674</v>
      </c>
      <c r="D60" t="s">
        <v>3076</v>
      </c>
      <c r="E60" t="s">
        <v>2372</v>
      </c>
      <c r="F60" t="s">
        <v>2226</v>
      </c>
      <c r="G60" t="s">
        <v>2253</v>
      </c>
      <c r="H60" t="s">
        <v>2229</v>
      </c>
      <c r="I60" t="s">
        <v>2257</v>
      </c>
      <c r="J60" t="s">
        <v>2342</v>
      </c>
      <c r="K60" t="s">
        <v>3675</v>
      </c>
      <c r="L60" t="s">
        <v>2232</v>
      </c>
      <c r="M60" t="s">
        <v>2640</v>
      </c>
      <c r="N60" t="s">
        <v>2253</v>
      </c>
      <c r="O60" t="s">
        <v>3676</v>
      </c>
      <c r="P60" t="s">
        <v>2328</v>
      </c>
      <c r="Q60" t="s">
        <v>3677</v>
      </c>
      <c r="R60" t="s">
        <v>3678</v>
      </c>
      <c r="S60" t="s">
        <v>3679</v>
      </c>
      <c r="T60" t="s">
        <v>3680</v>
      </c>
      <c r="U60" t="s">
        <v>2746</v>
      </c>
      <c r="V60" t="s">
        <v>3681</v>
      </c>
      <c r="W60" t="s">
        <v>2228</v>
      </c>
      <c r="X60" t="s">
        <v>3682</v>
      </c>
      <c r="Y60" t="s">
        <v>3683</v>
      </c>
      <c r="Z60" t="s">
        <v>3684</v>
      </c>
      <c r="AA60" t="s">
        <v>3115</v>
      </c>
      <c r="AB60" t="s">
        <v>3685</v>
      </c>
      <c r="AC60" t="s">
        <v>2249</v>
      </c>
      <c r="AD60" t="s">
        <v>2250</v>
      </c>
      <c r="AE60" t="s">
        <v>2251</v>
      </c>
      <c r="AF60" t="s">
        <v>3686</v>
      </c>
      <c r="AG60" t="s">
        <v>2288</v>
      </c>
      <c r="AH60" t="s">
        <v>2312</v>
      </c>
      <c r="AI60" t="s">
        <v>2228</v>
      </c>
      <c r="AJ60" t="s">
        <v>2229</v>
      </c>
      <c r="AK60" t="s">
        <v>2328</v>
      </c>
      <c r="AM60" t="s">
        <v>3687</v>
      </c>
      <c r="AN60" t="s">
        <v>2234</v>
      </c>
      <c r="AO60" t="s">
        <v>3688</v>
      </c>
      <c r="AP60" t="s">
        <v>3689</v>
      </c>
      <c r="AQ60" t="s">
        <v>3690</v>
      </c>
      <c r="AR60" t="s">
        <v>3691</v>
      </c>
      <c r="AS60" t="s">
        <v>3692</v>
      </c>
      <c r="AT60" t="s">
        <v>3693</v>
      </c>
      <c r="AU60" t="s">
        <v>2265</v>
      </c>
      <c r="AV60" t="s">
        <v>3694</v>
      </c>
      <c r="AW60" t="s">
        <v>45</v>
      </c>
    </row>
    <row r="61" spans="1:49">
      <c r="A61" t="s">
        <v>3695</v>
      </c>
      <c r="B61" t="s">
        <v>2302</v>
      </c>
      <c r="C61" t="s">
        <v>3696</v>
      </c>
      <c r="D61" t="s">
        <v>3099</v>
      </c>
      <c r="E61" t="s">
        <v>2371</v>
      </c>
      <c r="F61" t="s">
        <v>2328</v>
      </c>
      <c r="G61" t="s">
        <v>2915</v>
      </c>
      <c r="H61" t="s">
        <v>2306</v>
      </c>
      <c r="I61" t="s">
        <v>2601</v>
      </c>
      <c r="J61" t="s">
        <v>2291</v>
      </c>
      <c r="K61" t="s">
        <v>3697</v>
      </c>
      <c r="L61" t="s">
        <v>2232</v>
      </c>
      <c r="M61" t="s">
        <v>2233</v>
      </c>
      <c r="N61" t="s">
        <v>2253</v>
      </c>
      <c r="O61" t="s">
        <v>3698</v>
      </c>
      <c r="P61" t="s">
        <v>2271</v>
      </c>
      <c r="Q61" t="s">
        <v>3699</v>
      </c>
      <c r="R61" t="s">
        <v>3689</v>
      </c>
      <c r="S61" t="s">
        <v>3700</v>
      </c>
      <c r="T61" t="s">
        <v>3701</v>
      </c>
      <c r="U61" t="s">
        <v>2463</v>
      </c>
      <c r="V61" t="s">
        <v>3702</v>
      </c>
      <c r="W61" t="s">
        <v>2263</v>
      </c>
      <c r="X61" t="s">
        <v>3703</v>
      </c>
      <c r="Y61" t="s">
        <v>3704</v>
      </c>
      <c r="Z61" t="s">
        <v>3705</v>
      </c>
      <c r="AA61" t="s">
        <v>2323</v>
      </c>
      <c r="AB61" t="s">
        <v>3706</v>
      </c>
      <c r="AC61" t="s">
        <v>2249</v>
      </c>
      <c r="AD61" t="s">
        <v>2250</v>
      </c>
      <c r="AE61" t="s">
        <v>2251</v>
      </c>
      <c r="AF61" t="s">
        <v>3707</v>
      </c>
      <c r="AG61" t="s">
        <v>2226</v>
      </c>
      <c r="AH61" t="s">
        <v>2228</v>
      </c>
      <c r="AI61" t="s">
        <v>2277</v>
      </c>
      <c r="AJ61" t="s">
        <v>2292</v>
      </c>
      <c r="AK61" t="s">
        <v>2403</v>
      </c>
      <c r="AM61" t="s">
        <v>3708</v>
      </c>
      <c r="AN61" t="s">
        <v>2253</v>
      </c>
      <c r="AO61" t="s">
        <v>3709</v>
      </c>
      <c r="AP61" t="s">
        <v>3710</v>
      </c>
      <c r="AQ61" t="s">
        <v>3711</v>
      </c>
      <c r="AR61" t="s">
        <v>3712</v>
      </c>
      <c r="AS61" t="s">
        <v>3713</v>
      </c>
      <c r="AT61" t="s">
        <v>3714</v>
      </c>
      <c r="AU61" t="s">
        <v>2265</v>
      </c>
      <c r="AV61" t="s">
        <v>3715</v>
      </c>
      <c r="AW61" t="s">
        <v>45</v>
      </c>
    </row>
    <row r="62" spans="1:49">
      <c r="A62" t="s">
        <v>3716</v>
      </c>
      <c r="B62" t="s">
        <v>2223</v>
      </c>
      <c r="C62" t="s">
        <v>3717</v>
      </c>
      <c r="D62" t="s">
        <v>3718</v>
      </c>
      <c r="E62" t="s">
        <v>2373</v>
      </c>
      <c r="F62" t="s">
        <v>2497</v>
      </c>
      <c r="G62" t="s">
        <v>2328</v>
      </c>
      <c r="H62" t="s">
        <v>2536</v>
      </c>
      <c r="I62" t="s">
        <v>2496</v>
      </c>
      <c r="J62" t="s">
        <v>2250</v>
      </c>
      <c r="K62" t="s">
        <v>3719</v>
      </c>
      <c r="L62" t="s">
        <v>2232</v>
      </c>
      <c r="M62" t="s">
        <v>2275</v>
      </c>
      <c r="N62" t="s">
        <v>2253</v>
      </c>
      <c r="O62" t="s">
        <v>3720</v>
      </c>
      <c r="P62" t="s">
        <v>2256</v>
      </c>
      <c r="Q62" t="s">
        <v>3721</v>
      </c>
      <c r="R62" t="s">
        <v>3722</v>
      </c>
      <c r="S62" t="s">
        <v>3723</v>
      </c>
      <c r="T62" t="s">
        <v>3724</v>
      </c>
      <c r="U62" t="s">
        <v>3725</v>
      </c>
      <c r="V62" t="s">
        <v>3726</v>
      </c>
      <c r="W62" t="s">
        <v>3727</v>
      </c>
      <c r="X62" t="s">
        <v>3728</v>
      </c>
      <c r="Y62" t="s">
        <v>2286</v>
      </c>
      <c r="Z62" t="s">
        <v>3729</v>
      </c>
      <c r="AA62" t="s">
        <v>2245</v>
      </c>
      <c r="AB62" t="s">
        <v>3730</v>
      </c>
      <c r="AC62" t="s">
        <v>2249</v>
      </c>
      <c r="AD62" t="s">
        <v>2250</v>
      </c>
      <c r="AE62" t="s">
        <v>2251</v>
      </c>
      <c r="AF62" t="s">
        <v>3731</v>
      </c>
      <c r="AG62" t="s">
        <v>2265</v>
      </c>
      <c r="AH62" t="s">
        <v>2327</v>
      </c>
      <c r="AI62" t="s">
        <v>2270</v>
      </c>
      <c r="AJ62" t="s">
        <v>2328</v>
      </c>
      <c r="AK62" t="s">
        <v>2273</v>
      </c>
      <c r="AM62" t="s">
        <v>3732</v>
      </c>
      <c r="AN62" t="s">
        <v>2253</v>
      </c>
      <c r="AO62" t="s">
        <v>3733</v>
      </c>
      <c r="AP62" t="s">
        <v>3734</v>
      </c>
      <c r="AQ62" t="s">
        <v>3735</v>
      </c>
      <c r="AR62" t="s">
        <v>3736</v>
      </c>
      <c r="AS62" t="s">
        <v>3737</v>
      </c>
      <c r="AT62" t="s">
        <v>3738</v>
      </c>
      <c r="AU62" t="s">
        <v>2265</v>
      </c>
      <c r="AV62" t="s">
        <v>3739</v>
      </c>
      <c r="AW62" t="s">
        <v>45</v>
      </c>
    </row>
    <row r="63" spans="1:49">
      <c r="A63" t="s">
        <v>3740</v>
      </c>
      <c r="B63" t="s">
        <v>46</v>
      </c>
      <c r="C63" t="s">
        <v>3741</v>
      </c>
      <c r="D63" t="s">
        <v>3150</v>
      </c>
      <c r="E63" t="s">
        <v>2536</v>
      </c>
      <c r="F63" t="s">
        <v>2273</v>
      </c>
      <c r="G63" t="s">
        <v>2271</v>
      </c>
      <c r="H63" t="s">
        <v>2359</v>
      </c>
      <c r="I63" t="s">
        <v>2308</v>
      </c>
      <c r="J63" t="s">
        <v>2342</v>
      </c>
      <c r="K63" t="s">
        <v>3742</v>
      </c>
      <c r="L63" t="s">
        <v>2232</v>
      </c>
      <c r="M63" t="s">
        <v>2310</v>
      </c>
      <c r="N63" t="s">
        <v>2234</v>
      </c>
      <c r="O63" t="s">
        <v>3743</v>
      </c>
      <c r="P63" t="s">
        <v>2328</v>
      </c>
      <c r="Q63" t="s">
        <v>3744</v>
      </c>
      <c r="R63" t="s">
        <v>3745</v>
      </c>
      <c r="S63" t="s">
        <v>3746</v>
      </c>
      <c r="T63" t="s">
        <v>3747</v>
      </c>
      <c r="U63" t="s">
        <v>3748</v>
      </c>
      <c r="V63" t="s">
        <v>3749</v>
      </c>
      <c r="W63" t="s">
        <v>2335</v>
      </c>
      <c r="X63" t="s">
        <v>3750</v>
      </c>
      <c r="Y63" t="s">
        <v>2255</v>
      </c>
      <c r="Z63" t="s">
        <v>3751</v>
      </c>
      <c r="AA63" t="s">
        <v>2245</v>
      </c>
      <c r="AB63" t="s">
        <v>3752</v>
      </c>
      <c r="AC63" t="s">
        <v>2249</v>
      </c>
      <c r="AD63" t="s">
        <v>2250</v>
      </c>
      <c r="AE63" t="s">
        <v>2251</v>
      </c>
      <c r="AF63" t="s">
        <v>3753</v>
      </c>
      <c r="AG63" t="s">
        <v>2230</v>
      </c>
      <c r="AH63" t="s">
        <v>2255</v>
      </c>
      <c r="AI63" t="s">
        <v>2358</v>
      </c>
      <c r="AJ63" t="s">
        <v>2306</v>
      </c>
      <c r="AK63" t="s">
        <v>2328</v>
      </c>
      <c r="AM63" t="s">
        <v>3754</v>
      </c>
      <c r="AN63" t="s">
        <v>2232</v>
      </c>
      <c r="AO63" t="s">
        <v>3755</v>
      </c>
      <c r="AP63" t="s">
        <v>3734</v>
      </c>
      <c r="AQ63" t="s">
        <v>3756</v>
      </c>
      <c r="AR63" t="s">
        <v>3757</v>
      </c>
      <c r="AS63" t="s">
        <v>3758</v>
      </c>
      <c r="AT63" t="s">
        <v>3759</v>
      </c>
      <c r="AU63" t="s">
        <v>2265</v>
      </c>
      <c r="AV63" t="s">
        <v>3760</v>
      </c>
      <c r="AW63" t="s">
        <v>45</v>
      </c>
    </row>
    <row r="64" spans="1:49">
      <c r="A64" t="s">
        <v>3761</v>
      </c>
      <c r="B64" t="s">
        <v>2302</v>
      </c>
      <c r="C64" t="s">
        <v>3762</v>
      </c>
      <c r="D64" t="s">
        <v>3174</v>
      </c>
      <c r="E64" t="s">
        <v>2403</v>
      </c>
      <c r="F64" t="s">
        <v>2256</v>
      </c>
      <c r="G64" t="s">
        <v>2915</v>
      </c>
      <c r="H64" t="s">
        <v>2509</v>
      </c>
      <c r="I64" t="s">
        <v>2373</v>
      </c>
      <c r="J64" t="s">
        <v>2288</v>
      </c>
      <c r="K64" t="s">
        <v>3763</v>
      </c>
      <c r="L64" t="s">
        <v>2253</v>
      </c>
      <c r="M64" t="s">
        <v>2275</v>
      </c>
      <c r="N64" t="s">
        <v>2232</v>
      </c>
      <c r="O64" t="s">
        <v>3764</v>
      </c>
      <c r="P64" t="s">
        <v>2256</v>
      </c>
      <c r="Q64" t="s">
        <v>3765</v>
      </c>
      <c r="R64" t="s">
        <v>3766</v>
      </c>
      <c r="S64" t="s">
        <v>3767</v>
      </c>
      <c r="T64" t="s">
        <v>3768</v>
      </c>
      <c r="U64" t="s">
        <v>3769</v>
      </c>
      <c r="V64" t="s">
        <v>3770</v>
      </c>
      <c r="W64" t="s">
        <v>3170</v>
      </c>
      <c r="X64" t="s">
        <v>3771</v>
      </c>
      <c r="Y64" t="s">
        <v>3772</v>
      </c>
      <c r="Z64" t="s">
        <v>3773</v>
      </c>
      <c r="AA64" t="s">
        <v>3774</v>
      </c>
      <c r="AB64" t="s">
        <v>3775</v>
      </c>
      <c r="AC64" t="s">
        <v>2249</v>
      </c>
      <c r="AD64" t="s">
        <v>2250</v>
      </c>
      <c r="AE64" t="s">
        <v>2251</v>
      </c>
      <c r="AF64" t="s">
        <v>3776</v>
      </c>
      <c r="AG64" t="s">
        <v>2230</v>
      </c>
      <c r="AH64" t="s">
        <v>2255</v>
      </c>
      <c r="AI64" t="s">
        <v>2915</v>
      </c>
      <c r="AJ64" t="s">
        <v>2293</v>
      </c>
      <c r="AK64" t="s">
        <v>2497</v>
      </c>
      <c r="AM64" t="s">
        <v>3777</v>
      </c>
      <c r="AN64" t="s">
        <v>2232</v>
      </c>
      <c r="AO64" t="s">
        <v>3778</v>
      </c>
      <c r="AP64" t="s">
        <v>3779</v>
      </c>
      <c r="AQ64" t="s">
        <v>3780</v>
      </c>
      <c r="AR64" t="s">
        <v>3781</v>
      </c>
      <c r="AS64" t="s">
        <v>3782</v>
      </c>
      <c r="AT64" t="s">
        <v>3783</v>
      </c>
      <c r="AU64" t="s">
        <v>2265</v>
      </c>
      <c r="AV64" t="s">
        <v>3784</v>
      </c>
      <c r="AW64" t="s">
        <v>45</v>
      </c>
    </row>
    <row r="65" spans="1:49">
      <c r="A65" t="s">
        <v>3785</v>
      </c>
      <c r="B65" t="s">
        <v>2223</v>
      </c>
      <c r="C65" t="s">
        <v>3786</v>
      </c>
      <c r="D65" t="s">
        <v>3787</v>
      </c>
      <c r="E65" t="s">
        <v>2271</v>
      </c>
      <c r="F65" t="s">
        <v>2256</v>
      </c>
      <c r="G65" t="s">
        <v>2371</v>
      </c>
      <c r="H65" t="s">
        <v>2308</v>
      </c>
      <c r="I65" t="s">
        <v>2293</v>
      </c>
      <c r="J65" t="s">
        <v>2288</v>
      </c>
      <c r="K65" t="s">
        <v>3788</v>
      </c>
      <c r="L65" t="s">
        <v>2232</v>
      </c>
      <c r="M65" t="s">
        <v>2310</v>
      </c>
      <c r="N65" t="s">
        <v>2253</v>
      </c>
      <c r="O65" t="s">
        <v>3789</v>
      </c>
      <c r="P65" t="s">
        <v>2868</v>
      </c>
      <c r="Q65" t="s">
        <v>3790</v>
      </c>
      <c r="R65" t="s">
        <v>3791</v>
      </c>
      <c r="S65" t="s">
        <v>3792</v>
      </c>
      <c r="T65" t="s">
        <v>3793</v>
      </c>
      <c r="U65" t="s">
        <v>3794</v>
      </c>
      <c r="V65" t="s">
        <v>3795</v>
      </c>
      <c r="W65" t="s">
        <v>3796</v>
      </c>
      <c r="X65" t="s">
        <v>3797</v>
      </c>
      <c r="Y65" t="s">
        <v>2441</v>
      </c>
      <c r="Z65" t="s">
        <v>3798</v>
      </c>
      <c r="AA65" t="s">
        <v>2416</v>
      </c>
      <c r="AB65" t="s">
        <v>3799</v>
      </c>
      <c r="AC65" t="s">
        <v>2249</v>
      </c>
      <c r="AD65" t="s">
        <v>2250</v>
      </c>
      <c r="AE65" t="s">
        <v>2251</v>
      </c>
      <c r="AF65" t="s">
        <v>3800</v>
      </c>
      <c r="AG65" t="s">
        <v>2481</v>
      </c>
      <c r="AH65" t="s">
        <v>2391</v>
      </c>
      <c r="AI65" t="s">
        <v>2271</v>
      </c>
      <c r="AJ65" t="s">
        <v>2509</v>
      </c>
      <c r="AK65" t="s">
        <v>2328</v>
      </c>
      <c r="AM65" t="s">
        <v>3801</v>
      </c>
      <c r="AN65" t="s">
        <v>2234</v>
      </c>
      <c r="AO65" t="s">
        <v>3802</v>
      </c>
      <c r="AP65" t="s">
        <v>3803</v>
      </c>
      <c r="AQ65" t="s">
        <v>3804</v>
      </c>
      <c r="AR65" t="s">
        <v>3805</v>
      </c>
      <c r="AS65" t="s">
        <v>3806</v>
      </c>
      <c r="AT65" t="s">
        <v>3807</v>
      </c>
      <c r="AU65" t="s">
        <v>2265</v>
      </c>
      <c r="AV65" t="s">
        <v>3808</v>
      </c>
      <c r="AW65" t="s">
        <v>45</v>
      </c>
    </row>
    <row r="66" spans="1:49">
      <c r="A66" t="s">
        <v>3809</v>
      </c>
      <c r="B66" t="s">
        <v>46</v>
      </c>
      <c r="C66" t="s">
        <v>3810</v>
      </c>
      <c r="D66" t="s">
        <v>3221</v>
      </c>
      <c r="E66" t="s">
        <v>2228</v>
      </c>
      <c r="F66" t="s">
        <v>2327</v>
      </c>
      <c r="G66" t="s">
        <v>2403</v>
      </c>
      <c r="H66" t="s">
        <v>2329</v>
      </c>
      <c r="I66" t="s">
        <v>2305</v>
      </c>
      <c r="J66" t="s">
        <v>2230</v>
      </c>
      <c r="K66" t="s">
        <v>3811</v>
      </c>
      <c r="L66" t="s">
        <v>2232</v>
      </c>
      <c r="M66" t="s">
        <v>2233</v>
      </c>
      <c r="N66" t="s">
        <v>2232</v>
      </c>
      <c r="O66" t="s">
        <v>3812</v>
      </c>
      <c r="P66" t="s">
        <v>3228</v>
      </c>
      <c r="Q66" t="s">
        <v>3813</v>
      </c>
      <c r="R66" t="s">
        <v>3425</v>
      </c>
      <c r="S66" t="s">
        <v>3814</v>
      </c>
      <c r="T66" t="s">
        <v>3815</v>
      </c>
      <c r="U66" t="s">
        <v>3816</v>
      </c>
      <c r="V66" t="s">
        <v>3817</v>
      </c>
      <c r="W66" t="s">
        <v>3818</v>
      </c>
      <c r="X66" t="s">
        <v>3819</v>
      </c>
      <c r="Y66" t="s">
        <v>3820</v>
      </c>
      <c r="Z66" t="s">
        <v>3821</v>
      </c>
      <c r="AA66" t="s">
        <v>2388</v>
      </c>
      <c r="AB66" t="s">
        <v>3822</v>
      </c>
      <c r="AC66" t="s">
        <v>2249</v>
      </c>
      <c r="AD66" t="s">
        <v>2250</v>
      </c>
      <c r="AE66" t="s">
        <v>2251</v>
      </c>
      <c r="AF66" t="s">
        <v>3823</v>
      </c>
      <c r="AG66" t="s">
        <v>2230</v>
      </c>
      <c r="AH66" t="s">
        <v>2291</v>
      </c>
      <c r="AI66" t="s">
        <v>2326</v>
      </c>
      <c r="AJ66" t="s">
        <v>2292</v>
      </c>
      <c r="AK66" t="s">
        <v>2497</v>
      </c>
      <c r="AM66" t="s">
        <v>3824</v>
      </c>
      <c r="AN66" t="s">
        <v>2342</v>
      </c>
      <c r="AO66" t="s">
        <v>3825</v>
      </c>
      <c r="AP66" t="s">
        <v>3826</v>
      </c>
      <c r="AQ66" t="s">
        <v>3827</v>
      </c>
      <c r="AR66" t="s">
        <v>3828</v>
      </c>
      <c r="AS66" t="s">
        <v>3829</v>
      </c>
      <c r="AT66" t="s">
        <v>3830</v>
      </c>
      <c r="AU66" t="s">
        <v>2265</v>
      </c>
      <c r="AV66" t="s">
        <v>3831</v>
      </c>
      <c r="AW66" t="s">
        <v>45</v>
      </c>
    </row>
    <row r="67" spans="1:49">
      <c r="A67" t="s">
        <v>3832</v>
      </c>
      <c r="B67" t="s">
        <v>2302</v>
      </c>
      <c r="C67" t="s">
        <v>3833</v>
      </c>
      <c r="D67" t="s">
        <v>3244</v>
      </c>
      <c r="E67" t="s">
        <v>2359</v>
      </c>
      <c r="F67" t="s">
        <v>2226</v>
      </c>
      <c r="G67" t="s">
        <v>2308</v>
      </c>
      <c r="H67" t="s">
        <v>2341</v>
      </c>
      <c r="I67" t="s">
        <v>2371</v>
      </c>
      <c r="J67" t="s">
        <v>2254</v>
      </c>
      <c r="K67" t="s">
        <v>3834</v>
      </c>
      <c r="L67" t="s">
        <v>2232</v>
      </c>
      <c r="M67" t="s">
        <v>2275</v>
      </c>
      <c r="N67" t="s">
        <v>2265</v>
      </c>
      <c r="O67" t="s">
        <v>3835</v>
      </c>
      <c r="P67" t="s">
        <v>2689</v>
      </c>
      <c r="Q67" t="s">
        <v>3836</v>
      </c>
      <c r="R67" t="s">
        <v>3837</v>
      </c>
      <c r="S67" t="s">
        <v>3838</v>
      </c>
      <c r="T67" t="s">
        <v>3839</v>
      </c>
      <c r="U67" t="s">
        <v>2438</v>
      </c>
      <c r="V67" t="s">
        <v>3840</v>
      </c>
      <c r="W67" t="s">
        <v>3841</v>
      </c>
      <c r="X67" t="s">
        <v>3842</v>
      </c>
      <c r="Y67" t="s">
        <v>2353</v>
      </c>
      <c r="Z67" t="s">
        <v>3843</v>
      </c>
      <c r="AA67" t="s">
        <v>2852</v>
      </c>
      <c r="AB67" t="s">
        <v>3844</v>
      </c>
      <c r="AC67" t="s">
        <v>2249</v>
      </c>
      <c r="AD67" t="s">
        <v>2250</v>
      </c>
      <c r="AE67" t="s">
        <v>2251</v>
      </c>
      <c r="AF67" t="s">
        <v>3845</v>
      </c>
      <c r="AG67" t="s">
        <v>2342</v>
      </c>
      <c r="AH67" t="s">
        <v>2226</v>
      </c>
      <c r="AI67" t="s">
        <v>2496</v>
      </c>
      <c r="AJ67" t="s">
        <v>2227</v>
      </c>
      <c r="AK67" t="s">
        <v>2270</v>
      </c>
      <c r="AM67" t="s">
        <v>3846</v>
      </c>
      <c r="AN67" t="s">
        <v>2232</v>
      </c>
      <c r="AO67" t="s">
        <v>3847</v>
      </c>
      <c r="AP67" t="s">
        <v>3848</v>
      </c>
      <c r="AQ67" t="s">
        <v>3849</v>
      </c>
      <c r="AR67" t="s">
        <v>3850</v>
      </c>
      <c r="AS67" t="s">
        <v>3851</v>
      </c>
      <c r="AT67" t="s">
        <v>3852</v>
      </c>
      <c r="AU67" t="s">
        <v>2265</v>
      </c>
      <c r="AV67" t="s">
        <v>3853</v>
      </c>
      <c r="AW67" t="s">
        <v>45</v>
      </c>
    </row>
    <row r="68" spans="1:49">
      <c r="A68" t="s">
        <v>3854</v>
      </c>
      <c r="B68" t="s">
        <v>2223</v>
      </c>
      <c r="C68" t="s">
        <v>3855</v>
      </c>
      <c r="D68" t="s">
        <v>3856</v>
      </c>
      <c r="E68" t="s">
        <v>2308</v>
      </c>
      <c r="F68" t="s">
        <v>2496</v>
      </c>
      <c r="G68" t="s">
        <v>2305</v>
      </c>
      <c r="H68" t="s">
        <v>2228</v>
      </c>
      <c r="I68" t="s">
        <v>2270</v>
      </c>
      <c r="J68" t="s">
        <v>2250</v>
      </c>
      <c r="K68" t="s">
        <v>3857</v>
      </c>
      <c r="L68" t="s">
        <v>2232</v>
      </c>
      <c r="M68" t="s">
        <v>2310</v>
      </c>
      <c r="N68" t="s">
        <v>2232</v>
      </c>
      <c r="O68" t="s">
        <v>3858</v>
      </c>
      <c r="P68" t="s">
        <v>2305</v>
      </c>
      <c r="Q68" t="s">
        <v>3859</v>
      </c>
      <c r="R68" t="s">
        <v>3320</v>
      </c>
      <c r="S68" t="s">
        <v>3614</v>
      </c>
      <c r="T68" t="s">
        <v>3860</v>
      </c>
      <c r="U68" t="s">
        <v>3861</v>
      </c>
      <c r="V68" t="s">
        <v>3862</v>
      </c>
      <c r="W68" t="s">
        <v>3863</v>
      </c>
      <c r="X68" t="s">
        <v>3864</v>
      </c>
      <c r="Y68" t="s">
        <v>2923</v>
      </c>
      <c r="Z68" t="s">
        <v>3865</v>
      </c>
      <c r="AA68" t="s">
        <v>2288</v>
      </c>
      <c r="AB68" t="s">
        <v>3866</v>
      </c>
      <c r="AC68" t="s">
        <v>2249</v>
      </c>
      <c r="AD68" t="s">
        <v>2250</v>
      </c>
      <c r="AE68" t="s">
        <v>2251</v>
      </c>
      <c r="AF68" t="s">
        <v>3867</v>
      </c>
      <c r="AG68" t="s">
        <v>2253</v>
      </c>
      <c r="AH68" t="s">
        <v>2254</v>
      </c>
      <c r="AI68" t="s">
        <v>2272</v>
      </c>
      <c r="AJ68" t="s">
        <v>2292</v>
      </c>
      <c r="AK68" t="s">
        <v>2359</v>
      </c>
      <c r="AM68" t="s">
        <v>3868</v>
      </c>
      <c r="AN68" t="s">
        <v>2253</v>
      </c>
      <c r="AO68" t="s">
        <v>3869</v>
      </c>
      <c r="AP68" t="s">
        <v>2448</v>
      </c>
      <c r="AQ68" t="s">
        <v>3870</v>
      </c>
      <c r="AR68" t="s">
        <v>3871</v>
      </c>
      <c r="AS68" t="s">
        <v>3872</v>
      </c>
      <c r="AT68" t="s">
        <v>3873</v>
      </c>
      <c r="AU68" t="s">
        <v>2265</v>
      </c>
      <c r="AV68" t="s">
        <v>3874</v>
      </c>
      <c r="AW68" t="s">
        <v>45</v>
      </c>
    </row>
    <row r="69" spans="1:49">
      <c r="A69" t="s">
        <v>3875</v>
      </c>
      <c r="B69" t="s">
        <v>46</v>
      </c>
      <c r="C69" t="s">
        <v>3876</v>
      </c>
      <c r="D69" t="s">
        <v>3292</v>
      </c>
      <c r="E69" t="s">
        <v>2306</v>
      </c>
      <c r="F69" t="s">
        <v>2226</v>
      </c>
      <c r="G69" t="s">
        <v>2445</v>
      </c>
      <c r="H69" t="s">
        <v>2255</v>
      </c>
      <c r="I69" t="s">
        <v>2272</v>
      </c>
      <c r="J69" t="s">
        <v>2253</v>
      </c>
      <c r="K69" t="s">
        <v>3877</v>
      </c>
      <c r="L69" t="s">
        <v>2232</v>
      </c>
      <c r="M69" t="s">
        <v>3177</v>
      </c>
      <c r="N69" t="s">
        <v>2232</v>
      </c>
      <c r="O69" t="s">
        <v>3878</v>
      </c>
      <c r="P69" t="s">
        <v>2272</v>
      </c>
      <c r="Q69" t="s">
        <v>3879</v>
      </c>
      <c r="R69" t="s">
        <v>2460</v>
      </c>
      <c r="S69" t="s">
        <v>3880</v>
      </c>
      <c r="T69" t="s">
        <v>3881</v>
      </c>
      <c r="U69" t="s">
        <v>3882</v>
      </c>
      <c r="V69" t="s">
        <v>3883</v>
      </c>
      <c r="W69" t="s">
        <v>2558</v>
      </c>
      <c r="X69" t="s">
        <v>3884</v>
      </c>
      <c r="Y69" t="s">
        <v>3885</v>
      </c>
      <c r="Z69" t="s">
        <v>3886</v>
      </c>
      <c r="AA69" t="s">
        <v>3186</v>
      </c>
      <c r="AB69" t="s">
        <v>3887</v>
      </c>
      <c r="AC69" t="s">
        <v>2249</v>
      </c>
      <c r="AD69" t="s">
        <v>2250</v>
      </c>
      <c r="AE69" t="s">
        <v>2251</v>
      </c>
      <c r="AF69" t="s">
        <v>3888</v>
      </c>
      <c r="AG69" t="s">
        <v>2373</v>
      </c>
      <c r="AH69" t="s">
        <v>2403</v>
      </c>
      <c r="AI69" t="s">
        <v>2601</v>
      </c>
      <c r="AJ69" t="s">
        <v>2256</v>
      </c>
      <c r="AK69" t="s">
        <v>2328</v>
      </c>
      <c r="AM69" t="s">
        <v>3889</v>
      </c>
      <c r="AN69" t="s">
        <v>2265</v>
      </c>
      <c r="AO69" t="s">
        <v>3890</v>
      </c>
      <c r="AP69" t="s">
        <v>3891</v>
      </c>
      <c r="AQ69" t="s">
        <v>3892</v>
      </c>
      <c r="AR69" t="s">
        <v>3893</v>
      </c>
      <c r="AS69" t="s">
        <v>2860</v>
      </c>
      <c r="AT69" t="s">
        <v>3894</v>
      </c>
      <c r="AU69" t="s">
        <v>2265</v>
      </c>
      <c r="AV69" t="s">
        <v>3895</v>
      </c>
      <c r="AW69" t="s">
        <v>45</v>
      </c>
    </row>
    <row r="70" spans="1:49">
      <c r="A70" t="s">
        <v>3896</v>
      </c>
      <c r="B70" t="s">
        <v>2302</v>
      </c>
      <c r="C70" t="s">
        <v>3897</v>
      </c>
      <c r="D70" t="s">
        <v>3315</v>
      </c>
      <c r="E70" t="s">
        <v>2373</v>
      </c>
      <c r="F70" t="s">
        <v>2372</v>
      </c>
      <c r="G70" t="s">
        <v>2341</v>
      </c>
      <c r="H70" t="s">
        <v>2307</v>
      </c>
      <c r="I70" t="s">
        <v>2496</v>
      </c>
      <c r="J70" t="s">
        <v>2253</v>
      </c>
      <c r="K70" t="s">
        <v>3898</v>
      </c>
      <c r="L70" t="s">
        <v>2232</v>
      </c>
      <c r="M70" t="s">
        <v>2565</v>
      </c>
      <c r="N70" t="s">
        <v>2253</v>
      </c>
      <c r="O70" t="s">
        <v>3899</v>
      </c>
      <c r="P70" t="s">
        <v>2496</v>
      </c>
      <c r="Q70" t="s">
        <v>3900</v>
      </c>
      <c r="R70" t="s">
        <v>3901</v>
      </c>
      <c r="S70" t="s">
        <v>3902</v>
      </c>
      <c r="T70" t="s">
        <v>3903</v>
      </c>
      <c r="U70" t="s">
        <v>3904</v>
      </c>
      <c r="V70" t="s">
        <v>3905</v>
      </c>
      <c r="W70" t="s">
        <v>3906</v>
      </c>
      <c r="X70" t="s">
        <v>3907</v>
      </c>
      <c r="Y70" t="s">
        <v>3908</v>
      </c>
      <c r="Z70" t="s">
        <v>3909</v>
      </c>
      <c r="AA70" t="s">
        <v>3064</v>
      </c>
      <c r="AB70" t="s">
        <v>3910</v>
      </c>
      <c r="AC70" t="s">
        <v>2249</v>
      </c>
      <c r="AD70" t="s">
        <v>2250</v>
      </c>
      <c r="AE70" t="s">
        <v>2251</v>
      </c>
      <c r="AF70" t="s">
        <v>3911</v>
      </c>
      <c r="AG70" t="s">
        <v>2326</v>
      </c>
      <c r="AH70" t="s">
        <v>2226</v>
      </c>
      <c r="AI70" t="s">
        <v>2271</v>
      </c>
      <c r="AJ70" t="s">
        <v>2306</v>
      </c>
      <c r="AK70" t="s">
        <v>2273</v>
      </c>
      <c r="AM70" t="s">
        <v>3912</v>
      </c>
      <c r="AN70" t="s">
        <v>2232</v>
      </c>
      <c r="AO70" t="s">
        <v>3913</v>
      </c>
      <c r="AP70" t="s">
        <v>3914</v>
      </c>
      <c r="AQ70" t="s">
        <v>3915</v>
      </c>
      <c r="AR70" t="s">
        <v>3916</v>
      </c>
      <c r="AS70" t="s">
        <v>3917</v>
      </c>
      <c r="AT70" t="s">
        <v>3918</v>
      </c>
      <c r="AU70" t="s">
        <v>2265</v>
      </c>
      <c r="AV70" t="s">
        <v>3919</v>
      </c>
      <c r="AW70" t="s">
        <v>45</v>
      </c>
    </row>
    <row r="71" spans="1:49">
      <c r="A71" t="s">
        <v>3920</v>
      </c>
      <c r="B71" t="s">
        <v>2223</v>
      </c>
      <c r="C71" t="s">
        <v>3921</v>
      </c>
      <c r="D71" t="s">
        <v>3922</v>
      </c>
      <c r="E71" t="s">
        <v>2250</v>
      </c>
      <c r="F71" t="s">
        <v>2445</v>
      </c>
      <c r="G71" t="s">
        <v>2234</v>
      </c>
      <c r="H71" t="s">
        <v>2292</v>
      </c>
      <c r="I71" t="s">
        <v>2509</v>
      </c>
      <c r="J71" t="s">
        <v>2254</v>
      </c>
      <c r="K71" t="s">
        <v>3923</v>
      </c>
      <c r="L71" t="s">
        <v>2232</v>
      </c>
      <c r="M71" t="s">
        <v>2588</v>
      </c>
      <c r="N71" t="s">
        <v>2234</v>
      </c>
      <c r="O71" t="s">
        <v>3924</v>
      </c>
      <c r="P71" t="s">
        <v>2293</v>
      </c>
      <c r="Q71" t="s">
        <v>3925</v>
      </c>
      <c r="R71" t="s">
        <v>3926</v>
      </c>
      <c r="S71" t="s">
        <v>3927</v>
      </c>
      <c r="T71" t="s">
        <v>3928</v>
      </c>
      <c r="U71" t="s">
        <v>3929</v>
      </c>
      <c r="V71" t="s">
        <v>3930</v>
      </c>
      <c r="W71" t="s">
        <v>2834</v>
      </c>
      <c r="X71" t="s">
        <v>3931</v>
      </c>
      <c r="Y71" t="s">
        <v>3932</v>
      </c>
      <c r="Z71" t="s">
        <v>3933</v>
      </c>
      <c r="AA71" t="s">
        <v>2416</v>
      </c>
      <c r="AB71" t="s">
        <v>3934</v>
      </c>
      <c r="AC71" t="s">
        <v>2249</v>
      </c>
      <c r="AD71" t="s">
        <v>2250</v>
      </c>
      <c r="AE71" t="s">
        <v>2251</v>
      </c>
      <c r="AF71" t="s">
        <v>3935</v>
      </c>
      <c r="AG71" t="s">
        <v>2342</v>
      </c>
      <c r="AH71" t="s">
        <v>2308</v>
      </c>
      <c r="AI71" t="s">
        <v>2271</v>
      </c>
      <c r="AJ71" t="s">
        <v>2359</v>
      </c>
      <c r="AK71" t="s">
        <v>2273</v>
      </c>
      <c r="AM71" t="s">
        <v>3936</v>
      </c>
      <c r="AN71" t="s">
        <v>2253</v>
      </c>
      <c r="AO71" t="s">
        <v>3937</v>
      </c>
      <c r="AP71" t="s">
        <v>2932</v>
      </c>
      <c r="AQ71" t="s">
        <v>3938</v>
      </c>
      <c r="AR71" t="s">
        <v>3939</v>
      </c>
      <c r="AS71" t="s">
        <v>3659</v>
      </c>
      <c r="AT71" t="s">
        <v>3940</v>
      </c>
      <c r="AU71" t="s">
        <v>2265</v>
      </c>
      <c r="AV71" t="s">
        <v>3941</v>
      </c>
      <c r="AW71" t="s">
        <v>45</v>
      </c>
    </row>
    <row r="72" spans="1:49">
      <c r="A72" t="s">
        <v>3942</v>
      </c>
      <c r="B72" t="s">
        <v>46</v>
      </c>
      <c r="C72" t="s">
        <v>3943</v>
      </c>
      <c r="D72" t="s">
        <v>3361</v>
      </c>
      <c r="E72" t="s">
        <v>2915</v>
      </c>
      <c r="F72" t="s">
        <v>2307</v>
      </c>
      <c r="G72" t="s">
        <v>2255</v>
      </c>
      <c r="H72" t="s">
        <v>2270</v>
      </c>
      <c r="I72" t="s">
        <v>2509</v>
      </c>
      <c r="J72" t="s">
        <v>2254</v>
      </c>
      <c r="K72" t="s">
        <v>3944</v>
      </c>
      <c r="L72" t="s">
        <v>2232</v>
      </c>
      <c r="M72" t="s">
        <v>2614</v>
      </c>
      <c r="N72" t="s">
        <v>2253</v>
      </c>
      <c r="O72" t="s">
        <v>3945</v>
      </c>
      <c r="P72" t="s">
        <v>2915</v>
      </c>
      <c r="Q72" t="s">
        <v>3946</v>
      </c>
      <c r="R72" t="s">
        <v>3947</v>
      </c>
      <c r="S72" t="s">
        <v>3948</v>
      </c>
      <c r="T72" t="s">
        <v>3949</v>
      </c>
      <c r="U72" t="s">
        <v>3950</v>
      </c>
      <c r="V72" t="s">
        <v>3951</v>
      </c>
      <c r="W72" t="s">
        <v>3952</v>
      </c>
      <c r="X72" t="s">
        <v>3953</v>
      </c>
      <c r="Y72" t="s">
        <v>3954</v>
      </c>
      <c r="Z72" t="s">
        <v>3955</v>
      </c>
      <c r="AA72" t="s">
        <v>2925</v>
      </c>
      <c r="AB72" t="s">
        <v>3956</v>
      </c>
      <c r="AC72" t="s">
        <v>2249</v>
      </c>
      <c r="AD72" t="s">
        <v>2250</v>
      </c>
      <c r="AE72" t="s">
        <v>2251</v>
      </c>
      <c r="AF72" t="s">
        <v>3957</v>
      </c>
      <c r="AG72" t="s">
        <v>2481</v>
      </c>
      <c r="AH72" t="s">
        <v>2227</v>
      </c>
      <c r="AI72" t="s">
        <v>2271</v>
      </c>
      <c r="AJ72" t="s">
        <v>2292</v>
      </c>
      <c r="AK72" t="s">
        <v>2445</v>
      </c>
      <c r="AM72" t="s">
        <v>3958</v>
      </c>
      <c r="AN72" t="s">
        <v>2253</v>
      </c>
      <c r="AO72" t="s">
        <v>3959</v>
      </c>
      <c r="AP72" t="s">
        <v>3960</v>
      </c>
      <c r="AQ72" t="s">
        <v>3961</v>
      </c>
      <c r="AR72" t="s">
        <v>3962</v>
      </c>
      <c r="AS72" t="s">
        <v>3963</v>
      </c>
      <c r="AT72" t="s">
        <v>3964</v>
      </c>
      <c r="AU72" t="s">
        <v>2265</v>
      </c>
      <c r="AV72" t="s">
        <v>3965</v>
      </c>
      <c r="AW72" t="s">
        <v>45</v>
      </c>
    </row>
    <row r="73" spans="1:49">
      <c r="A73" t="s">
        <v>3966</v>
      </c>
      <c r="B73" t="s">
        <v>2302</v>
      </c>
      <c r="C73" t="s">
        <v>3967</v>
      </c>
      <c r="D73" t="s">
        <v>3385</v>
      </c>
      <c r="E73" t="s">
        <v>2372</v>
      </c>
      <c r="F73" t="s">
        <v>2509</v>
      </c>
      <c r="G73" t="s">
        <v>2256</v>
      </c>
      <c r="H73" t="s">
        <v>2327</v>
      </c>
      <c r="I73" t="s">
        <v>2391</v>
      </c>
      <c r="J73" t="s">
        <v>2253</v>
      </c>
      <c r="K73" t="s">
        <v>3968</v>
      </c>
      <c r="L73" t="s">
        <v>2232</v>
      </c>
      <c r="M73" t="s">
        <v>2640</v>
      </c>
      <c r="N73" t="s">
        <v>2232</v>
      </c>
      <c r="O73" t="s">
        <v>3969</v>
      </c>
      <c r="P73" t="s">
        <v>2536</v>
      </c>
      <c r="Q73" t="s">
        <v>3970</v>
      </c>
      <c r="R73" t="s">
        <v>3971</v>
      </c>
      <c r="S73" t="s">
        <v>3972</v>
      </c>
      <c r="T73" t="s">
        <v>3973</v>
      </c>
      <c r="U73" t="s">
        <v>3974</v>
      </c>
      <c r="V73" t="s">
        <v>3975</v>
      </c>
      <c r="W73" t="s">
        <v>3976</v>
      </c>
      <c r="X73" t="s">
        <v>3977</v>
      </c>
      <c r="Y73" t="s">
        <v>2481</v>
      </c>
      <c r="Z73" t="s">
        <v>3978</v>
      </c>
      <c r="AA73" t="s">
        <v>2416</v>
      </c>
      <c r="AB73" t="s">
        <v>3979</v>
      </c>
      <c r="AC73" t="s">
        <v>2249</v>
      </c>
      <c r="AD73" t="s">
        <v>2250</v>
      </c>
      <c r="AE73" t="s">
        <v>2251</v>
      </c>
      <c r="AF73" t="s">
        <v>3980</v>
      </c>
      <c r="AG73" t="s">
        <v>2308</v>
      </c>
      <c r="AH73" t="s">
        <v>2341</v>
      </c>
      <c r="AI73" t="s">
        <v>2481</v>
      </c>
      <c r="AJ73" t="s">
        <v>2372</v>
      </c>
      <c r="AK73" t="s">
        <v>2601</v>
      </c>
      <c r="AM73" t="s">
        <v>3981</v>
      </c>
      <c r="AN73" t="s">
        <v>2253</v>
      </c>
      <c r="AO73" t="s">
        <v>3982</v>
      </c>
      <c r="AP73" t="s">
        <v>3983</v>
      </c>
      <c r="AQ73" t="s">
        <v>3984</v>
      </c>
      <c r="AR73" t="s">
        <v>3985</v>
      </c>
      <c r="AS73" t="s">
        <v>2384</v>
      </c>
      <c r="AT73" t="s">
        <v>3986</v>
      </c>
      <c r="AU73" t="s">
        <v>2265</v>
      </c>
      <c r="AV73" t="s">
        <v>3987</v>
      </c>
      <c r="AW73" t="s">
        <v>45</v>
      </c>
    </row>
    <row r="74" spans="1:49">
      <c r="A74" t="s">
        <v>3988</v>
      </c>
      <c r="B74" t="s">
        <v>2223</v>
      </c>
      <c r="C74" t="s">
        <v>3989</v>
      </c>
      <c r="D74" t="s">
        <v>3990</v>
      </c>
      <c r="E74" t="s">
        <v>2312</v>
      </c>
      <c r="F74" t="s">
        <v>2273</v>
      </c>
      <c r="G74" t="s">
        <v>2915</v>
      </c>
      <c r="H74" t="s">
        <v>2497</v>
      </c>
      <c r="I74" t="s">
        <v>2229</v>
      </c>
      <c r="J74" t="s">
        <v>2291</v>
      </c>
      <c r="K74" t="s">
        <v>3991</v>
      </c>
      <c r="L74" t="s">
        <v>2232</v>
      </c>
      <c r="M74" t="s">
        <v>2233</v>
      </c>
      <c r="N74" t="s">
        <v>2342</v>
      </c>
      <c r="O74" t="s">
        <v>3992</v>
      </c>
      <c r="P74" t="s">
        <v>2665</v>
      </c>
      <c r="Q74" t="s">
        <v>3993</v>
      </c>
      <c r="R74" t="s">
        <v>2906</v>
      </c>
      <c r="S74" t="s">
        <v>3994</v>
      </c>
      <c r="T74" t="s">
        <v>3995</v>
      </c>
      <c r="U74" t="s">
        <v>3996</v>
      </c>
      <c r="V74" t="s">
        <v>3997</v>
      </c>
      <c r="W74" t="s">
        <v>3998</v>
      </c>
      <c r="X74" t="s">
        <v>3999</v>
      </c>
      <c r="Y74" t="s">
        <v>3954</v>
      </c>
      <c r="Z74" t="s">
        <v>4000</v>
      </c>
      <c r="AA74" t="s">
        <v>3774</v>
      </c>
      <c r="AB74" t="s">
        <v>4001</v>
      </c>
      <c r="AC74" t="s">
        <v>2249</v>
      </c>
      <c r="AD74" t="s">
        <v>2250</v>
      </c>
      <c r="AE74" t="s">
        <v>2251</v>
      </c>
      <c r="AF74" t="s">
        <v>4002</v>
      </c>
      <c r="AG74" t="s">
        <v>2234</v>
      </c>
      <c r="AH74" t="s">
        <v>2371</v>
      </c>
      <c r="AI74" t="s">
        <v>2496</v>
      </c>
      <c r="AJ74" t="s">
        <v>2229</v>
      </c>
      <c r="AK74" t="s">
        <v>2306</v>
      </c>
      <c r="AM74" t="s">
        <v>4003</v>
      </c>
      <c r="AN74" t="s">
        <v>2253</v>
      </c>
      <c r="AO74" t="s">
        <v>4004</v>
      </c>
      <c r="AP74" t="s">
        <v>3745</v>
      </c>
      <c r="AQ74" t="s">
        <v>4005</v>
      </c>
      <c r="AR74" t="s">
        <v>4006</v>
      </c>
      <c r="AS74" t="s">
        <v>4007</v>
      </c>
      <c r="AT74" t="s">
        <v>4008</v>
      </c>
      <c r="AU74" t="s">
        <v>2265</v>
      </c>
      <c r="AV74" t="s">
        <v>4009</v>
      </c>
      <c r="AW74" t="s">
        <v>45</v>
      </c>
    </row>
    <row r="75" spans="1:49">
      <c r="A75" t="s">
        <v>4010</v>
      </c>
      <c r="B75" t="s">
        <v>46</v>
      </c>
      <c r="C75" t="s">
        <v>4011</v>
      </c>
      <c r="D75" t="s">
        <v>3431</v>
      </c>
      <c r="E75" t="s">
        <v>2277</v>
      </c>
      <c r="F75" t="s">
        <v>2229</v>
      </c>
      <c r="G75" t="s">
        <v>2253</v>
      </c>
      <c r="H75" t="s">
        <v>2271</v>
      </c>
      <c r="I75" t="s">
        <v>2312</v>
      </c>
      <c r="J75" t="s">
        <v>2342</v>
      </c>
      <c r="K75" t="s">
        <v>4012</v>
      </c>
      <c r="L75" t="s">
        <v>2232</v>
      </c>
      <c r="M75" t="s">
        <v>2275</v>
      </c>
      <c r="N75" t="s">
        <v>2265</v>
      </c>
      <c r="O75" t="s">
        <v>4013</v>
      </c>
      <c r="P75" t="s">
        <v>4014</v>
      </c>
      <c r="Q75" t="s">
        <v>4015</v>
      </c>
      <c r="R75" t="s">
        <v>4016</v>
      </c>
      <c r="S75" t="s">
        <v>4017</v>
      </c>
      <c r="T75" t="s">
        <v>4018</v>
      </c>
      <c r="U75" t="s">
        <v>4019</v>
      </c>
      <c r="V75" t="s">
        <v>4020</v>
      </c>
      <c r="W75" t="s">
        <v>3146</v>
      </c>
      <c r="X75" t="s">
        <v>4021</v>
      </c>
      <c r="Y75" t="s">
        <v>4022</v>
      </c>
      <c r="Z75" t="s">
        <v>4023</v>
      </c>
      <c r="AA75" t="s">
        <v>2388</v>
      </c>
      <c r="AB75" t="s">
        <v>4024</v>
      </c>
      <c r="AC75" t="s">
        <v>2249</v>
      </c>
      <c r="AD75" t="s">
        <v>2250</v>
      </c>
      <c r="AE75" t="s">
        <v>2251</v>
      </c>
      <c r="AF75" t="s">
        <v>4025</v>
      </c>
      <c r="AG75" t="s">
        <v>2254</v>
      </c>
      <c r="AH75" t="s">
        <v>2481</v>
      </c>
      <c r="AI75" t="s">
        <v>2536</v>
      </c>
      <c r="AJ75" t="s">
        <v>2227</v>
      </c>
      <c r="AK75" t="s">
        <v>2256</v>
      </c>
      <c r="AM75" t="s">
        <v>4026</v>
      </c>
      <c r="AN75" t="s">
        <v>2288</v>
      </c>
      <c r="AO75" t="s">
        <v>4027</v>
      </c>
      <c r="AP75" t="s">
        <v>4028</v>
      </c>
      <c r="AQ75" t="s">
        <v>4029</v>
      </c>
      <c r="AR75" t="s">
        <v>4030</v>
      </c>
      <c r="AS75" t="s">
        <v>3998</v>
      </c>
      <c r="AT75" t="s">
        <v>4031</v>
      </c>
      <c r="AU75" t="s">
        <v>2265</v>
      </c>
      <c r="AV75" t="s">
        <v>4032</v>
      </c>
      <c r="AW75" t="s">
        <v>45</v>
      </c>
    </row>
    <row r="76" spans="1:49">
      <c r="A76" t="s">
        <v>4033</v>
      </c>
      <c r="B76" t="s">
        <v>2302</v>
      </c>
      <c r="C76" t="s">
        <v>4034</v>
      </c>
      <c r="D76" t="s">
        <v>3453</v>
      </c>
      <c r="E76" t="s">
        <v>2358</v>
      </c>
      <c r="F76" t="s">
        <v>2312</v>
      </c>
      <c r="G76" t="s">
        <v>2256</v>
      </c>
      <c r="H76" t="s">
        <v>2230</v>
      </c>
      <c r="I76" t="s">
        <v>2481</v>
      </c>
      <c r="J76" t="s">
        <v>2308</v>
      </c>
      <c r="K76" t="s">
        <v>4035</v>
      </c>
      <c r="L76" t="s">
        <v>2232</v>
      </c>
      <c r="M76" t="s">
        <v>2310</v>
      </c>
      <c r="N76" t="s">
        <v>2253</v>
      </c>
      <c r="O76" t="s">
        <v>4036</v>
      </c>
      <c r="P76" t="s">
        <v>2328</v>
      </c>
      <c r="Q76" t="s">
        <v>4037</v>
      </c>
      <c r="R76" t="s">
        <v>3425</v>
      </c>
      <c r="S76" t="s">
        <v>4038</v>
      </c>
      <c r="T76" t="s">
        <v>4039</v>
      </c>
      <c r="U76" t="s">
        <v>4040</v>
      </c>
      <c r="V76" t="s">
        <v>4041</v>
      </c>
      <c r="W76" t="s">
        <v>3123</v>
      </c>
      <c r="X76" t="s">
        <v>4042</v>
      </c>
      <c r="Y76" t="s">
        <v>3932</v>
      </c>
      <c r="Z76" t="s">
        <v>4043</v>
      </c>
      <c r="AA76" t="s">
        <v>2388</v>
      </c>
      <c r="AB76" t="s">
        <v>4044</v>
      </c>
      <c r="AC76" t="s">
        <v>2249</v>
      </c>
      <c r="AD76" t="s">
        <v>2250</v>
      </c>
      <c r="AE76" t="s">
        <v>2251</v>
      </c>
      <c r="AF76" t="s">
        <v>4045</v>
      </c>
      <c r="AG76" t="s">
        <v>2265</v>
      </c>
      <c r="AH76" t="s">
        <v>2226</v>
      </c>
      <c r="AI76" t="s">
        <v>2272</v>
      </c>
      <c r="AJ76" t="s">
        <v>2358</v>
      </c>
      <c r="AK76" t="s">
        <v>2329</v>
      </c>
      <c r="AM76" t="s">
        <v>4046</v>
      </c>
      <c r="AN76" t="s">
        <v>2234</v>
      </c>
      <c r="AO76" t="s">
        <v>4047</v>
      </c>
      <c r="AP76" t="s">
        <v>4048</v>
      </c>
      <c r="AQ76" t="s">
        <v>4049</v>
      </c>
      <c r="AR76" t="s">
        <v>4050</v>
      </c>
      <c r="AS76" t="s">
        <v>4051</v>
      </c>
      <c r="AT76" t="s">
        <v>4052</v>
      </c>
      <c r="AU76" t="s">
        <v>2265</v>
      </c>
      <c r="AV76" t="s">
        <v>4053</v>
      </c>
      <c r="AW76" t="s">
        <v>45</v>
      </c>
    </row>
    <row r="77" spans="1:49">
      <c r="A77" t="s">
        <v>4054</v>
      </c>
      <c r="B77" t="s">
        <v>2223</v>
      </c>
      <c r="C77" t="s">
        <v>4055</v>
      </c>
      <c r="D77" t="s">
        <v>4056</v>
      </c>
      <c r="E77" t="s">
        <v>2372</v>
      </c>
      <c r="F77" t="s">
        <v>2327</v>
      </c>
      <c r="G77" t="s">
        <v>2915</v>
      </c>
      <c r="H77" t="s">
        <v>2288</v>
      </c>
      <c r="I77" t="s">
        <v>2257</v>
      </c>
      <c r="J77" t="s">
        <v>2288</v>
      </c>
      <c r="K77" t="s">
        <v>4057</v>
      </c>
      <c r="L77" t="s">
        <v>2253</v>
      </c>
      <c r="M77" t="s">
        <v>4058</v>
      </c>
      <c r="N77" t="s">
        <v>2265</v>
      </c>
      <c r="O77" t="s">
        <v>4059</v>
      </c>
      <c r="P77" t="s">
        <v>4060</v>
      </c>
      <c r="Q77" t="s">
        <v>4061</v>
      </c>
      <c r="R77" t="s">
        <v>4062</v>
      </c>
      <c r="S77" t="s">
        <v>4063</v>
      </c>
      <c r="T77" t="s">
        <v>4064</v>
      </c>
      <c r="U77" t="s">
        <v>4065</v>
      </c>
      <c r="V77" t="s">
        <v>4066</v>
      </c>
      <c r="W77" t="s">
        <v>4067</v>
      </c>
      <c r="X77" t="s">
        <v>4068</v>
      </c>
      <c r="Y77" t="s">
        <v>4069</v>
      </c>
      <c r="Z77" t="s">
        <v>4070</v>
      </c>
      <c r="AA77" t="s">
        <v>2388</v>
      </c>
      <c r="AB77" t="s">
        <v>4071</v>
      </c>
      <c r="AC77" t="s">
        <v>2249</v>
      </c>
      <c r="AD77" t="s">
        <v>2250</v>
      </c>
      <c r="AE77" t="s">
        <v>2251</v>
      </c>
      <c r="AF77" t="s">
        <v>4072</v>
      </c>
      <c r="AG77" t="s">
        <v>2253</v>
      </c>
      <c r="AH77" t="s">
        <v>2230</v>
      </c>
      <c r="AI77" t="s">
        <v>2371</v>
      </c>
      <c r="AJ77" t="s">
        <v>2403</v>
      </c>
      <c r="AK77" t="s">
        <v>2293</v>
      </c>
      <c r="AM77" t="s">
        <v>4073</v>
      </c>
      <c r="AN77" t="s">
        <v>2232</v>
      </c>
      <c r="AO77" t="s">
        <v>4074</v>
      </c>
      <c r="AP77" t="s">
        <v>4075</v>
      </c>
      <c r="AQ77" t="s">
        <v>4076</v>
      </c>
      <c r="AR77" t="s">
        <v>4077</v>
      </c>
      <c r="AS77" t="s">
        <v>4078</v>
      </c>
      <c r="AT77" t="s">
        <v>4079</v>
      </c>
      <c r="AU77" t="s">
        <v>2265</v>
      </c>
      <c r="AV77" t="s">
        <v>4080</v>
      </c>
      <c r="AW77" t="s">
        <v>45</v>
      </c>
    </row>
    <row r="78" spans="1:49">
      <c r="A78" t="s">
        <v>4081</v>
      </c>
      <c r="B78" t="s">
        <v>46</v>
      </c>
      <c r="C78" t="s">
        <v>4082</v>
      </c>
      <c r="D78" t="s">
        <v>3501</v>
      </c>
      <c r="E78" t="s">
        <v>2229</v>
      </c>
      <c r="F78" t="s">
        <v>2327</v>
      </c>
      <c r="G78" t="s">
        <v>2265</v>
      </c>
      <c r="H78" t="s">
        <v>2329</v>
      </c>
      <c r="I78" t="s">
        <v>2445</v>
      </c>
      <c r="J78" t="s">
        <v>2308</v>
      </c>
      <c r="K78" t="s">
        <v>4083</v>
      </c>
      <c r="L78" t="s">
        <v>2232</v>
      </c>
      <c r="M78" t="s">
        <v>4084</v>
      </c>
      <c r="N78" t="s">
        <v>2234</v>
      </c>
      <c r="O78" t="s">
        <v>4085</v>
      </c>
      <c r="P78" t="s">
        <v>4086</v>
      </c>
      <c r="Q78" t="s">
        <v>4087</v>
      </c>
      <c r="R78" t="s">
        <v>4088</v>
      </c>
      <c r="S78" t="s">
        <v>4089</v>
      </c>
      <c r="T78" t="s">
        <v>4090</v>
      </c>
      <c r="U78" t="s">
        <v>4091</v>
      </c>
      <c r="V78" t="s">
        <v>4092</v>
      </c>
      <c r="W78" t="s">
        <v>4093</v>
      </c>
      <c r="X78" t="s">
        <v>4094</v>
      </c>
      <c r="Y78" t="s">
        <v>2783</v>
      </c>
      <c r="Z78" t="s">
        <v>4095</v>
      </c>
      <c r="AA78" t="s">
        <v>2245</v>
      </c>
      <c r="AB78" t="s">
        <v>4096</v>
      </c>
      <c r="AC78" t="s">
        <v>2249</v>
      </c>
      <c r="AD78" t="s">
        <v>2250</v>
      </c>
      <c r="AE78" t="s">
        <v>2251</v>
      </c>
      <c r="AF78" t="s">
        <v>4097</v>
      </c>
      <c r="AG78" t="s">
        <v>2265</v>
      </c>
      <c r="AH78" t="s">
        <v>2481</v>
      </c>
      <c r="AI78" t="s">
        <v>2536</v>
      </c>
      <c r="AJ78" t="s">
        <v>2306</v>
      </c>
      <c r="AK78" t="s">
        <v>2329</v>
      </c>
      <c r="AM78" t="s">
        <v>4098</v>
      </c>
      <c r="AN78" t="s">
        <v>2234</v>
      </c>
      <c r="AO78" t="s">
        <v>4099</v>
      </c>
      <c r="AP78" t="s">
        <v>4100</v>
      </c>
      <c r="AQ78" t="s">
        <v>4101</v>
      </c>
      <c r="AR78" t="s">
        <v>4102</v>
      </c>
      <c r="AS78" t="s">
        <v>2359</v>
      </c>
      <c r="AT78" t="s">
        <v>4103</v>
      </c>
      <c r="AU78" t="s">
        <v>2265</v>
      </c>
      <c r="AV78" t="s">
        <v>4104</v>
      </c>
      <c r="AW78" t="s">
        <v>45</v>
      </c>
    </row>
    <row r="79" spans="1:49">
      <c r="A79" t="s">
        <v>4105</v>
      </c>
      <c r="B79" t="s">
        <v>2302</v>
      </c>
      <c r="C79" t="s">
        <v>4106</v>
      </c>
      <c r="D79" t="s">
        <v>3523</v>
      </c>
      <c r="E79" t="s">
        <v>2271</v>
      </c>
      <c r="F79" t="s">
        <v>2229</v>
      </c>
      <c r="G79" t="s">
        <v>2601</v>
      </c>
      <c r="H79" t="s">
        <v>2257</v>
      </c>
      <c r="I79" t="s">
        <v>2292</v>
      </c>
      <c r="J79" t="s">
        <v>2342</v>
      </c>
      <c r="K79" t="s">
        <v>4107</v>
      </c>
      <c r="L79" t="s">
        <v>2232</v>
      </c>
      <c r="M79" t="s">
        <v>4108</v>
      </c>
      <c r="N79" t="s">
        <v>2232</v>
      </c>
      <c r="O79" t="s">
        <v>4109</v>
      </c>
      <c r="P79" t="s">
        <v>2227</v>
      </c>
      <c r="Q79" t="s">
        <v>4110</v>
      </c>
      <c r="R79" t="s">
        <v>2579</v>
      </c>
      <c r="S79" t="s">
        <v>4111</v>
      </c>
      <c r="T79" t="s">
        <v>4112</v>
      </c>
      <c r="U79" t="s">
        <v>4113</v>
      </c>
      <c r="V79" t="s">
        <v>4114</v>
      </c>
      <c r="W79" t="s">
        <v>2229</v>
      </c>
      <c r="X79" t="s">
        <v>4115</v>
      </c>
      <c r="Y79" t="s">
        <v>3954</v>
      </c>
      <c r="Z79" t="s">
        <v>4116</v>
      </c>
      <c r="AA79" t="s">
        <v>2288</v>
      </c>
      <c r="AB79" t="s">
        <v>4117</v>
      </c>
      <c r="AC79" t="s">
        <v>2249</v>
      </c>
      <c r="AD79" t="s">
        <v>2250</v>
      </c>
      <c r="AE79" t="s">
        <v>2251</v>
      </c>
      <c r="AF79" t="s">
        <v>4118</v>
      </c>
      <c r="AG79" t="s">
        <v>2228</v>
      </c>
      <c r="AH79" t="s">
        <v>2359</v>
      </c>
      <c r="AI79" t="s">
        <v>2403</v>
      </c>
      <c r="AJ79" t="s">
        <v>2293</v>
      </c>
      <c r="AK79" t="s">
        <v>2305</v>
      </c>
      <c r="AM79" t="s">
        <v>4119</v>
      </c>
      <c r="AN79" t="s">
        <v>2253</v>
      </c>
      <c r="AO79" t="s">
        <v>4120</v>
      </c>
      <c r="AP79" t="s">
        <v>4121</v>
      </c>
      <c r="AQ79" t="s">
        <v>4122</v>
      </c>
      <c r="AR79" t="s">
        <v>4123</v>
      </c>
      <c r="AS79" t="s">
        <v>4124</v>
      </c>
      <c r="AT79" t="s">
        <v>4125</v>
      </c>
      <c r="AU79" t="s">
        <v>2265</v>
      </c>
      <c r="AV79" t="s">
        <v>4126</v>
      </c>
      <c r="AW79" t="s">
        <v>45</v>
      </c>
    </row>
    <row r="80" spans="1:49">
      <c r="A80" t="s">
        <v>4127</v>
      </c>
      <c r="B80" t="s">
        <v>2223</v>
      </c>
      <c r="C80" t="s">
        <v>4128</v>
      </c>
      <c r="D80" t="s">
        <v>4129</v>
      </c>
      <c r="E80" t="s">
        <v>2496</v>
      </c>
      <c r="F80" t="s">
        <v>2277</v>
      </c>
      <c r="G80" t="s">
        <v>2445</v>
      </c>
      <c r="H80" t="s">
        <v>2341</v>
      </c>
      <c r="I80" t="s">
        <v>2227</v>
      </c>
      <c r="J80" t="s">
        <v>2342</v>
      </c>
      <c r="K80" t="s">
        <v>4130</v>
      </c>
      <c r="L80" t="s">
        <v>2232</v>
      </c>
      <c r="M80" t="s">
        <v>4131</v>
      </c>
      <c r="N80" t="s">
        <v>2234</v>
      </c>
      <c r="O80" t="s">
        <v>4132</v>
      </c>
      <c r="P80" t="s">
        <v>4133</v>
      </c>
      <c r="Q80" t="s">
        <v>4134</v>
      </c>
      <c r="R80" t="s">
        <v>4062</v>
      </c>
      <c r="S80" t="s">
        <v>4135</v>
      </c>
      <c r="T80" t="s">
        <v>4136</v>
      </c>
      <c r="U80" t="s">
        <v>2594</v>
      </c>
      <c r="V80" t="s">
        <v>4137</v>
      </c>
      <c r="W80" t="s">
        <v>3060</v>
      </c>
      <c r="X80" t="s">
        <v>4138</v>
      </c>
      <c r="Y80" t="s">
        <v>3062</v>
      </c>
      <c r="Z80" t="s">
        <v>4139</v>
      </c>
      <c r="AA80" t="s">
        <v>2342</v>
      </c>
      <c r="AB80" t="s">
        <v>4140</v>
      </c>
      <c r="AC80" t="s">
        <v>2249</v>
      </c>
      <c r="AD80" t="s">
        <v>2250</v>
      </c>
      <c r="AE80" t="s">
        <v>2251</v>
      </c>
      <c r="AF80" t="s">
        <v>4141</v>
      </c>
      <c r="AG80" t="s">
        <v>2265</v>
      </c>
      <c r="AH80" t="s">
        <v>2373</v>
      </c>
      <c r="AI80" t="s">
        <v>2271</v>
      </c>
      <c r="AJ80" t="s">
        <v>2915</v>
      </c>
      <c r="AK80" t="s">
        <v>2270</v>
      </c>
      <c r="AM80" t="s">
        <v>4142</v>
      </c>
      <c r="AN80" t="s">
        <v>2342</v>
      </c>
      <c r="AO80" t="s">
        <v>4143</v>
      </c>
      <c r="AP80" t="s">
        <v>4144</v>
      </c>
      <c r="AQ80" t="s">
        <v>4145</v>
      </c>
      <c r="AR80" t="s">
        <v>4146</v>
      </c>
      <c r="AS80" t="s">
        <v>3963</v>
      </c>
      <c r="AT80" t="s">
        <v>4147</v>
      </c>
      <c r="AU80" t="s">
        <v>2265</v>
      </c>
      <c r="AV80" t="s">
        <v>4148</v>
      </c>
      <c r="AW80" t="s">
        <v>45</v>
      </c>
    </row>
    <row r="81" spans="1:49">
      <c r="A81" t="s">
        <v>4149</v>
      </c>
      <c r="B81" t="s">
        <v>46</v>
      </c>
      <c r="C81" t="s">
        <v>4150</v>
      </c>
      <c r="D81" t="s">
        <v>3567</v>
      </c>
      <c r="E81" t="s">
        <v>2371</v>
      </c>
      <c r="F81" t="s">
        <v>2915</v>
      </c>
      <c r="G81" t="s">
        <v>2293</v>
      </c>
      <c r="H81" t="s">
        <v>2272</v>
      </c>
      <c r="I81" t="s">
        <v>2307</v>
      </c>
      <c r="J81" t="s">
        <v>2254</v>
      </c>
      <c r="K81" t="s">
        <v>4151</v>
      </c>
      <c r="L81" t="s">
        <v>2232</v>
      </c>
      <c r="M81" t="s">
        <v>4152</v>
      </c>
      <c r="N81" t="s">
        <v>2232</v>
      </c>
      <c r="O81" t="s">
        <v>4153</v>
      </c>
      <c r="P81" t="s">
        <v>2306</v>
      </c>
      <c r="Q81" t="s">
        <v>4154</v>
      </c>
      <c r="R81" t="s">
        <v>4155</v>
      </c>
      <c r="S81" t="s">
        <v>4156</v>
      </c>
      <c r="T81" t="s">
        <v>4157</v>
      </c>
      <c r="U81" t="s">
        <v>3748</v>
      </c>
      <c r="V81" t="s">
        <v>4158</v>
      </c>
      <c r="W81" t="s">
        <v>4159</v>
      </c>
      <c r="X81" t="s">
        <v>4160</v>
      </c>
      <c r="Y81" t="s">
        <v>4161</v>
      </c>
      <c r="Z81" t="s">
        <v>4162</v>
      </c>
      <c r="AA81" t="s">
        <v>3350</v>
      </c>
      <c r="AB81" t="s">
        <v>4163</v>
      </c>
      <c r="AC81" t="s">
        <v>2249</v>
      </c>
      <c r="AD81" t="s">
        <v>2250</v>
      </c>
      <c r="AE81" t="s">
        <v>2251</v>
      </c>
      <c r="AF81" t="s">
        <v>4164</v>
      </c>
      <c r="AG81" t="s">
        <v>2255</v>
      </c>
      <c r="AH81" t="s">
        <v>2371</v>
      </c>
      <c r="AI81" t="s">
        <v>2497</v>
      </c>
      <c r="AJ81" t="s">
        <v>2328</v>
      </c>
      <c r="AK81" t="s">
        <v>2445</v>
      </c>
      <c r="AM81" t="s">
        <v>4165</v>
      </c>
      <c r="AN81" t="s">
        <v>2232</v>
      </c>
      <c r="AO81" t="s">
        <v>4166</v>
      </c>
      <c r="AP81" t="s">
        <v>4167</v>
      </c>
      <c r="AQ81" t="s">
        <v>4168</v>
      </c>
      <c r="AR81" t="s">
        <v>4169</v>
      </c>
      <c r="AS81" t="s">
        <v>4170</v>
      </c>
      <c r="AT81" t="s">
        <v>4171</v>
      </c>
      <c r="AU81" t="s">
        <v>2265</v>
      </c>
      <c r="AV81" t="s">
        <v>4172</v>
      </c>
      <c r="AW81" t="s">
        <v>45</v>
      </c>
    </row>
    <row r="82" spans="1:49">
      <c r="A82" t="s">
        <v>4173</v>
      </c>
      <c r="B82" t="s">
        <v>2302</v>
      </c>
      <c r="C82" t="s">
        <v>4174</v>
      </c>
      <c r="D82" t="s">
        <v>3589</v>
      </c>
      <c r="E82" t="s">
        <v>2391</v>
      </c>
      <c r="F82" t="s">
        <v>2341</v>
      </c>
      <c r="G82" t="s">
        <v>2254</v>
      </c>
      <c r="H82" t="s">
        <v>2306</v>
      </c>
      <c r="I82" t="s">
        <v>2312</v>
      </c>
      <c r="J82" t="s">
        <v>2288</v>
      </c>
      <c r="K82" t="s">
        <v>4175</v>
      </c>
      <c r="L82" t="s">
        <v>2232</v>
      </c>
      <c r="M82" t="s">
        <v>4176</v>
      </c>
      <c r="N82" t="s">
        <v>2265</v>
      </c>
      <c r="O82" t="s">
        <v>4177</v>
      </c>
      <c r="P82" t="s">
        <v>4178</v>
      </c>
      <c r="Q82" t="s">
        <v>4179</v>
      </c>
      <c r="R82" t="s">
        <v>4180</v>
      </c>
      <c r="S82" t="s">
        <v>4181</v>
      </c>
      <c r="T82" t="s">
        <v>4182</v>
      </c>
      <c r="U82" t="s">
        <v>4183</v>
      </c>
      <c r="V82" t="s">
        <v>4184</v>
      </c>
      <c r="W82" t="s">
        <v>4185</v>
      </c>
      <c r="X82" t="s">
        <v>4186</v>
      </c>
      <c r="Y82" t="s">
        <v>2230</v>
      </c>
      <c r="Z82" t="s">
        <v>4187</v>
      </c>
      <c r="AA82" t="s">
        <v>2355</v>
      </c>
      <c r="AB82" t="s">
        <v>4188</v>
      </c>
      <c r="AC82" t="s">
        <v>2249</v>
      </c>
      <c r="AD82" t="s">
        <v>2250</v>
      </c>
      <c r="AE82" t="s">
        <v>2251</v>
      </c>
      <c r="AF82" t="s">
        <v>4189</v>
      </c>
      <c r="AG82" t="s">
        <v>2481</v>
      </c>
      <c r="AH82" t="s">
        <v>2226</v>
      </c>
      <c r="AI82" t="s">
        <v>2271</v>
      </c>
      <c r="AJ82" t="s">
        <v>2292</v>
      </c>
      <c r="AK82" t="s">
        <v>2497</v>
      </c>
      <c r="AM82" t="s">
        <v>4190</v>
      </c>
      <c r="AN82" t="s">
        <v>2253</v>
      </c>
      <c r="AO82" t="s">
        <v>4191</v>
      </c>
      <c r="AP82" t="s">
        <v>4192</v>
      </c>
      <c r="AQ82" t="s">
        <v>4193</v>
      </c>
      <c r="AR82" t="s">
        <v>4194</v>
      </c>
      <c r="AS82" t="s">
        <v>4195</v>
      </c>
      <c r="AT82" t="s">
        <v>4196</v>
      </c>
      <c r="AU82" t="s">
        <v>2265</v>
      </c>
      <c r="AV82" t="s">
        <v>4197</v>
      </c>
      <c r="AW82" t="s">
        <v>45</v>
      </c>
    </row>
    <row r="83" spans="1:49">
      <c r="A83" t="s">
        <v>4198</v>
      </c>
      <c r="B83" t="s">
        <v>2223</v>
      </c>
      <c r="C83" t="s">
        <v>4199</v>
      </c>
      <c r="D83" t="s">
        <v>4200</v>
      </c>
      <c r="E83" t="s">
        <v>2257</v>
      </c>
      <c r="F83" t="s">
        <v>2291</v>
      </c>
      <c r="G83" t="s">
        <v>2327</v>
      </c>
      <c r="H83" t="s">
        <v>2536</v>
      </c>
      <c r="I83" t="s">
        <v>2497</v>
      </c>
      <c r="J83" t="s">
        <v>2254</v>
      </c>
      <c r="K83" t="s">
        <v>4201</v>
      </c>
      <c r="L83" t="s">
        <v>2232</v>
      </c>
      <c r="M83" t="s">
        <v>4202</v>
      </c>
      <c r="N83" t="s">
        <v>2232</v>
      </c>
      <c r="O83" t="s">
        <v>4203</v>
      </c>
      <c r="P83" t="s">
        <v>4204</v>
      </c>
      <c r="Q83" t="s">
        <v>4205</v>
      </c>
      <c r="R83" t="s">
        <v>4206</v>
      </c>
      <c r="S83" t="s">
        <v>4207</v>
      </c>
      <c r="T83" t="s">
        <v>4208</v>
      </c>
      <c r="U83" t="s">
        <v>4209</v>
      </c>
      <c r="V83" t="s">
        <v>4210</v>
      </c>
      <c r="W83" t="s">
        <v>4211</v>
      </c>
      <c r="X83" t="s">
        <v>4212</v>
      </c>
      <c r="Y83" t="s">
        <v>2291</v>
      </c>
      <c r="Z83" t="s">
        <v>4213</v>
      </c>
      <c r="AA83" t="s">
        <v>3064</v>
      </c>
      <c r="AB83" t="s">
        <v>4214</v>
      </c>
      <c r="AC83" t="s">
        <v>2249</v>
      </c>
      <c r="AD83" t="s">
        <v>2250</v>
      </c>
      <c r="AE83" t="s">
        <v>2251</v>
      </c>
      <c r="AF83" t="s">
        <v>4215</v>
      </c>
      <c r="AG83" t="s">
        <v>2250</v>
      </c>
      <c r="AH83" t="s">
        <v>2601</v>
      </c>
      <c r="AI83" t="s">
        <v>2509</v>
      </c>
      <c r="AJ83" t="s">
        <v>2293</v>
      </c>
      <c r="AK83" t="s">
        <v>2306</v>
      </c>
      <c r="AM83" t="s">
        <v>4216</v>
      </c>
      <c r="AN83" t="s">
        <v>2234</v>
      </c>
      <c r="AO83" t="s">
        <v>4217</v>
      </c>
      <c r="AP83" t="s">
        <v>3983</v>
      </c>
      <c r="AQ83" t="s">
        <v>4218</v>
      </c>
      <c r="AR83" t="s">
        <v>4219</v>
      </c>
      <c r="AS83" t="s">
        <v>4220</v>
      </c>
      <c r="AT83" t="s">
        <v>4221</v>
      </c>
      <c r="AU83" t="s">
        <v>2265</v>
      </c>
      <c r="AV83" t="s">
        <v>4222</v>
      </c>
      <c r="AW83" t="s">
        <v>45</v>
      </c>
    </row>
    <row r="84" spans="1:49">
      <c r="A84" t="s">
        <v>4223</v>
      </c>
      <c r="B84" t="s">
        <v>46</v>
      </c>
      <c r="C84" t="s">
        <v>4224</v>
      </c>
      <c r="D84" t="s">
        <v>3629</v>
      </c>
      <c r="E84" t="s">
        <v>2270</v>
      </c>
      <c r="F84" t="s">
        <v>2552</v>
      </c>
      <c r="G84" t="s">
        <v>2256</v>
      </c>
      <c r="H84" t="s">
        <v>2342</v>
      </c>
      <c r="I84" t="s">
        <v>2328</v>
      </c>
      <c r="J84" t="s">
        <v>2308</v>
      </c>
      <c r="K84" t="s">
        <v>4225</v>
      </c>
      <c r="L84" t="s">
        <v>2232</v>
      </c>
      <c r="M84" t="s">
        <v>4226</v>
      </c>
      <c r="N84" t="s">
        <v>2234</v>
      </c>
      <c r="O84" t="s">
        <v>4227</v>
      </c>
      <c r="P84" t="s">
        <v>2292</v>
      </c>
      <c r="Q84" t="s">
        <v>4228</v>
      </c>
      <c r="R84" t="s">
        <v>4229</v>
      </c>
      <c r="S84" t="s">
        <v>4230</v>
      </c>
      <c r="T84" t="s">
        <v>4231</v>
      </c>
      <c r="U84" t="s">
        <v>4232</v>
      </c>
      <c r="V84" t="s">
        <v>4233</v>
      </c>
      <c r="W84" t="s">
        <v>3003</v>
      </c>
      <c r="X84" t="s">
        <v>4234</v>
      </c>
      <c r="Y84" t="s">
        <v>3396</v>
      </c>
      <c r="Z84" t="s">
        <v>4235</v>
      </c>
      <c r="AA84" t="s">
        <v>4236</v>
      </c>
      <c r="AB84" t="s">
        <v>4237</v>
      </c>
      <c r="AC84" t="s">
        <v>2249</v>
      </c>
      <c r="AD84" t="s">
        <v>2250</v>
      </c>
      <c r="AE84" t="s">
        <v>2251</v>
      </c>
      <c r="AF84" t="s">
        <v>4238</v>
      </c>
      <c r="AG84" t="s">
        <v>2291</v>
      </c>
      <c r="AH84" t="s">
        <v>2391</v>
      </c>
      <c r="AI84" t="s">
        <v>2359</v>
      </c>
      <c r="AJ84" t="s">
        <v>2256</v>
      </c>
      <c r="AK84" t="s">
        <v>2509</v>
      </c>
      <c r="AM84" t="s">
        <v>4239</v>
      </c>
      <c r="AN84" t="s">
        <v>2342</v>
      </c>
      <c r="AO84" t="s">
        <v>4240</v>
      </c>
      <c r="AP84" t="s">
        <v>2966</v>
      </c>
      <c r="AQ84" t="s">
        <v>4241</v>
      </c>
      <c r="AR84" t="s">
        <v>4242</v>
      </c>
      <c r="AS84" t="s">
        <v>4243</v>
      </c>
      <c r="AT84" t="s">
        <v>4244</v>
      </c>
      <c r="AU84" t="s">
        <v>2265</v>
      </c>
      <c r="AV84" t="s">
        <v>4245</v>
      </c>
      <c r="AW84" t="s">
        <v>45</v>
      </c>
    </row>
    <row r="85" spans="1:49">
      <c r="A85" t="s">
        <v>4246</v>
      </c>
      <c r="B85" t="s">
        <v>2302</v>
      </c>
      <c r="C85" t="s">
        <v>4247</v>
      </c>
      <c r="D85" t="s">
        <v>3650</v>
      </c>
      <c r="E85" t="s">
        <v>2915</v>
      </c>
      <c r="F85" t="s">
        <v>2230</v>
      </c>
      <c r="G85" t="s">
        <v>2254</v>
      </c>
      <c r="H85" t="s">
        <v>2306</v>
      </c>
      <c r="I85" t="s">
        <v>2497</v>
      </c>
      <c r="J85" t="s">
        <v>2254</v>
      </c>
      <c r="K85" t="s">
        <v>4248</v>
      </c>
      <c r="L85" t="s">
        <v>2232</v>
      </c>
      <c r="M85" t="s">
        <v>4249</v>
      </c>
      <c r="N85" t="s">
        <v>2232</v>
      </c>
      <c r="O85" t="s">
        <v>4250</v>
      </c>
      <c r="P85" t="s">
        <v>2306</v>
      </c>
      <c r="Q85" t="s">
        <v>4251</v>
      </c>
      <c r="R85" t="s">
        <v>4252</v>
      </c>
      <c r="S85" t="s">
        <v>4253</v>
      </c>
      <c r="T85" t="s">
        <v>4254</v>
      </c>
      <c r="U85" t="s">
        <v>4255</v>
      </c>
      <c r="V85" t="s">
        <v>4256</v>
      </c>
      <c r="W85" t="s">
        <v>2721</v>
      </c>
      <c r="X85" t="s">
        <v>4257</v>
      </c>
      <c r="Y85" t="s">
        <v>3256</v>
      </c>
      <c r="Z85" t="s">
        <v>4258</v>
      </c>
      <c r="AA85" t="s">
        <v>2245</v>
      </c>
      <c r="AB85" t="s">
        <v>4259</v>
      </c>
      <c r="AC85" t="s">
        <v>2249</v>
      </c>
      <c r="AD85" t="s">
        <v>2250</v>
      </c>
      <c r="AE85" t="s">
        <v>2251</v>
      </c>
      <c r="AF85" t="s">
        <v>4260</v>
      </c>
      <c r="AG85" t="s">
        <v>2253</v>
      </c>
      <c r="AH85" t="s">
        <v>2250</v>
      </c>
      <c r="AI85" t="s">
        <v>2391</v>
      </c>
      <c r="AJ85" t="s">
        <v>2228</v>
      </c>
      <c r="AK85" t="s">
        <v>2372</v>
      </c>
      <c r="AM85" t="s">
        <v>4261</v>
      </c>
      <c r="AN85" t="s">
        <v>2232</v>
      </c>
      <c r="AO85" t="s">
        <v>4262</v>
      </c>
      <c r="AP85" t="s">
        <v>4263</v>
      </c>
      <c r="AQ85" t="s">
        <v>4264</v>
      </c>
      <c r="AR85" t="s">
        <v>4265</v>
      </c>
      <c r="AS85" t="s">
        <v>4266</v>
      </c>
      <c r="AT85" t="s">
        <v>4267</v>
      </c>
      <c r="AU85" t="s">
        <v>2265</v>
      </c>
      <c r="AV85" t="s">
        <v>4268</v>
      </c>
      <c r="AW85" t="s">
        <v>45</v>
      </c>
    </row>
    <row r="86" spans="1:49">
      <c r="A86" t="s">
        <v>4269</v>
      </c>
      <c r="B86" t="s">
        <v>2223</v>
      </c>
      <c r="C86" t="s">
        <v>4270</v>
      </c>
      <c r="D86" t="s">
        <v>4271</v>
      </c>
      <c r="E86" t="s">
        <v>2293</v>
      </c>
      <c r="F86" t="s">
        <v>2326</v>
      </c>
      <c r="G86" t="s">
        <v>2341</v>
      </c>
      <c r="H86" t="s">
        <v>2292</v>
      </c>
      <c r="I86" t="s">
        <v>2229</v>
      </c>
      <c r="J86" t="s">
        <v>2308</v>
      </c>
      <c r="K86" t="s">
        <v>4272</v>
      </c>
      <c r="L86" t="s">
        <v>2232</v>
      </c>
      <c r="M86" t="s">
        <v>4273</v>
      </c>
      <c r="N86" t="s">
        <v>2265</v>
      </c>
      <c r="O86" t="s">
        <v>4274</v>
      </c>
      <c r="P86" t="s">
        <v>4275</v>
      </c>
      <c r="Q86" t="s">
        <v>4276</v>
      </c>
      <c r="R86" t="s">
        <v>4277</v>
      </c>
      <c r="S86" t="s">
        <v>4278</v>
      </c>
      <c r="T86" t="s">
        <v>4279</v>
      </c>
      <c r="U86" t="s">
        <v>4280</v>
      </c>
      <c r="V86" t="s">
        <v>4281</v>
      </c>
      <c r="W86" t="s">
        <v>2519</v>
      </c>
      <c r="X86" t="s">
        <v>4282</v>
      </c>
      <c r="Y86" t="s">
        <v>2250</v>
      </c>
      <c r="Z86" t="s">
        <v>4283</v>
      </c>
      <c r="AA86" t="s">
        <v>3064</v>
      </c>
      <c r="AB86" t="s">
        <v>4284</v>
      </c>
      <c r="AC86" t="s">
        <v>2249</v>
      </c>
      <c r="AD86" t="s">
        <v>2250</v>
      </c>
      <c r="AE86" t="s">
        <v>2251</v>
      </c>
      <c r="AF86" t="s">
        <v>4285</v>
      </c>
      <c r="AG86" t="s">
        <v>2342</v>
      </c>
      <c r="AH86" t="s">
        <v>2288</v>
      </c>
      <c r="AI86" t="s">
        <v>2326</v>
      </c>
      <c r="AJ86" t="s">
        <v>2403</v>
      </c>
      <c r="AK86" t="s">
        <v>2509</v>
      </c>
      <c r="AM86" t="s">
        <v>4286</v>
      </c>
      <c r="AN86" t="s">
        <v>2253</v>
      </c>
      <c r="AO86" t="s">
        <v>4287</v>
      </c>
      <c r="AP86" t="s">
        <v>3539</v>
      </c>
      <c r="AQ86" t="s">
        <v>4288</v>
      </c>
      <c r="AR86" t="s">
        <v>4289</v>
      </c>
      <c r="AS86" t="s">
        <v>3758</v>
      </c>
      <c r="AT86" t="s">
        <v>4290</v>
      </c>
      <c r="AU86" t="s">
        <v>2265</v>
      </c>
      <c r="AV86" t="s">
        <v>4291</v>
      </c>
      <c r="AW86" t="s">
        <v>45</v>
      </c>
    </row>
    <row r="87" spans="1:49">
      <c r="A87" t="s">
        <v>4292</v>
      </c>
      <c r="B87" t="s">
        <v>46</v>
      </c>
      <c r="C87" t="s">
        <v>4293</v>
      </c>
      <c r="D87" t="s">
        <v>3696</v>
      </c>
      <c r="E87" t="s">
        <v>2292</v>
      </c>
      <c r="F87" t="s">
        <v>2341</v>
      </c>
      <c r="G87" t="s">
        <v>2291</v>
      </c>
      <c r="H87" t="s">
        <v>2552</v>
      </c>
      <c r="I87" t="s">
        <v>2306</v>
      </c>
      <c r="J87" t="s">
        <v>2234</v>
      </c>
      <c r="K87" t="s">
        <v>4294</v>
      </c>
      <c r="L87" t="s">
        <v>2232</v>
      </c>
      <c r="M87" t="s">
        <v>2739</v>
      </c>
      <c r="N87" t="s">
        <v>2232</v>
      </c>
      <c r="O87" t="s">
        <v>4295</v>
      </c>
      <c r="P87" t="s">
        <v>2601</v>
      </c>
      <c r="Q87" t="s">
        <v>4296</v>
      </c>
      <c r="R87" t="s">
        <v>3226</v>
      </c>
      <c r="S87" t="s">
        <v>4297</v>
      </c>
      <c r="T87" t="s">
        <v>4298</v>
      </c>
      <c r="U87" t="s">
        <v>4299</v>
      </c>
      <c r="V87" t="s">
        <v>4300</v>
      </c>
      <c r="W87" t="s">
        <v>2545</v>
      </c>
      <c r="X87" t="s">
        <v>4301</v>
      </c>
      <c r="Y87" t="s">
        <v>4302</v>
      </c>
      <c r="Z87" t="s">
        <v>4303</v>
      </c>
      <c r="AA87" t="s">
        <v>2973</v>
      </c>
      <c r="AB87" t="s">
        <v>4304</v>
      </c>
      <c r="AC87" t="s">
        <v>2249</v>
      </c>
      <c r="AD87" t="s">
        <v>2250</v>
      </c>
      <c r="AE87" t="s">
        <v>2251</v>
      </c>
      <c r="AF87" t="s">
        <v>4305</v>
      </c>
      <c r="AG87" t="s">
        <v>2341</v>
      </c>
      <c r="AH87" t="s">
        <v>2391</v>
      </c>
      <c r="AI87" t="s">
        <v>2496</v>
      </c>
      <c r="AJ87" t="s">
        <v>2552</v>
      </c>
      <c r="AK87" t="s">
        <v>2497</v>
      </c>
      <c r="AM87" t="s">
        <v>4306</v>
      </c>
      <c r="AN87" t="s">
        <v>2253</v>
      </c>
      <c r="AO87" t="s">
        <v>4307</v>
      </c>
      <c r="AP87" t="s">
        <v>2988</v>
      </c>
      <c r="AQ87" t="s">
        <v>4308</v>
      </c>
      <c r="AR87" t="s">
        <v>4309</v>
      </c>
      <c r="AS87" t="s">
        <v>4051</v>
      </c>
      <c r="AT87" t="s">
        <v>4310</v>
      </c>
      <c r="AU87" t="s">
        <v>2265</v>
      </c>
      <c r="AV87" t="s">
        <v>4311</v>
      </c>
      <c r="AW87" t="s">
        <v>45</v>
      </c>
    </row>
    <row r="88" spans="1:49">
      <c r="A88" t="s">
        <v>4312</v>
      </c>
      <c r="B88" t="s">
        <v>2302</v>
      </c>
      <c r="C88" t="s">
        <v>4313</v>
      </c>
      <c r="D88" t="s">
        <v>3717</v>
      </c>
      <c r="E88" t="s">
        <v>2257</v>
      </c>
      <c r="F88" t="s">
        <v>2359</v>
      </c>
      <c r="G88" t="s">
        <v>2255</v>
      </c>
      <c r="H88" t="s">
        <v>2305</v>
      </c>
      <c r="I88" t="s">
        <v>2230</v>
      </c>
      <c r="J88" t="s">
        <v>2265</v>
      </c>
      <c r="K88" t="s">
        <v>4314</v>
      </c>
      <c r="L88" t="s">
        <v>2232</v>
      </c>
      <c r="M88" t="s">
        <v>2766</v>
      </c>
      <c r="N88" t="s">
        <v>2342</v>
      </c>
      <c r="O88" t="s">
        <v>4315</v>
      </c>
      <c r="P88" t="s">
        <v>2842</v>
      </c>
      <c r="Q88" t="s">
        <v>4316</v>
      </c>
      <c r="R88" t="s">
        <v>4317</v>
      </c>
      <c r="S88" t="s">
        <v>4318</v>
      </c>
      <c r="T88" t="s">
        <v>3298</v>
      </c>
      <c r="U88" t="s">
        <v>4319</v>
      </c>
      <c r="V88" t="s">
        <v>4320</v>
      </c>
      <c r="W88" t="s">
        <v>4321</v>
      </c>
      <c r="X88" t="s">
        <v>4322</v>
      </c>
      <c r="Y88" t="s">
        <v>2672</v>
      </c>
      <c r="Z88" t="s">
        <v>4323</v>
      </c>
      <c r="AA88" t="s">
        <v>2388</v>
      </c>
      <c r="AB88" t="s">
        <v>4324</v>
      </c>
      <c r="AC88" t="s">
        <v>2249</v>
      </c>
      <c r="AD88" t="s">
        <v>2250</v>
      </c>
      <c r="AE88" t="s">
        <v>2251</v>
      </c>
      <c r="AF88" t="s">
        <v>4325</v>
      </c>
      <c r="AG88" t="s">
        <v>2255</v>
      </c>
      <c r="AH88" t="s">
        <v>2326</v>
      </c>
      <c r="AI88" t="s">
        <v>2229</v>
      </c>
      <c r="AJ88" t="s">
        <v>2271</v>
      </c>
      <c r="AK88" t="s">
        <v>2328</v>
      </c>
      <c r="AM88" t="s">
        <v>4326</v>
      </c>
      <c r="AN88" t="s">
        <v>2232</v>
      </c>
      <c r="AO88" t="s">
        <v>4327</v>
      </c>
      <c r="AP88" t="s">
        <v>4328</v>
      </c>
      <c r="AQ88" t="s">
        <v>4329</v>
      </c>
      <c r="AR88" t="s">
        <v>4330</v>
      </c>
      <c r="AS88" t="s">
        <v>4331</v>
      </c>
      <c r="AT88" t="s">
        <v>4332</v>
      </c>
      <c r="AU88" t="s">
        <v>2265</v>
      </c>
      <c r="AV88" t="s">
        <v>4333</v>
      </c>
      <c r="AW88" t="s">
        <v>45</v>
      </c>
    </row>
    <row r="89" spans="1:49">
      <c r="A89" t="s">
        <v>4334</v>
      </c>
      <c r="B89" t="s">
        <v>2223</v>
      </c>
      <c r="C89" t="s">
        <v>4335</v>
      </c>
      <c r="D89" t="s">
        <v>4336</v>
      </c>
      <c r="E89" t="s">
        <v>2391</v>
      </c>
      <c r="F89" t="s">
        <v>2234</v>
      </c>
      <c r="G89" t="s">
        <v>2327</v>
      </c>
      <c r="H89" t="s">
        <v>2373</v>
      </c>
      <c r="I89" t="s">
        <v>2342</v>
      </c>
      <c r="J89" t="s">
        <v>2265</v>
      </c>
      <c r="K89" t="s">
        <v>4337</v>
      </c>
      <c r="L89" t="s">
        <v>2232</v>
      </c>
      <c r="M89" t="s">
        <v>2790</v>
      </c>
      <c r="N89" t="s">
        <v>2308</v>
      </c>
      <c r="O89" t="s">
        <v>4338</v>
      </c>
      <c r="P89" t="s">
        <v>4339</v>
      </c>
      <c r="Q89" t="s">
        <v>4340</v>
      </c>
      <c r="R89" t="s">
        <v>4341</v>
      </c>
      <c r="S89" t="s">
        <v>4342</v>
      </c>
      <c r="T89" t="s">
        <v>4343</v>
      </c>
      <c r="U89" t="s">
        <v>4344</v>
      </c>
      <c r="V89" t="s">
        <v>4345</v>
      </c>
      <c r="W89" t="s">
        <v>4346</v>
      </c>
      <c r="X89" t="s">
        <v>4347</v>
      </c>
      <c r="Y89" t="s">
        <v>4348</v>
      </c>
      <c r="Z89" t="s">
        <v>4349</v>
      </c>
      <c r="AA89" t="s">
        <v>2355</v>
      </c>
      <c r="AB89" t="s">
        <v>4350</v>
      </c>
      <c r="AC89" t="s">
        <v>2249</v>
      </c>
      <c r="AD89" t="s">
        <v>2250</v>
      </c>
      <c r="AE89" t="s">
        <v>2251</v>
      </c>
      <c r="AF89" t="s">
        <v>4351</v>
      </c>
      <c r="AG89" t="s">
        <v>2265</v>
      </c>
      <c r="AH89" t="s">
        <v>2372</v>
      </c>
      <c r="AI89" t="s">
        <v>2272</v>
      </c>
      <c r="AJ89" t="s">
        <v>2293</v>
      </c>
      <c r="AK89" t="s">
        <v>2552</v>
      </c>
      <c r="AM89" t="s">
        <v>4352</v>
      </c>
      <c r="AN89" t="s">
        <v>2232</v>
      </c>
      <c r="AO89" t="s">
        <v>4353</v>
      </c>
      <c r="AP89" t="s">
        <v>4354</v>
      </c>
      <c r="AQ89" t="s">
        <v>4355</v>
      </c>
      <c r="AR89" t="s">
        <v>4356</v>
      </c>
      <c r="AS89" t="s">
        <v>4357</v>
      </c>
      <c r="AT89" t="s">
        <v>4358</v>
      </c>
      <c r="AU89" t="s">
        <v>2265</v>
      </c>
      <c r="AV89" t="s">
        <v>4359</v>
      </c>
      <c r="AW89" t="s">
        <v>45</v>
      </c>
    </row>
    <row r="90" spans="1:49">
      <c r="A90" t="s">
        <v>4360</v>
      </c>
      <c r="B90" t="s">
        <v>46</v>
      </c>
      <c r="C90" t="s">
        <v>4361</v>
      </c>
      <c r="D90" t="s">
        <v>3762</v>
      </c>
      <c r="E90" t="s">
        <v>2230</v>
      </c>
      <c r="F90" t="s">
        <v>2293</v>
      </c>
      <c r="G90" t="s">
        <v>2292</v>
      </c>
      <c r="H90" t="s">
        <v>2509</v>
      </c>
      <c r="I90" t="s">
        <v>2497</v>
      </c>
      <c r="J90" t="s">
        <v>2250</v>
      </c>
      <c r="K90" t="s">
        <v>4362</v>
      </c>
      <c r="L90" t="s">
        <v>2232</v>
      </c>
      <c r="M90" t="s">
        <v>2815</v>
      </c>
      <c r="N90" t="s">
        <v>2232</v>
      </c>
      <c r="O90" t="s">
        <v>4363</v>
      </c>
      <c r="P90" t="s">
        <v>2601</v>
      </c>
      <c r="Q90" t="s">
        <v>4364</v>
      </c>
      <c r="R90" t="s">
        <v>4365</v>
      </c>
      <c r="S90" t="s">
        <v>4366</v>
      </c>
      <c r="T90" t="s">
        <v>4367</v>
      </c>
      <c r="U90" t="s">
        <v>4368</v>
      </c>
      <c r="V90" t="s">
        <v>4369</v>
      </c>
      <c r="W90" t="s">
        <v>3796</v>
      </c>
      <c r="X90" t="s">
        <v>4370</v>
      </c>
      <c r="Y90" t="s">
        <v>4371</v>
      </c>
      <c r="Z90" t="s">
        <v>4372</v>
      </c>
      <c r="AA90" t="s">
        <v>3774</v>
      </c>
      <c r="AB90" t="s">
        <v>4373</v>
      </c>
      <c r="AC90" t="s">
        <v>2249</v>
      </c>
      <c r="AD90" t="s">
        <v>2250</v>
      </c>
      <c r="AE90" t="s">
        <v>2251</v>
      </c>
      <c r="AF90" t="s">
        <v>4374</v>
      </c>
      <c r="AG90" t="s">
        <v>2291</v>
      </c>
      <c r="AH90" t="s">
        <v>2272</v>
      </c>
      <c r="AI90" t="s">
        <v>2227</v>
      </c>
      <c r="AJ90" t="s">
        <v>2277</v>
      </c>
      <c r="AK90" t="s">
        <v>2329</v>
      </c>
      <c r="AM90" t="s">
        <v>4375</v>
      </c>
      <c r="AN90" t="s">
        <v>2253</v>
      </c>
      <c r="AO90" t="s">
        <v>4376</v>
      </c>
      <c r="AP90" t="s">
        <v>4377</v>
      </c>
      <c r="AQ90" t="s">
        <v>4378</v>
      </c>
      <c r="AR90" t="s">
        <v>4379</v>
      </c>
      <c r="AS90" t="s">
        <v>4380</v>
      </c>
      <c r="AT90" t="s">
        <v>4381</v>
      </c>
      <c r="AU90" t="s">
        <v>2265</v>
      </c>
      <c r="AV90" t="s">
        <v>4382</v>
      </c>
      <c r="AW90" t="s">
        <v>45</v>
      </c>
    </row>
    <row r="91" spans="1:49">
      <c r="A91" t="s">
        <v>4383</v>
      </c>
      <c r="B91" t="s">
        <v>2302</v>
      </c>
      <c r="C91" t="s">
        <v>4384</v>
      </c>
      <c r="D91" t="s">
        <v>3786</v>
      </c>
      <c r="E91" t="s">
        <v>2307</v>
      </c>
      <c r="F91" t="s">
        <v>2227</v>
      </c>
      <c r="G91" t="s">
        <v>2229</v>
      </c>
      <c r="H91" t="s">
        <v>2328</v>
      </c>
      <c r="I91" t="s">
        <v>2253</v>
      </c>
      <c r="J91" t="s">
        <v>2308</v>
      </c>
      <c r="K91" t="s">
        <v>4385</v>
      </c>
      <c r="L91" t="s">
        <v>2232</v>
      </c>
      <c r="M91" t="s">
        <v>2375</v>
      </c>
      <c r="N91" t="s">
        <v>2253</v>
      </c>
      <c r="O91" t="s">
        <v>4386</v>
      </c>
      <c r="P91" t="s">
        <v>2496</v>
      </c>
      <c r="Q91" t="s">
        <v>4387</v>
      </c>
      <c r="R91" t="s">
        <v>4388</v>
      </c>
      <c r="S91" t="s">
        <v>4389</v>
      </c>
      <c r="T91" t="s">
        <v>4390</v>
      </c>
      <c r="U91" t="s">
        <v>4391</v>
      </c>
      <c r="V91" t="s">
        <v>4392</v>
      </c>
      <c r="W91" t="s">
        <v>3509</v>
      </c>
      <c r="X91" t="s">
        <v>4393</v>
      </c>
      <c r="Y91" t="s">
        <v>4394</v>
      </c>
      <c r="Z91" t="s">
        <v>4395</v>
      </c>
      <c r="AA91" t="s">
        <v>3186</v>
      </c>
      <c r="AB91" t="s">
        <v>4396</v>
      </c>
      <c r="AC91" t="s">
        <v>2249</v>
      </c>
      <c r="AD91" t="s">
        <v>2250</v>
      </c>
      <c r="AE91" t="s">
        <v>2251</v>
      </c>
      <c r="AF91" t="s">
        <v>4397</v>
      </c>
      <c r="AG91" t="s">
        <v>2536</v>
      </c>
      <c r="AH91" t="s">
        <v>2403</v>
      </c>
      <c r="AI91" t="s">
        <v>2915</v>
      </c>
      <c r="AJ91" t="s">
        <v>2273</v>
      </c>
      <c r="AK91" t="s">
        <v>2305</v>
      </c>
      <c r="AM91" t="s">
        <v>4398</v>
      </c>
      <c r="AN91" t="s">
        <v>2232</v>
      </c>
      <c r="AO91" t="s">
        <v>4399</v>
      </c>
      <c r="AP91" t="s">
        <v>2953</v>
      </c>
      <c r="AQ91" t="s">
        <v>4400</v>
      </c>
      <c r="AR91" t="s">
        <v>4401</v>
      </c>
      <c r="AS91" t="s">
        <v>4402</v>
      </c>
      <c r="AT91" t="s">
        <v>4403</v>
      </c>
      <c r="AU91" t="s">
        <v>2265</v>
      </c>
      <c r="AV91" t="s">
        <v>4404</v>
      </c>
      <c r="AW91" t="s">
        <v>45</v>
      </c>
    </row>
    <row r="92" spans="1:49">
      <c r="A92" t="s">
        <v>4405</v>
      </c>
      <c r="B92" t="s">
        <v>2223</v>
      </c>
      <c r="C92" t="s">
        <v>4406</v>
      </c>
      <c r="D92" t="s">
        <v>4407</v>
      </c>
      <c r="E92" t="s">
        <v>2445</v>
      </c>
      <c r="F92" t="s">
        <v>2255</v>
      </c>
      <c r="G92" t="s">
        <v>2328</v>
      </c>
      <c r="H92" t="s">
        <v>2341</v>
      </c>
      <c r="I92" t="s">
        <v>2271</v>
      </c>
      <c r="J92" t="s">
        <v>2291</v>
      </c>
      <c r="K92" t="s">
        <v>4408</v>
      </c>
      <c r="L92" t="s">
        <v>2232</v>
      </c>
      <c r="M92" t="s">
        <v>2405</v>
      </c>
      <c r="N92" t="s">
        <v>2342</v>
      </c>
      <c r="O92" t="s">
        <v>4409</v>
      </c>
      <c r="P92" t="s">
        <v>3654</v>
      </c>
      <c r="Q92" t="s">
        <v>4410</v>
      </c>
      <c r="R92" t="s">
        <v>4411</v>
      </c>
      <c r="S92" t="s">
        <v>4412</v>
      </c>
      <c r="T92" t="s">
        <v>4413</v>
      </c>
      <c r="U92" t="s">
        <v>4414</v>
      </c>
      <c r="V92" t="s">
        <v>4415</v>
      </c>
      <c r="W92" t="s">
        <v>4331</v>
      </c>
      <c r="X92" t="s">
        <v>4416</v>
      </c>
      <c r="Y92" t="s">
        <v>3683</v>
      </c>
      <c r="Z92" t="s">
        <v>4417</v>
      </c>
      <c r="AA92" t="s">
        <v>2751</v>
      </c>
      <c r="AB92" t="s">
        <v>4418</v>
      </c>
      <c r="AC92" t="s">
        <v>2249</v>
      </c>
      <c r="AD92" t="s">
        <v>2250</v>
      </c>
      <c r="AE92" t="s">
        <v>2251</v>
      </c>
      <c r="AF92" t="s">
        <v>4419</v>
      </c>
      <c r="AG92" t="s">
        <v>2253</v>
      </c>
      <c r="AH92" t="s">
        <v>2312</v>
      </c>
      <c r="AI92" t="s">
        <v>2372</v>
      </c>
      <c r="AJ92" t="s">
        <v>2306</v>
      </c>
      <c r="AK92" t="s">
        <v>2445</v>
      </c>
      <c r="AL92" t="s">
        <v>2265</v>
      </c>
      <c r="AM92" t="s">
        <v>4420</v>
      </c>
      <c r="AN92" t="s">
        <v>2232</v>
      </c>
      <c r="AO92" t="s">
        <v>4421</v>
      </c>
      <c r="AP92" t="s">
        <v>4422</v>
      </c>
      <c r="AQ92" t="s">
        <v>4423</v>
      </c>
      <c r="AR92" t="s">
        <v>4424</v>
      </c>
      <c r="AS92" t="s">
        <v>4425</v>
      </c>
      <c r="AT92" t="s">
        <v>4426</v>
      </c>
      <c r="AU92" t="s">
        <v>2291</v>
      </c>
      <c r="AV92" t="s">
        <v>4427</v>
      </c>
      <c r="AW92" t="s">
        <v>45</v>
      </c>
    </row>
    <row r="93" spans="1:49">
      <c r="A93" t="s">
        <v>4428</v>
      </c>
      <c r="B93" t="s">
        <v>46</v>
      </c>
      <c r="C93" t="s">
        <v>4429</v>
      </c>
      <c r="D93" t="s">
        <v>3833</v>
      </c>
      <c r="E93" t="s">
        <v>2306</v>
      </c>
      <c r="F93" t="s">
        <v>2312</v>
      </c>
      <c r="G93" t="s">
        <v>2257</v>
      </c>
      <c r="H93" t="s">
        <v>2227</v>
      </c>
      <c r="I93" t="s">
        <v>2481</v>
      </c>
      <c r="J93" t="s">
        <v>2291</v>
      </c>
      <c r="K93" t="s">
        <v>4430</v>
      </c>
      <c r="L93" t="s">
        <v>2232</v>
      </c>
      <c r="M93" t="s">
        <v>2431</v>
      </c>
      <c r="N93" t="s">
        <v>2253</v>
      </c>
      <c r="O93" t="s">
        <v>4431</v>
      </c>
      <c r="P93" t="s">
        <v>2257</v>
      </c>
      <c r="Q93" t="s">
        <v>4432</v>
      </c>
      <c r="R93" t="s">
        <v>4433</v>
      </c>
      <c r="S93" t="s">
        <v>4434</v>
      </c>
      <c r="T93" t="s">
        <v>4435</v>
      </c>
      <c r="U93" t="s">
        <v>4436</v>
      </c>
      <c r="V93" t="s">
        <v>4437</v>
      </c>
      <c r="W93" t="s">
        <v>4438</v>
      </c>
      <c r="X93" t="s">
        <v>4439</v>
      </c>
      <c r="Y93" t="s">
        <v>2749</v>
      </c>
      <c r="Z93" t="s">
        <v>4440</v>
      </c>
      <c r="AA93" t="s">
        <v>2549</v>
      </c>
      <c r="AB93" t="s">
        <v>4441</v>
      </c>
      <c r="AC93" t="s">
        <v>2249</v>
      </c>
      <c r="AD93" t="s">
        <v>2250</v>
      </c>
      <c r="AE93" t="s">
        <v>2251</v>
      </c>
      <c r="AF93" t="s">
        <v>4442</v>
      </c>
      <c r="AG93" t="s">
        <v>2391</v>
      </c>
      <c r="AH93" t="s">
        <v>2496</v>
      </c>
      <c r="AI93" t="s">
        <v>2293</v>
      </c>
      <c r="AJ93" t="s">
        <v>2257</v>
      </c>
      <c r="AK93" t="s">
        <v>2307</v>
      </c>
      <c r="AM93" t="s">
        <v>4443</v>
      </c>
      <c r="AN93" t="s">
        <v>2232</v>
      </c>
      <c r="AO93" t="s">
        <v>4444</v>
      </c>
      <c r="AP93" t="s">
        <v>4167</v>
      </c>
      <c r="AQ93" t="s">
        <v>4445</v>
      </c>
      <c r="AR93" t="s">
        <v>4446</v>
      </c>
      <c r="AS93" t="s">
        <v>4447</v>
      </c>
      <c r="AT93" t="s">
        <v>4448</v>
      </c>
      <c r="AU93" t="s">
        <v>2265</v>
      </c>
      <c r="AV93" t="s">
        <v>4449</v>
      </c>
      <c r="AW93" t="s">
        <v>45</v>
      </c>
    </row>
    <row r="94" spans="1:49">
      <c r="A94" t="s">
        <v>4450</v>
      </c>
      <c r="B94" t="s">
        <v>2302</v>
      </c>
      <c r="C94" t="s">
        <v>4451</v>
      </c>
      <c r="D94" t="s">
        <v>3855</v>
      </c>
      <c r="E94" t="s">
        <v>2292</v>
      </c>
      <c r="F94" t="s">
        <v>2305</v>
      </c>
      <c r="G94" t="s">
        <v>2328</v>
      </c>
      <c r="H94" t="s">
        <v>2270</v>
      </c>
      <c r="I94" t="s">
        <v>2265</v>
      </c>
      <c r="J94" t="s">
        <v>2250</v>
      </c>
      <c r="K94" t="s">
        <v>4452</v>
      </c>
      <c r="L94" t="s">
        <v>2232</v>
      </c>
      <c r="M94" t="s">
        <v>3078</v>
      </c>
      <c r="N94" t="s">
        <v>2232</v>
      </c>
      <c r="O94" t="s">
        <v>4453</v>
      </c>
      <c r="P94" t="s">
        <v>2496</v>
      </c>
      <c r="Q94" t="s">
        <v>4454</v>
      </c>
      <c r="R94" t="s">
        <v>4455</v>
      </c>
      <c r="S94" t="s">
        <v>4456</v>
      </c>
      <c r="T94" t="s">
        <v>4457</v>
      </c>
      <c r="U94" t="s">
        <v>4458</v>
      </c>
      <c r="V94" t="s">
        <v>4459</v>
      </c>
      <c r="W94" t="s">
        <v>2884</v>
      </c>
      <c r="X94" t="s">
        <v>4460</v>
      </c>
      <c r="Y94" t="s">
        <v>2312</v>
      </c>
      <c r="Z94" t="s">
        <v>4461</v>
      </c>
      <c r="AA94" t="s">
        <v>4462</v>
      </c>
      <c r="AB94" t="s">
        <v>4463</v>
      </c>
      <c r="AC94" t="s">
        <v>2249</v>
      </c>
      <c r="AD94" t="s">
        <v>2250</v>
      </c>
      <c r="AE94" t="s">
        <v>2251</v>
      </c>
      <c r="AF94" t="s">
        <v>4464</v>
      </c>
      <c r="AG94" t="s">
        <v>2254</v>
      </c>
      <c r="AH94" t="s">
        <v>2250</v>
      </c>
      <c r="AI94" t="s">
        <v>2326</v>
      </c>
      <c r="AJ94" t="s">
        <v>2403</v>
      </c>
      <c r="AK94" t="s">
        <v>2273</v>
      </c>
      <c r="AM94" t="s">
        <v>4465</v>
      </c>
      <c r="AN94" t="s">
        <v>2253</v>
      </c>
      <c r="AO94" t="s">
        <v>4466</v>
      </c>
      <c r="AP94" t="s">
        <v>4467</v>
      </c>
      <c r="AQ94" t="s">
        <v>4468</v>
      </c>
      <c r="AR94" t="s">
        <v>4469</v>
      </c>
      <c r="AS94" t="s">
        <v>3670</v>
      </c>
      <c r="AT94" t="s">
        <v>4470</v>
      </c>
      <c r="AU94" t="s">
        <v>2265</v>
      </c>
      <c r="AV94" t="s">
        <v>4471</v>
      </c>
      <c r="AW94" t="s">
        <v>45</v>
      </c>
    </row>
    <row r="95" spans="1:49">
      <c r="A95" t="s">
        <v>4472</v>
      </c>
      <c r="B95" t="s">
        <v>2223</v>
      </c>
      <c r="C95" t="s">
        <v>4473</v>
      </c>
      <c r="D95" t="s">
        <v>4474</v>
      </c>
      <c r="E95" t="s">
        <v>2308</v>
      </c>
      <c r="F95" t="s">
        <v>2256</v>
      </c>
      <c r="G95" t="s">
        <v>2601</v>
      </c>
      <c r="H95" t="s">
        <v>2250</v>
      </c>
      <c r="I95" t="s">
        <v>2305</v>
      </c>
      <c r="J95" t="s">
        <v>2291</v>
      </c>
      <c r="K95" t="s">
        <v>4475</v>
      </c>
      <c r="L95" t="s">
        <v>2232</v>
      </c>
      <c r="M95" t="s">
        <v>3102</v>
      </c>
      <c r="N95" t="s">
        <v>2234</v>
      </c>
      <c r="O95" t="s">
        <v>4476</v>
      </c>
      <c r="P95" t="s">
        <v>2445</v>
      </c>
      <c r="Q95" t="s">
        <v>4477</v>
      </c>
      <c r="R95" t="s">
        <v>4478</v>
      </c>
      <c r="S95" t="s">
        <v>4479</v>
      </c>
      <c r="T95" t="s">
        <v>4480</v>
      </c>
      <c r="U95" t="s">
        <v>3616</v>
      </c>
      <c r="V95" t="s">
        <v>4481</v>
      </c>
      <c r="W95" t="s">
        <v>4482</v>
      </c>
      <c r="X95" t="s">
        <v>4483</v>
      </c>
      <c r="Y95" t="s">
        <v>3488</v>
      </c>
      <c r="Z95" t="s">
        <v>4484</v>
      </c>
      <c r="AA95" t="s">
        <v>3186</v>
      </c>
      <c r="AB95" t="s">
        <v>4485</v>
      </c>
      <c r="AC95" t="s">
        <v>2249</v>
      </c>
      <c r="AD95" t="s">
        <v>2250</v>
      </c>
      <c r="AE95" t="s">
        <v>2251</v>
      </c>
      <c r="AF95" t="s">
        <v>4486</v>
      </c>
      <c r="AG95" t="s">
        <v>2312</v>
      </c>
      <c r="AH95" t="s">
        <v>2227</v>
      </c>
      <c r="AI95" t="s">
        <v>2403</v>
      </c>
      <c r="AJ95" t="s">
        <v>2306</v>
      </c>
      <c r="AK95" t="s">
        <v>2307</v>
      </c>
      <c r="AM95" t="s">
        <v>4487</v>
      </c>
      <c r="AN95" t="s">
        <v>2253</v>
      </c>
      <c r="AO95" t="s">
        <v>4488</v>
      </c>
      <c r="AP95" t="s">
        <v>2540</v>
      </c>
      <c r="AQ95" t="s">
        <v>4489</v>
      </c>
      <c r="AR95" t="s">
        <v>4490</v>
      </c>
      <c r="AS95" t="s">
        <v>2306</v>
      </c>
      <c r="AT95" t="s">
        <v>4491</v>
      </c>
      <c r="AU95" t="s">
        <v>2265</v>
      </c>
      <c r="AV95" t="s">
        <v>4492</v>
      </c>
      <c r="AW95" t="s">
        <v>45</v>
      </c>
    </row>
    <row r="96" spans="1:49">
      <c r="A96" t="s">
        <v>4493</v>
      </c>
      <c r="B96" t="s">
        <v>46</v>
      </c>
      <c r="C96" t="s">
        <v>4494</v>
      </c>
      <c r="D96" t="s">
        <v>3897</v>
      </c>
      <c r="E96" t="s">
        <v>2229</v>
      </c>
      <c r="F96" t="s">
        <v>2601</v>
      </c>
      <c r="G96" t="s">
        <v>2312</v>
      </c>
      <c r="H96" t="s">
        <v>2373</v>
      </c>
      <c r="I96" t="s">
        <v>2497</v>
      </c>
      <c r="J96" t="s">
        <v>2342</v>
      </c>
      <c r="K96" t="s">
        <v>4495</v>
      </c>
      <c r="L96" t="s">
        <v>2232</v>
      </c>
      <c r="M96" t="s">
        <v>3129</v>
      </c>
      <c r="N96" t="s">
        <v>2265</v>
      </c>
      <c r="O96" t="s">
        <v>4496</v>
      </c>
      <c r="P96" t="s">
        <v>2665</v>
      </c>
      <c r="Q96" t="s">
        <v>4497</v>
      </c>
      <c r="R96" t="s">
        <v>4498</v>
      </c>
      <c r="S96" t="s">
        <v>4499</v>
      </c>
      <c r="T96" t="s">
        <v>4500</v>
      </c>
      <c r="U96" t="s">
        <v>4501</v>
      </c>
      <c r="V96" t="s">
        <v>4502</v>
      </c>
      <c r="W96" t="s">
        <v>3670</v>
      </c>
      <c r="X96" t="s">
        <v>4503</v>
      </c>
      <c r="Y96" t="s">
        <v>2749</v>
      </c>
      <c r="Z96" t="s">
        <v>4504</v>
      </c>
      <c r="AA96" t="s">
        <v>2416</v>
      </c>
      <c r="AB96" t="s">
        <v>4505</v>
      </c>
      <c r="AC96" t="s">
        <v>2249</v>
      </c>
      <c r="AD96" t="s">
        <v>2250</v>
      </c>
      <c r="AE96" t="s">
        <v>2251</v>
      </c>
      <c r="AF96" t="s">
        <v>4506</v>
      </c>
      <c r="AG96" t="s">
        <v>2265</v>
      </c>
      <c r="AH96" t="s">
        <v>2326</v>
      </c>
      <c r="AI96" t="s">
        <v>2372</v>
      </c>
      <c r="AJ96" t="s">
        <v>2272</v>
      </c>
      <c r="AK96" t="s">
        <v>2307</v>
      </c>
      <c r="AM96" t="s">
        <v>4507</v>
      </c>
      <c r="AN96" t="s">
        <v>2342</v>
      </c>
      <c r="AO96" t="s">
        <v>4508</v>
      </c>
      <c r="AP96" t="s">
        <v>4509</v>
      </c>
      <c r="AQ96" t="s">
        <v>4510</v>
      </c>
      <c r="AR96" t="s">
        <v>4511</v>
      </c>
      <c r="AS96" t="s">
        <v>2397</v>
      </c>
      <c r="AT96" t="s">
        <v>4512</v>
      </c>
      <c r="AU96" t="s">
        <v>2265</v>
      </c>
      <c r="AV96" t="s">
        <v>4513</v>
      </c>
      <c r="AW96" t="s">
        <v>45</v>
      </c>
    </row>
    <row r="97" spans="1:49">
      <c r="A97" t="s">
        <v>4514</v>
      </c>
      <c r="B97" t="s">
        <v>2302</v>
      </c>
      <c r="C97" t="s">
        <v>4515</v>
      </c>
      <c r="D97" t="s">
        <v>3921</v>
      </c>
      <c r="E97" t="s">
        <v>2306</v>
      </c>
      <c r="F97" t="s">
        <v>2227</v>
      </c>
      <c r="G97" t="s">
        <v>2256</v>
      </c>
      <c r="H97" t="s">
        <v>2601</v>
      </c>
      <c r="I97" t="s">
        <v>2291</v>
      </c>
      <c r="J97" t="s">
        <v>2308</v>
      </c>
      <c r="K97" t="s">
        <v>4516</v>
      </c>
      <c r="L97" t="s">
        <v>2232</v>
      </c>
      <c r="M97" t="s">
        <v>3152</v>
      </c>
      <c r="N97" t="s">
        <v>2232</v>
      </c>
      <c r="O97" t="s">
        <v>4517</v>
      </c>
      <c r="P97" t="s">
        <v>2915</v>
      </c>
      <c r="Q97" t="s">
        <v>4518</v>
      </c>
      <c r="R97" t="s">
        <v>2630</v>
      </c>
      <c r="S97" t="s">
        <v>4519</v>
      </c>
      <c r="T97" t="s">
        <v>4520</v>
      </c>
      <c r="U97" t="s">
        <v>4521</v>
      </c>
      <c r="V97" t="s">
        <v>4522</v>
      </c>
      <c r="W97" t="s">
        <v>4159</v>
      </c>
      <c r="X97" t="s">
        <v>4523</v>
      </c>
      <c r="Y97" t="s">
        <v>4394</v>
      </c>
      <c r="Z97" t="s">
        <v>4524</v>
      </c>
      <c r="AA97" t="s">
        <v>2288</v>
      </c>
      <c r="AB97" t="s">
        <v>4525</v>
      </c>
      <c r="AC97" t="s">
        <v>2249</v>
      </c>
      <c r="AD97" t="s">
        <v>2250</v>
      </c>
      <c r="AE97" t="s">
        <v>2251</v>
      </c>
      <c r="AF97" t="s">
        <v>4526</v>
      </c>
      <c r="AG97" t="s">
        <v>2288</v>
      </c>
      <c r="AH97" t="s">
        <v>2308</v>
      </c>
      <c r="AI97" t="s">
        <v>2255</v>
      </c>
      <c r="AJ97" t="s">
        <v>2226</v>
      </c>
      <c r="AK97" t="s">
        <v>2358</v>
      </c>
      <c r="AM97" t="s">
        <v>4527</v>
      </c>
      <c r="AN97" t="s">
        <v>2342</v>
      </c>
      <c r="AO97" t="s">
        <v>4528</v>
      </c>
      <c r="AP97" t="s">
        <v>4529</v>
      </c>
      <c r="AQ97" t="s">
        <v>4530</v>
      </c>
      <c r="AR97" t="s">
        <v>4531</v>
      </c>
      <c r="AS97" t="s">
        <v>2898</v>
      </c>
      <c r="AT97" t="s">
        <v>4532</v>
      </c>
      <c r="AU97" t="s">
        <v>2265</v>
      </c>
      <c r="AV97" t="s">
        <v>4533</v>
      </c>
      <c r="AW97" t="s">
        <v>45</v>
      </c>
    </row>
    <row r="98" spans="1:49">
      <c r="A98" t="s">
        <v>4534</v>
      </c>
      <c r="B98" t="s">
        <v>2223</v>
      </c>
      <c r="C98" t="s">
        <v>4535</v>
      </c>
      <c r="D98" t="s">
        <v>4536</v>
      </c>
      <c r="E98" t="s">
        <v>2372</v>
      </c>
      <c r="F98" t="s">
        <v>2481</v>
      </c>
      <c r="G98" t="s">
        <v>2445</v>
      </c>
      <c r="H98" t="s">
        <v>2288</v>
      </c>
      <c r="I98" t="s">
        <v>2270</v>
      </c>
      <c r="J98" t="s">
        <v>2250</v>
      </c>
      <c r="K98" t="s">
        <v>4537</v>
      </c>
      <c r="L98" t="s">
        <v>2232</v>
      </c>
      <c r="M98" t="s">
        <v>3177</v>
      </c>
      <c r="N98" t="s">
        <v>2342</v>
      </c>
      <c r="O98" t="s">
        <v>4538</v>
      </c>
      <c r="P98" t="s">
        <v>2328</v>
      </c>
      <c r="Q98" t="s">
        <v>4539</v>
      </c>
      <c r="R98" t="s">
        <v>4540</v>
      </c>
      <c r="S98" t="s">
        <v>4541</v>
      </c>
      <c r="T98" t="s">
        <v>4542</v>
      </c>
      <c r="U98" t="s">
        <v>4178</v>
      </c>
      <c r="V98" t="s">
        <v>4543</v>
      </c>
      <c r="W98" t="s">
        <v>3463</v>
      </c>
      <c r="X98" t="s">
        <v>4544</v>
      </c>
      <c r="Y98" t="s">
        <v>2467</v>
      </c>
      <c r="Z98" t="s">
        <v>4545</v>
      </c>
      <c r="AA98" t="s">
        <v>2245</v>
      </c>
      <c r="AB98" t="s">
        <v>4546</v>
      </c>
      <c r="AC98" t="s">
        <v>2249</v>
      </c>
      <c r="AD98" t="s">
        <v>2250</v>
      </c>
      <c r="AE98" t="s">
        <v>2251</v>
      </c>
      <c r="AF98" t="s">
        <v>4547</v>
      </c>
      <c r="AG98" t="s">
        <v>2291</v>
      </c>
      <c r="AH98" t="s">
        <v>2341</v>
      </c>
      <c r="AI98" t="s">
        <v>2272</v>
      </c>
      <c r="AJ98" t="s">
        <v>2227</v>
      </c>
      <c r="AK98" t="s">
        <v>2328</v>
      </c>
      <c r="AM98" t="s">
        <v>4548</v>
      </c>
      <c r="AN98" t="s">
        <v>2234</v>
      </c>
      <c r="AO98" t="s">
        <v>4549</v>
      </c>
      <c r="AP98" t="s">
        <v>4550</v>
      </c>
      <c r="AQ98" t="s">
        <v>4551</v>
      </c>
      <c r="AR98" t="s">
        <v>4552</v>
      </c>
      <c r="AS98" t="s">
        <v>3327</v>
      </c>
      <c r="AT98" t="s">
        <v>4553</v>
      </c>
      <c r="AU98" t="s">
        <v>2265</v>
      </c>
      <c r="AV98" t="s">
        <v>4554</v>
      </c>
      <c r="AW98" t="s">
        <v>45</v>
      </c>
    </row>
    <row r="99" spans="1:49">
      <c r="A99" t="s">
        <v>4555</v>
      </c>
      <c r="B99" t="s">
        <v>46</v>
      </c>
      <c r="C99" t="s">
        <v>4556</v>
      </c>
      <c r="D99" t="s">
        <v>3967</v>
      </c>
      <c r="E99" t="s">
        <v>2228</v>
      </c>
      <c r="F99" t="s">
        <v>2226</v>
      </c>
      <c r="G99" t="s">
        <v>2391</v>
      </c>
      <c r="H99" t="s">
        <v>2328</v>
      </c>
      <c r="I99" t="s">
        <v>2329</v>
      </c>
      <c r="J99" t="s">
        <v>2250</v>
      </c>
      <c r="K99" t="s">
        <v>4557</v>
      </c>
      <c r="L99" t="s">
        <v>2232</v>
      </c>
      <c r="M99" t="s">
        <v>2565</v>
      </c>
      <c r="N99" t="s">
        <v>2234</v>
      </c>
      <c r="O99" t="s">
        <v>4558</v>
      </c>
      <c r="P99" t="s">
        <v>2496</v>
      </c>
      <c r="Q99" t="s">
        <v>4559</v>
      </c>
      <c r="R99" t="s">
        <v>4144</v>
      </c>
      <c r="S99" t="s">
        <v>4560</v>
      </c>
      <c r="T99" t="s">
        <v>4561</v>
      </c>
      <c r="U99" t="s">
        <v>4562</v>
      </c>
      <c r="V99" t="s">
        <v>4563</v>
      </c>
      <c r="W99" t="s">
        <v>2607</v>
      </c>
      <c r="X99" t="s">
        <v>4564</v>
      </c>
      <c r="Y99" t="s">
        <v>2321</v>
      </c>
      <c r="Z99" t="s">
        <v>4565</v>
      </c>
      <c r="AA99" t="s">
        <v>2416</v>
      </c>
      <c r="AB99" t="s">
        <v>4566</v>
      </c>
      <c r="AC99" t="s">
        <v>2249</v>
      </c>
      <c r="AD99" t="s">
        <v>2250</v>
      </c>
      <c r="AE99" t="s">
        <v>2251</v>
      </c>
      <c r="AF99" t="s">
        <v>4567</v>
      </c>
      <c r="AG99" t="s">
        <v>2371</v>
      </c>
      <c r="AH99" t="s">
        <v>2358</v>
      </c>
      <c r="AI99" t="s">
        <v>2601</v>
      </c>
      <c r="AJ99" t="s">
        <v>2552</v>
      </c>
      <c r="AK99" t="s">
        <v>2306</v>
      </c>
      <c r="AM99" t="s">
        <v>4568</v>
      </c>
      <c r="AN99" t="s">
        <v>2232</v>
      </c>
      <c r="AO99" t="s">
        <v>4569</v>
      </c>
      <c r="AP99" t="s">
        <v>4570</v>
      </c>
      <c r="AQ99" t="s">
        <v>4571</v>
      </c>
      <c r="AR99" t="s">
        <v>4572</v>
      </c>
      <c r="AS99" t="s">
        <v>2868</v>
      </c>
      <c r="AT99" t="s">
        <v>4573</v>
      </c>
      <c r="AU99" t="s">
        <v>2265</v>
      </c>
      <c r="AV99" t="s">
        <v>4574</v>
      </c>
      <c r="AW99" t="s">
        <v>45</v>
      </c>
    </row>
    <row r="100" spans="1:49">
      <c r="A100" t="s">
        <v>4575</v>
      </c>
      <c r="B100" t="s">
        <v>2302</v>
      </c>
      <c r="C100" t="s">
        <v>4576</v>
      </c>
      <c r="D100" t="s">
        <v>3989</v>
      </c>
      <c r="E100" t="s">
        <v>2229</v>
      </c>
      <c r="F100" t="s">
        <v>2230</v>
      </c>
      <c r="G100" t="s">
        <v>2253</v>
      </c>
      <c r="H100" t="s">
        <v>2291</v>
      </c>
      <c r="I100" t="s">
        <v>2277</v>
      </c>
      <c r="J100" t="s">
        <v>2265</v>
      </c>
      <c r="K100" t="s">
        <v>4577</v>
      </c>
      <c r="L100" t="s">
        <v>2232</v>
      </c>
      <c r="M100" t="s">
        <v>2588</v>
      </c>
      <c r="N100" t="s">
        <v>2234</v>
      </c>
      <c r="O100" t="s">
        <v>4578</v>
      </c>
      <c r="P100" t="s">
        <v>2377</v>
      </c>
      <c r="Q100" t="s">
        <v>4579</v>
      </c>
      <c r="R100" t="s">
        <v>4580</v>
      </c>
      <c r="S100" t="s">
        <v>4581</v>
      </c>
      <c r="T100" t="s">
        <v>4582</v>
      </c>
      <c r="U100" t="s">
        <v>3692</v>
      </c>
      <c r="V100" t="s">
        <v>4583</v>
      </c>
      <c r="W100" t="s">
        <v>2547</v>
      </c>
      <c r="X100" t="s">
        <v>4584</v>
      </c>
      <c r="Y100" t="s">
        <v>3373</v>
      </c>
      <c r="Z100" t="s">
        <v>4585</v>
      </c>
      <c r="AA100" t="s">
        <v>2247</v>
      </c>
      <c r="AB100" t="s">
        <v>4586</v>
      </c>
      <c r="AC100" t="s">
        <v>2249</v>
      </c>
      <c r="AD100" t="s">
        <v>2250</v>
      </c>
      <c r="AE100" t="s">
        <v>2251</v>
      </c>
      <c r="AF100" t="s">
        <v>4587</v>
      </c>
      <c r="AG100" t="s">
        <v>2265</v>
      </c>
      <c r="AH100" t="s">
        <v>2326</v>
      </c>
      <c r="AI100" t="s">
        <v>2293</v>
      </c>
      <c r="AJ100" t="s">
        <v>2497</v>
      </c>
      <c r="AK100" t="s">
        <v>2257</v>
      </c>
      <c r="AM100" t="s">
        <v>4588</v>
      </c>
      <c r="AN100" t="s">
        <v>2234</v>
      </c>
      <c r="AO100" t="s">
        <v>4589</v>
      </c>
      <c r="AP100" t="s">
        <v>3505</v>
      </c>
      <c r="AQ100" t="s">
        <v>4590</v>
      </c>
      <c r="AR100" t="s">
        <v>4591</v>
      </c>
      <c r="AS100" t="s">
        <v>3782</v>
      </c>
      <c r="AT100" t="s">
        <v>4592</v>
      </c>
      <c r="AU100" t="s">
        <v>2265</v>
      </c>
      <c r="AV100" t="s">
        <v>4593</v>
      </c>
      <c r="AW100" t="s">
        <v>45</v>
      </c>
    </row>
    <row r="101" spans="1:49">
      <c r="A101" t="s">
        <v>4594</v>
      </c>
      <c r="B101" t="s">
        <v>2223</v>
      </c>
      <c r="C101" t="s">
        <v>4595</v>
      </c>
      <c r="D101" t="s">
        <v>4596</v>
      </c>
      <c r="E101" t="s">
        <v>2373</v>
      </c>
      <c r="F101" t="s">
        <v>2358</v>
      </c>
      <c r="G101" t="s">
        <v>2391</v>
      </c>
      <c r="H101" t="s">
        <v>2481</v>
      </c>
      <c r="I101" t="s">
        <v>2915</v>
      </c>
      <c r="J101" t="s">
        <v>2265</v>
      </c>
      <c r="K101" t="s">
        <v>4597</v>
      </c>
      <c r="L101" t="s">
        <v>2232</v>
      </c>
      <c r="M101" t="s">
        <v>2614</v>
      </c>
      <c r="N101" t="s">
        <v>2265</v>
      </c>
      <c r="O101" t="s">
        <v>4598</v>
      </c>
      <c r="P101" t="s">
        <v>4275</v>
      </c>
      <c r="Q101" t="s">
        <v>4599</v>
      </c>
      <c r="R101" t="s">
        <v>4600</v>
      </c>
      <c r="S101" t="s">
        <v>4601</v>
      </c>
      <c r="T101" t="s">
        <v>4602</v>
      </c>
      <c r="U101" t="s">
        <v>4603</v>
      </c>
      <c r="V101" t="s">
        <v>4604</v>
      </c>
      <c r="W101" t="s">
        <v>4605</v>
      </c>
      <c r="X101" t="s">
        <v>4606</v>
      </c>
      <c r="Y101" t="s">
        <v>4607</v>
      </c>
      <c r="Z101" t="s">
        <v>4608</v>
      </c>
      <c r="AA101" t="s">
        <v>3064</v>
      </c>
      <c r="AB101" t="s">
        <v>4609</v>
      </c>
      <c r="AC101" t="s">
        <v>2249</v>
      </c>
      <c r="AD101" t="s">
        <v>2250</v>
      </c>
      <c r="AE101" t="s">
        <v>2251</v>
      </c>
      <c r="AF101" t="s">
        <v>4610</v>
      </c>
      <c r="AG101" t="s">
        <v>2291</v>
      </c>
      <c r="AH101" t="s">
        <v>2341</v>
      </c>
      <c r="AI101" t="s">
        <v>2371</v>
      </c>
      <c r="AJ101" t="s">
        <v>2277</v>
      </c>
      <c r="AK101" t="s">
        <v>2306</v>
      </c>
      <c r="AM101" t="s">
        <v>4611</v>
      </c>
      <c r="AN101" t="s">
        <v>2234</v>
      </c>
      <c r="AO101" t="s">
        <v>4612</v>
      </c>
      <c r="AP101" t="s">
        <v>4613</v>
      </c>
      <c r="AQ101" t="s">
        <v>4614</v>
      </c>
      <c r="AR101" t="s">
        <v>4615</v>
      </c>
      <c r="AS101" t="s">
        <v>4067</v>
      </c>
      <c r="AT101" t="s">
        <v>4616</v>
      </c>
      <c r="AU101" t="s">
        <v>2265</v>
      </c>
      <c r="AV101" t="s">
        <v>4617</v>
      </c>
      <c r="AW101" t="s">
        <v>45</v>
      </c>
    </row>
    <row r="102" spans="1:49">
      <c r="A102" t="s">
        <v>4618</v>
      </c>
      <c r="B102" t="s">
        <v>46</v>
      </c>
      <c r="C102" t="s">
        <v>4619</v>
      </c>
      <c r="D102" t="s">
        <v>4034</v>
      </c>
      <c r="E102" t="s">
        <v>2257</v>
      </c>
      <c r="F102" t="s">
        <v>2915</v>
      </c>
      <c r="G102" t="s">
        <v>2226</v>
      </c>
      <c r="H102" t="s">
        <v>2254</v>
      </c>
      <c r="I102" t="s">
        <v>2306</v>
      </c>
      <c r="J102" t="s">
        <v>2234</v>
      </c>
      <c r="K102" t="s">
        <v>4620</v>
      </c>
      <c r="L102" t="s">
        <v>2232</v>
      </c>
      <c r="M102" t="s">
        <v>2640</v>
      </c>
      <c r="N102" t="s">
        <v>2232</v>
      </c>
      <c r="O102" t="s">
        <v>4621</v>
      </c>
      <c r="P102" t="s">
        <v>2271</v>
      </c>
      <c r="Q102" t="s">
        <v>4622</v>
      </c>
      <c r="R102" t="s">
        <v>4252</v>
      </c>
      <c r="S102" t="s">
        <v>4623</v>
      </c>
      <c r="T102" t="s">
        <v>4624</v>
      </c>
      <c r="U102" t="s">
        <v>2411</v>
      </c>
      <c r="V102" t="s">
        <v>4625</v>
      </c>
      <c r="W102" t="s">
        <v>4626</v>
      </c>
      <c r="X102" t="s">
        <v>4627</v>
      </c>
      <c r="Y102" t="s">
        <v>2286</v>
      </c>
      <c r="Z102" t="s">
        <v>4628</v>
      </c>
      <c r="AA102" t="s">
        <v>3557</v>
      </c>
      <c r="AB102" t="s">
        <v>4629</v>
      </c>
      <c r="AC102" t="s">
        <v>2249</v>
      </c>
      <c r="AD102" t="s">
        <v>2250</v>
      </c>
      <c r="AE102" t="s">
        <v>2251</v>
      </c>
      <c r="AF102" t="s">
        <v>4630</v>
      </c>
      <c r="AG102" t="s">
        <v>2253</v>
      </c>
      <c r="AH102" t="s">
        <v>2341</v>
      </c>
      <c r="AI102" t="s">
        <v>2326</v>
      </c>
      <c r="AJ102" t="s">
        <v>2257</v>
      </c>
      <c r="AK102" t="s">
        <v>2305</v>
      </c>
      <c r="AM102" t="s">
        <v>4631</v>
      </c>
      <c r="AN102" t="s">
        <v>2253</v>
      </c>
      <c r="AO102" t="s">
        <v>4632</v>
      </c>
      <c r="AP102" t="s">
        <v>3689</v>
      </c>
      <c r="AQ102" t="s">
        <v>4633</v>
      </c>
      <c r="AR102" t="s">
        <v>4634</v>
      </c>
      <c r="AS102" t="s">
        <v>3796</v>
      </c>
      <c r="AT102" t="s">
        <v>4635</v>
      </c>
      <c r="AU102" t="s">
        <v>2265</v>
      </c>
      <c r="AV102" t="s">
        <v>4636</v>
      </c>
      <c r="AW102" t="s">
        <v>45</v>
      </c>
    </row>
    <row r="103" spans="1:49">
      <c r="A103" t="s">
        <v>4637</v>
      </c>
      <c r="B103" t="s">
        <v>2302</v>
      </c>
      <c r="C103" t="s">
        <v>4638</v>
      </c>
      <c r="D103" t="s">
        <v>4055</v>
      </c>
      <c r="E103" t="s">
        <v>2257</v>
      </c>
      <c r="F103" t="s">
        <v>2481</v>
      </c>
      <c r="G103" t="s">
        <v>2288</v>
      </c>
      <c r="H103" t="s">
        <v>2391</v>
      </c>
      <c r="I103" t="s">
        <v>2230</v>
      </c>
      <c r="J103" t="s">
        <v>2253</v>
      </c>
      <c r="K103" t="s">
        <v>4639</v>
      </c>
      <c r="L103" t="s">
        <v>2232</v>
      </c>
      <c r="M103" t="s">
        <v>2233</v>
      </c>
      <c r="N103" t="s">
        <v>2253</v>
      </c>
      <c r="O103" t="s">
        <v>4640</v>
      </c>
      <c r="P103" t="s">
        <v>2445</v>
      </c>
      <c r="Q103" t="s">
        <v>4641</v>
      </c>
      <c r="R103" t="s">
        <v>4642</v>
      </c>
      <c r="S103" t="s">
        <v>4643</v>
      </c>
      <c r="T103" t="s">
        <v>4644</v>
      </c>
      <c r="U103" t="s">
        <v>4645</v>
      </c>
      <c r="V103" t="s">
        <v>4646</v>
      </c>
      <c r="W103" t="s">
        <v>2467</v>
      </c>
      <c r="X103" t="s">
        <v>4647</v>
      </c>
      <c r="Y103" t="s">
        <v>3209</v>
      </c>
      <c r="Z103" t="s">
        <v>4648</v>
      </c>
      <c r="AA103" t="s">
        <v>2355</v>
      </c>
      <c r="AB103" t="s">
        <v>4649</v>
      </c>
      <c r="AC103" t="s">
        <v>2249</v>
      </c>
      <c r="AD103" t="s">
        <v>2250</v>
      </c>
      <c r="AE103" t="s">
        <v>2251</v>
      </c>
      <c r="AF103" t="s">
        <v>4650</v>
      </c>
      <c r="AG103" t="s">
        <v>2230</v>
      </c>
      <c r="AH103" t="s">
        <v>2372</v>
      </c>
      <c r="AI103" t="s">
        <v>2229</v>
      </c>
      <c r="AJ103" t="s">
        <v>2915</v>
      </c>
      <c r="AK103" t="s">
        <v>2497</v>
      </c>
      <c r="AM103" t="s">
        <v>4651</v>
      </c>
      <c r="AN103" t="s">
        <v>2253</v>
      </c>
      <c r="AO103" t="s">
        <v>2728</v>
      </c>
      <c r="AP103" t="s">
        <v>4652</v>
      </c>
      <c r="AQ103" t="s">
        <v>4653</v>
      </c>
      <c r="AR103" t="s">
        <v>4654</v>
      </c>
      <c r="AS103" t="s">
        <v>4078</v>
      </c>
      <c r="AT103" t="s">
        <v>4655</v>
      </c>
      <c r="AU103" t="s">
        <v>2265</v>
      </c>
      <c r="AV103" t="s">
        <v>4656</v>
      </c>
      <c r="AW103" t="s">
        <v>45</v>
      </c>
    </row>
    <row r="104" spans="1:49">
      <c r="A104" t="s">
        <v>4657</v>
      </c>
      <c r="B104" t="s">
        <v>2223</v>
      </c>
      <c r="C104" t="s">
        <v>4658</v>
      </c>
      <c r="D104" t="s">
        <v>4659</v>
      </c>
      <c r="E104" t="s">
        <v>2308</v>
      </c>
      <c r="F104" t="s">
        <v>2445</v>
      </c>
      <c r="G104" t="s">
        <v>2601</v>
      </c>
      <c r="H104" t="s">
        <v>2226</v>
      </c>
      <c r="I104" t="s">
        <v>2254</v>
      </c>
      <c r="J104" t="s">
        <v>2291</v>
      </c>
      <c r="K104" t="s">
        <v>4660</v>
      </c>
      <c r="L104" t="s">
        <v>2232</v>
      </c>
      <c r="M104" t="s">
        <v>2275</v>
      </c>
      <c r="N104" t="s">
        <v>2253</v>
      </c>
      <c r="O104" t="s">
        <v>4661</v>
      </c>
      <c r="P104" t="s">
        <v>2359</v>
      </c>
      <c r="Q104" t="s">
        <v>4662</v>
      </c>
      <c r="R104" t="s">
        <v>4663</v>
      </c>
      <c r="S104" t="s">
        <v>4664</v>
      </c>
      <c r="T104" t="s">
        <v>4665</v>
      </c>
      <c r="U104" t="s">
        <v>4666</v>
      </c>
      <c r="V104" t="s">
        <v>4667</v>
      </c>
      <c r="W104" t="s">
        <v>2335</v>
      </c>
      <c r="X104" t="s">
        <v>4668</v>
      </c>
      <c r="Y104" t="s">
        <v>3772</v>
      </c>
      <c r="Z104" t="s">
        <v>4669</v>
      </c>
      <c r="AA104" t="s">
        <v>2549</v>
      </c>
      <c r="AB104" t="s">
        <v>4670</v>
      </c>
      <c r="AC104" t="s">
        <v>2249</v>
      </c>
      <c r="AD104" t="s">
        <v>2250</v>
      </c>
      <c r="AE104" t="s">
        <v>2251</v>
      </c>
      <c r="AF104" t="s">
        <v>4671</v>
      </c>
      <c r="AG104" t="s">
        <v>2373</v>
      </c>
      <c r="AH104" t="s">
        <v>2915</v>
      </c>
      <c r="AI104" t="s">
        <v>2601</v>
      </c>
      <c r="AJ104" t="s">
        <v>2256</v>
      </c>
      <c r="AK104" t="s">
        <v>2328</v>
      </c>
      <c r="AM104" t="s">
        <v>4672</v>
      </c>
      <c r="AN104" t="s">
        <v>2234</v>
      </c>
      <c r="AO104" t="s">
        <v>4673</v>
      </c>
      <c r="AP104" t="s">
        <v>4674</v>
      </c>
      <c r="AQ104" t="s">
        <v>4675</v>
      </c>
      <c r="AR104" t="s">
        <v>4676</v>
      </c>
      <c r="AS104" t="s">
        <v>4677</v>
      </c>
      <c r="AT104" t="s">
        <v>4678</v>
      </c>
      <c r="AU104" t="s">
        <v>2265</v>
      </c>
      <c r="AV104" t="s">
        <v>4679</v>
      </c>
      <c r="AW104" t="s">
        <v>45</v>
      </c>
    </row>
    <row r="105" spans="1:49">
      <c r="A105" t="s">
        <v>4680</v>
      </c>
      <c r="B105" t="s">
        <v>46</v>
      </c>
      <c r="C105" t="s">
        <v>4681</v>
      </c>
      <c r="D105" t="s">
        <v>4106</v>
      </c>
      <c r="E105" t="s">
        <v>2308</v>
      </c>
      <c r="F105" t="s">
        <v>2293</v>
      </c>
      <c r="G105" t="s">
        <v>2277</v>
      </c>
      <c r="H105" t="s">
        <v>2326</v>
      </c>
      <c r="I105" t="s">
        <v>2403</v>
      </c>
      <c r="J105" t="s">
        <v>2250</v>
      </c>
      <c r="K105" t="s">
        <v>4682</v>
      </c>
      <c r="L105" t="s">
        <v>2232</v>
      </c>
      <c r="M105" t="s">
        <v>2310</v>
      </c>
      <c r="N105" t="s">
        <v>2253</v>
      </c>
      <c r="O105" t="s">
        <v>4683</v>
      </c>
      <c r="P105" t="s">
        <v>2601</v>
      </c>
      <c r="Q105" t="s">
        <v>4684</v>
      </c>
      <c r="R105" t="s">
        <v>4365</v>
      </c>
      <c r="S105" t="s">
        <v>4685</v>
      </c>
      <c r="T105" t="s">
        <v>4686</v>
      </c>
      <c r="U105" t="s">
        <v>4687</v>
      </c>
      <c r="V105" t="s">
        <v>4688</v>
      </c>
      <c r="W105" t="s">
        <v>3230</v>
      </c>
      <c r="X105" t="s">
        <v>4689</v>
      </c>
      <c r="Y105" t="s">
        <v>3908</v>
      </c>
      <c r="Z105" t="s">
        <v>4690</v>
      </c>
      <c r="AA105" t="s">
        <v>3115</v>
      </c>
      <c r="AB105" t="s">
        <v>4691</v>
      </c>
      <c r="AC105" t="s">
        <v>2249</v>
      </c>
      <c r="AD105" t="s">
        <v>2250</v>
      </c>
      <c r="AE105" t="s">
        <v>2251</v>
      </c>
      <c r="AF105" t="s">
        <v>4692</v>
      </c>
      <c r="AG105" t="s">
        <v>2255</v>
      </c>
      <c r="AH105" t="s">
        <v>2373</v>
      </c>
      <c r="AI105" t="s">
        <v>2272</v>
      </c>
      <c r="AJ105" t="s">
        <v>2496</v>
      </c>
      <c r="AK105" t="s">
        <v>2509</v>
      </c>
      <c r="AM105" t="s">
        <v>4693</v>
      </c>
      <c r="AN105" t="s">
        <v>2253</v>
      </c>
      <c r="AO105" t="s">
        <v>4694</v>
      </c>
      <c r="AP105" t="s">
        <v>4695</v>
      </c>
      <c r="AQ105" t="s">
        <v>4696</v>
      </c>
      <c r="AR105" t="s">
        <v>4697</v>
      </c>
      <c r="AS105" t="s">
        <v>3796</v>
      </c>
      <c r="AT105" t="s">
        <v>4698</v>
      </c>
      <c r="AU105" t="s">
        <v>2265</v>
      </c>
      <c r="AV105" t="s">
        <v>4699</v>
      </c>
      <c r="AW105" t="s">
        <v>45</v>
      </c>
    </row>
    <row r="106" spans="1:49">
      <c r="A106" t="s">
        <v>4700</v>
      </c>
      <c r="B106" t="s">
        <v>2302</v>
      </c>
      <c r="C106" t="s">
        <v>4701</v>
      </c>
      <c r="D106" t="s">
        <v>3833</v>
      </c>
      <c r="E106" t="s">
        <v>2341</v>
      </c>
      <c r="F106" t="s">
        <v>2229</v>
      </c>
      <c r="G106" t="s">
        <v>2292</v>
      </c>
      <c r="H106" t="s">
        <v>2552</v>
      </c>
      <c r="I106" t="s">
        <v>2270</v>
      </c>
      <c r="J106" t="s">
        <v>2265</v>
      </c>
      <c r="K106" t="s">
        <v>4702</v>
      </c>
      <c r="L106" t="s">
        <v>2253</v>
      </c>
      <c r="M106" t="s">
        <v>2310</v>
      </c>
      <c r="N106" t="s">
        <v>2232</v>
      </c>
      <c r="O106" t="s">
        <v>4703</v>
      </c>
      <c r="P106" t="s">
        <v>2358</v>
      </c>
      <c r="Q106" t="s">
        <v>4704</v>
      </c>
      <c r="R106" t="s">
        <v>4705</v>
      </c>
      <c r="S106" t="s">
        <v>4706</v>
      </c>
      <c r="T106" t="s">
        <v>4707</v>
      </c>
      <c r="U106" t="s">
        <v>4708</v>
      </c>
      <c r="V106" t="s">
        <v>4709</v>
      </c>
      <c r="W106" t="s">
        <v>3863</v>
      </c>
      <c r="X106" t="s">
        <v>4710</v>
      </c>
      <c r="Y106" t="s">
        <v>3683</v>
      </c>
      <c r="Z106" t="s">
        <v>4711</v>
      </c>
      <c r="AA106" t="s">
        <v>2245</v>
      </c>
      <c r="AB106" t="s">
        <v>4712</v>
      </c>
      <c r="AC106" t="s">
        <v>2249</v>
      </c>
      <c r="AD106" t="s">
        <v>2250</v>
      </c>
      <c r="AE106" t="s">
        <v>2251</v>
      </c>
      <c r="AF106" t="s">
        <v>4713</v>
      </c>
      <c r="AG106" t="s">
        <v>2536</v>
      </c>
      <c r="AH106" t="s">
        <v>2372</v>
      </c>
      <c r="AI106" t="s">
        <v>2227</v>
      </c>
      <c r="AJ106" t="s">
        <v>2445</v>
      </c>
      <c r="AK106" t="s">
        <v>2329</v>
      </c>
      <c r="AM106" t="s">
        <v>4714</v>
      </c>
      <c r="AN106" t="s">
        <v>2234</v>
      </c>
      <c r="AO106" t="s">
        <v>2331</v>
      </c>
      <c r="AP106" t="s">
        <v>2678</v>
      </c>
      <c r="AQ106" t="s">
        <v>4715</v>
      </c>
      <c r="AR106" t="s">
        <v>4716</v>
      </c>
      <c r="AS106" t="s">
        <v>4717</v>
      </c>
      <c r="AT106" t="s">
        <v>4718</v>
      </c>
      <c r="AU106" t="s">
        <v>2265</v>
      </c>
      <c r="AV106" t="s">
        <v>4719</v>
      </c>
      <c r="AW106" t="s">
        <v>45</v>
      </c>
    </row>
    <row r="107" spans="1:49">
      <c r="A107" t="s">
        <v>4720</v>
      </c>
      <c r="B107" t="s">
        <v>2223</v>
      </c>
      <c r="C107" t="s">
        <v>4721</v>
      </c>
      <c r="D107" t="s">
        <v>3855</v>
      </c>
      <c r="E107" t="s">
        <v>2226</v>
      </c>
      <c r="F107" t="s">
        <v>2601</v>
      </c>
      <c r="G107" t="s">
        <v>2329</v>
      </c>
      <c r="H107" t="s">
        <v>2327</v>
      </c>
      <c r="I107" t="s">
        <v>2312</v>
      </c>
      <c r="J107" t="s">
        <v>2253</v>
      </c>
      <c r="K107" t="s">
        <v>4722</v>
      </c>
      <c r="L107" t="s">
        <v>2253</v>
      </c>
      <c r="M107" t="s">
        <v>2275</v>
      </c>
      <c r="N107" t="s">
        <v>2265</v>
      </c>
      <c r="O107" t="s">
        <v>4723</v>
      </c>
      <c r="P107" t="s">
        <v>2403</v>
      </c>
      <c r="Q107" t="s">
        <v>4724</v>
      </c>
      <c r="R107" t="s">
        <v>4725</v>
      </c>
      <c r="S107" t="s">
        <v>4726</v>
      </c>
      <c r="T107" t="s">
        <v>4727</v>
      </c>
      <c r="U107" t="s">
        <v>4728</v>
      </c>
      <c r="V107" t="s">
        <v>4729</v>
      </c>
      <c r="W107" t="s">
        <v>3796</v>
      </c>
      <c r="X107" t="s">
        <v>4730</v>
      </c>
      <c r="Y107" t="s">
        <v>4371</v>
      </c>
      <c r="Z107" t="s">
        <v>4731</v>
      </c>
      <c r="AA107" t="s">
        <v>2288</v>
      </c>
      <c r="AB107" t="s">
        <v>4732</v>
      </c>
      <c r="AC107" t="s">
        <v>2249</v>
      </c>
      <c r="AD107" t="s">
        <v>2250</v>
      </c>
      <c r="AE107" t="s">
        <v>2251</v>
      </c>
      <c r="AF107" t="s">
        <v>4733</v>
      </c>
      <c r="AG107" t="s">
        <v>2265</v>
      </c>
      <c r="AH107" t="s">
        <v>2255</v>
      </c>
      <c r="AI107" t="s">
        <v>2326</v>
      </c>
      <c r="AJ107" t="s">
        <v>2228</v>
      </c>
      <c r="AK107" t="s">
        <v>2306</v>
      </c>
      <c r="AM107" t="s">
        <v>4734</v>
      </c>
      <c r="AN107" t="s">
        <v>2232</v>
      </c>
      <c r="AO107" t="s">
        <v>4735</v>
      </c>
      <c r="AP107" t="s">
        <v>4736</v>
      </c>
      <c r="AQ107" t="s">
        <v>4737</v>
      </c>
      <c r="AR107" t="s">
        <v>4738</v>
      </c>
      <c r="AS107" t="s">
        <v>4739</v>
      </c>
      <c r="AT107" t="s">
        <v>4740</v>
      </c>
      <c r="AU107" t="s">
        <v>2265</v>
      </c>
      <c r="AV107" t="s">
        <v>4741</v>
      </c>
      <c r="AW107" t="s">
        <v>45</v>
      </c>
    </row>
    <row r="108" spans="1:49">
      <c r="A108" t="s">
        <v>4742</v>
      </c>
      <c r="B108" t="s">
        <v>46</v>
      </c>
      <c r="C108" t="s">
        <v>4743</v>
      </c>
      <c r="D108" t="s">
        <v>3876</v>
      </c>
      <c r="E108" t="s">
        <v>2288</v>
      </c>
      <c r="F108" t="s">
        <v>2552</v>
      </c>
      <c r="G108" t="s">
        <v>2326</v>
      </c>
      <c r="H108" t="s">
        <v>2371</v>
      </c>
      <c r="I108" t="s">
        <v>2291</v>
      </c>
      <c r="J108" t="s">
        <v>2253</v>
      </c>
      <c r="K108" t="s">
        <v>4744</v>
      </c>
      <c r="L108" t="s">
        <v>2232</v>
      </c>
      <c r="M108" t="s">
        <v>2310</v>
      </c>
      <c r="N108" t="s">
        <v>2234</v>
      </c>
      <c r="O108" t="s">
        <v>4745</v>
      </c>
      <c r="P108" t="s">
        <v>2329</v>
      </c>
      <c r="Q108" t="s">
        <v>4746</v>
      </c>
      <c r="R108" t="s">
        <v>4422</v>
      </c>
      <c r="S108" t="s">
        <v>4747</v>
      </c>
      <c r="T108" t="s">
        <v>4748</v>
      </c>
      <c r="U108" t="s">
        <v>4749</v>
      </c>
      <c r="V108" t="s">
        <v>4750</v>
      </c>
      <c r="W108" t="s">
        <v>4751</v>
      </c>
      <c r="X108" t="s">
        <v>4752</v>
      </c>
      <c r="Y108" t="s">
        <v>2783</v>
      </c>
      <c r="Z108" t="s">
        <v>4753</v>
      </c>
      <c r="AA108" t="s">
        <v>2493</v>
      </c>
      <c r="AB108" t="s">
        <v>4754</v>
      </c>
      <c r="AC108" t="s">
        <v>2249</v>
      </c>
      <c r="AD108" t="s">
        <v>2250</v>
      </c>
      <c r="AE108" t="s">
        <v>2251</v>
      </c>
      <c r="AF108" t="s">
        <v>4755</v>
      </c>
      <c r="AG108" t="s">
        <v>2481</v>
      </c>
      <c r="AH108" t="s">
        <v>2312</v>
      </c>
      <c r="AI108" t="s">
        <v>2359</v>
      </c>
      <c r="AJ108" t="s">
        <v>2257</v>
      </c>
      <c r="AK108" t="s">
        <v>2305</v>
      </c>
      <c r="AM108" t="s">
        <v>4756</v>
      </c>
      <c r="AN108" t="s">
        <v>2232</v>
      </c>
      <c r="AO108" t="s">
        <v>4757</v>
      </c>
      <c r="AP108" t="s">
        <v>4758</v>
      </c>
      <c r="AQ108" t="s">
        <v>4759</v>
      </c>
      <c r="AR108" t="s">
        <v>4760</v>
      </c>
      <c r="AS108" t="s">
        <v>4761</v>
      </c>
      <c r="AT108" t="s">
        <v>4762</v>
      </c>
      <c r="AU108" t="s">
        <v>2265</v>
      </c>
      <c r="AV108" t="s">
        <v>4763</v>
      </c>
      <c r="AW108" t="s">
        <v>45</v>
      </c>
    </row>
    <row r="109" spans="1:49">
      <c r="A109" t="s">
        <v>4764</v>
      </c>
      <c r="B109" t="s">
        <v>2302</v>
      </c>
      <c r="C109" t="s">
        <v>4765</v>
      </c>
      <c r="D109" t="s">
        <v>3897</v>
      </c>
      <c r="E109" t="s">
        <v>2341</v>
      </c>
      <c r="F109" t="s">
        <v>2250</v>
      </c>
      <c r="G109" t="s">
        <v>2273</v>
      </c>
      <c r="H109" t="s">
        <v>2481</v>
      </c>
      <c r="I109" t="s">
        <v>2292</v>
      </c>
      <c r="J109" t="s">
        <v>2288</v>
      </c>
      <c r="K109" t="s">
        <v>4766</v>
      </c>
      <c r="L109" t="s">
        <v>2253</v>
      </c>
      <c r="M109" t="s">
        <v>2233</v>
      </c>
      <c r="N109" t="s">
        <v>2232</v>
      </c>
      <c r="O109" t="s">
        <v>4767</v>
      </c>
      <c r="P109" t="s">
        <v>4768</v>
      </c>
      <c r="Q109" t="s">
        <v>4769</v>
      </c>
      <c r="R109" t="s">
        <v>4365</v>
      </c>
      <c r="S109" t="s">
        <v>3167</v>
      </c>
      <c r="T109" t="s">
        <v>4770</v>
      </c>
      <c r="U109" t="s">
        <v>4771</v>
      </c>
      <c r="V109" t="s">
        <v>4772</v>
      </c>
      <c r="W109" t="s">
        <v>3419</v>
      </c>
      <c r="X109" t="s">
        <v>4773</v>
      </c>
      <c r="Y109" t="s">
        <v>4774</v>
      </c>
      <c r="Z109" t="s">
        <v>4775</v>
      </c>
      <c r="AA109" t="s">
        <v>2852</v>
      </c>
      <c r="AB109" t="s">
        <v>4776</v>
      </c>
      <c r="AC109" t="s">
        <v>2249</v>
      </c>
      <c r="AD109" t="s">
        <v>2250</v>
      </c>
      <c r="AE109" t="s">
        <v>2251</v>
      </c>
      <c r="AF109" t="s">
        <v>4777</v>
      </c>
      <c r="AG109" t="s">
        <v>2327</v>
      </c>
      <c r="AH109" t="s">
        <v>2496</v>
      </c>
      <c r="AI109" t="s">
        <v>2277</v>
      </c>
      <c r="AJ109" t="s">
        <v>2552</v>
      </c>
      <c r="AK109" t="s">
        <v>2328</v>
      </c>
      <c r="AM109" t="s">
        <v>4778</v>
      </c>
      <c r="AN109" t="s">
        <v>2253</v>
      </c>
      <c r="AO109" t="s">
        <v>2728</v>
      </c>
      <c r="AP109" t="s">
        <v>4779</v>
      </c>
      <c r="AQ109" t="s">
        <v>4780</v>
      </c>
      <c r="AR109" t="s">
        <v>4781</v>
      </c>
      <c r="AS109" t="s">
        <v>4782</v>
      </c>
      <c r="AT109" t="s">
        <v>4783</v>
      </c>
      <c r="AU109" t="s">
        <v>2265</v>
      </c>
      <c r="AV109" t="s">
        <v>4784</v>
      </c>
      <c r="AW109" t="s">
        <v>45</v>
      </c>
    </row>
    <row r="110" spans="1:49">
      <c r="A110" t="s">
        <v>4785</v>
      </c>
      <c r="B110" t="s">
        <v>2223</v>
      </c>
      <c r="C110" t="s">
        <v>4786</v>
      </c>
      <c r="D110" t="s">
        <v>3921</v>
      </c>
      <c r="E110" t="s">
        <v>2293</v>
      </c>
      <c r="F110" t="s">
        <v>2509</v>
      </c>
      <c r="G110" t="s">
        <v>2228</v>
      </c>
      <c r="H110" t="s">
        <v>2234</v>
      </c>
      <c r="I110" t="s">
        <v>2291</v>
      </c>
      <c r="J110" t="s">
        <v>2234</v>
      </c>
      <c r="K110" t="s">
        <v>4787</v>
      </c>
      <c r="L110" t="s">
        <v>2232</v>
      </c>
      <c r="M110" t="s">
        <v>2275</v>
      </c>
      <c r="N110" t="s">
        <v>2253</v>
      </c>
      <c r="O110" t="s">
        <v>4788</v>
      </c>
      <c r="P110" t="s">
        <v>2328</v>
      </c>
      <c r="Q110" t="s">
        <v>4789</v>
      </c>
      <c r="R110" t="s">
        <v>4790</v>
      </c>
      <c r="S110" t="s">
        <v>4791</v>
      </c>
      <c r="T110" t="s">
        <v>4792</v>
      </c>
      <c r="U110" t="s">
        <v>4793</v>
      </c>
      <c r="V110" t="s">
        <v>4794</v>
      </c>
      <c r="W110" t="s">
        <v>4380</v>
      </c>
      <c r="X110" t="s">
        <v>4795</v>
      </c>
      <c r="Y110" t="s">
        <v>3954</v>
      </c>
      <c r="Z110" t="s">
        <v>4796</v>
      </c>
      <c r="AA110" t="s">
        <v>2245</v>
      </c>
      <c r="AB110" t="s">
        <v>4797</v>
      </c>
      <c r="AC110" t="s">
        <v>2249</v>
      </c>
      <c r="AD110" t="s">
        <v>2250</v>
      </c>
      <c r="AE110" t="s">
        <v>2251</v>
      </c>
      <c r="AF110" t="s">
        <v>4798</v>
      </c>
      <c r="AG110" t="s">
        <v>2481</v>
      </c>
      <c r="AH110" t="s">
        <v>2536</v>
      </c>
      <c r="AI110" t="s">
        <v>2552</v>
      </c>
      <c r="AJ110" t="s">
        <v>2273</v>
      </c>
      <c r="AK110" t="s">
        <v>2305</v>
      </c>
      <c r="AM110" t="s">
        <v>4799</v>
      </c>
      <c r="AN110" t="s">
        <v>2232</v>
      </c>
      <c r="AO110" t="s">
        <v>4800</v>
      </c>
      <c r="AP110" t="s">
        <v>4801</v>
      </c>
      <c r="AQ110" t="s">
        <v>4802</v>
      </c>
      <c r="AR110" t="s">
        <v>4803</v>
      </c>
      <c r="AS110" t="s">
        <v>4804</v>
      </c>
      <c r="AT110" t="s">
        <v>4805</v>
      </c>
      <c r="AU110" t="s">
        <v>2265</v>
      </c>
      <c r="AV110" t="s">
        <v>4806</v>
      </c>
      <c r="AW110" t="s">
        <v>45</v>
      </c>
    </row>
    <row r="111" spans="1:49">
      <c r="A111" t="s">
        <v>4807</v>
      </c>
      <c r="B111" t="s">
        <v>46</v>
      </c>
      <c r="C111" t="s">
        <v>4808</v>
      </c>
      <c r="D111" t="s">
        <v>3943</v>
      </c>
      <c r="E111" t="s">
        <v>2305</v>
      </c>
      <c r="F111" t="s">
        <v>2373</v>
      </c>
      <c r="G111" t="s">
        <v>2342</v>
      </c>
      <c r="H111" t="s">
        <v>2271</v>
      </c>
      <c r="I111" t="s">
        <v>2227</v>
      </c>
      <c r="J111" t="s">
        <v>2230</v>
      </c>
      <c r="K111" t="s">
        <v>4809</v>
      </c>
      <c r="L111" t="s">
        <v>2232</v>
      </c>
      <c r="M111" t="s">
        <v>2310</v>
      </c>
      <c r="N111" t="s">
        <v>2234</v>
      </c>
      <c r="O111" t="s">
        <v>4810</v>
      </c>
      <c r="P111" t="s">
        <v>2590</v>
      </c>
      <c r="Q111" t="s">
        <v>4811</v>
      </c>
      <c r="R111" t="s">
        <v>4812</v>
      </c>
      <c r="S111" t="s">
        <v>4813</v>
      </c>
      <c r="T111" t="s">
        <v>4814</v>
      </c>
      <c r="U111" t="s">
        <v>3325</v>
      </c>
      <c r="V111" t="s">
        <v>4815</v>
      </c>
      <c r="W111" t="s">
        <v>3327</v>
      </c>
      <c r="X111" t="s">
        <v>4816</v>
      </c>
      <c r="Y111" t="s">
        <v>2323</v>
      </c>
      <c r="Z111" t="s">
        <v>4817</v>
      </c>
      <c r="AA111" t="s">
        <v>2852</v>
      </c>
      <c r="AB111" t="s">
        <v>4818</v>
      </c>
      <c r="AC111" t="s">
        <v>2249</v>
      </c>
      <c r="AD111" t="s">
        <v>2250</v>
      </c>
      <c r="AE111" t="s">
        <v>2251</v>
      </c>
      <c r="AF111" t="s">
        <v>4819</v>
      </c>
      <c r="AG111" t="s">
        <v>2288</v>
      </c>
      <c r="AH111" t="s">
        <v>2255</v>
      </c>
      <c r="AI111" t="s">
        <v>2373</v>
      </c>
      <c r="AJ111" t="s">
        <v>2277</v>
      </c>
      <c r="AK111" t="s">
        <v>2403</v>
      </c>
      <c r="AM111" t="s">
        <v>4820</v>
      </c>
      <c r="AN111" t="s">
        <v>2253</v>
      </c>
      <c r="AO111" t="s">
        <v>4821</v>
      </c>
      <c r="AP111" t="s">
        <v>4822</v>
      </c>
      <c r="AQ111" t="s">
        <v>4823</v>
      </c>
      <c r="AR111" t="s">
        <v>4824</v>
      </c>
      <c r="AS111" t="s">
        <v>4739</v>
      </c>
      <c r="AT111" t="s">
        <v>4825</v>
      </c>
      <c r="AU111" t="s">
        <v>2265</v>
      </c>
      <c r="AV111" t="s">
        <v>4826</v>
      </c>
      <c r="AW111" t="s">
        <v>45</v>
      </c>
    </row>
    <row r="112" spans="1:49">
      <c r="A112" t="s">
        <v>4827</v>
      </c>
      <c r="B112" t="s">
        <v>2302</v>
      </c>
      <c r="C112" t="s">
        <v>4828</v>
      </c>
      <c r="D112" t="s">
        <v>3967</v>
      </c>
      <c r="E112" t="s">
        <v>2342</v>
      </c>
      <c r="F112" t="s">
        <v>2271</v>
      </c>
      <c r="G112" t="s">
        <v>2272</v>
      </c>
      <c r="H112" t="s">
        <v>2228</v>
      </c>
      <c r="I112" t="s">
        <v>2552</v>
      </c>
      <c r="J112" t="s">
        <v>2342</v>
      </c>
      <c r="K112" t="s">
        <v>4829</v>
      </c>
      <c r="L112" t="s">
        <v>2253</v>
      </c>
      <c r="M112" t="s">
        <v>2310</v>
      </c>
      <c r="N112" t="s">
        <v>2232</v>
      </c>
      <c r="O112" t="s">
        <v>4830</v>
      </c>
      <c r="P112" t="s">
        <v>2292</v>
      </c>
      <c r="Q112" t="s">
        <v>4831</v>
      </c>
      <c r="R112" t="s">
        <v>4832</v>
      </c>
      <c r="S112" t="s">
        <v>4833</v>
      </c>
      <c r="T112" t="s">
        <v>4834</v>
      </c>
      <c r="U112" t="s">
        <v>4835</v>
      </c>
      <c r="V112" t="s">
        <v>4836</v>
      </c>
      <c r="W112" t="s">
        <v>2909</v>
      </c>
      <c r="X112" t="s">
        <v>4837</v>
      </c>
      <c r="Y112" t="s">
        <v>4838</v>
      </c>
      <c r="Z112" t="s">
        <v>4839</v>
      </c>
      <c r="AA112" t="s">
        <v>2549</v>
      </c>
      <c r="AB112" t="s">
        <v>4840</v>
      </c>
      <c r="AC112" t="s">
        <v>2249</v>
      </c>
      <c r="AD112" t="s">
        <v>2250</v>
      </c>
      <c r="AE112" t="s">
        <v>2251</v>
      </c>
      <c r="AF112" t="s">
        <v>4841</v>
      </c>
      <c r="AG112" t="s">
        <v>2230</v>
      </c>
      <c r="AH112" t="s">
        <v>2228</v>
      </c>
      <c r="AI112" t="s">
        <v>2277</v>
      </c>
      <c r="AJ112" t="s">
        <v>2256</v>
      </c>
      <c r="AK112" t="s">
        <v>2257</v>
      </c>
      <c r="AM112" t="s">
        <v>4842</v>
      </c>
      <c r="AN112" t="s">
        <v>2234</v>
      </c>
      <c r="AO112" t="s">
        <v>2331</v>
      </c>
      <c r="AP112" t="s">
        <v>4843</v>
      </c>
      <c r="AQ112" t="s">
        <v>4844</v>
      </c>
      <c r="AR112" t="s">
        <v>4845</v>
      </c>
      <c r="AS112" t="s">
        <v>2227</v>
      </c>
      <c r="AT112" t="s">
        <v>4846</v>
      </c>
      <c r="AU112" t="s">
        <v>2265</v>
      </c>
      <c r="AV112" t="s">
        <v>4847</v>
      </c>
      <c r="AW112" t="s">
        <v>45</v>
      </c>
    </row>
    <row r="113" spans="1:49">
      <c r="A113" t="s">
        <v>4848</v>
      </c>
      <c r="B113" t="s">
        <v>2223</v>
      </c>
      <c r="C113" t="s">
        <v>4849</v>
      </c>
      <c r="D113" t="s">
        <v>3989</v>
      </c>
      <c r="E113" t="s">
        <v>2288</v>
      </c>
      <c r="F113" t="s">
        <v>2265</v>
      </c>
      <c r="G113" t="s">
        <v>2329</v>
      </c>
      <c r="H113" t="s">
        <v>2403</v>
      </c>
      <c r="I113" t="s">
        <v>2481</v>
      </c>
      <c r="J113" t="s">
        <v>2254</v>
      </c>
      <c r="K113" t="s">
        <v>4850</v>
      </c>
      <c r="L113" t="s">
        <v>2253</v>
      </c>
      <c r="M113" t="s">
        <v>4152</v>
      </c>
      <c r="N113" t="s">
        <v>2234</v>
      </c>
      <c r="O113" t="s">
        <v>4851</v>
      </c>
      <c r="P113" t="s">
        <v>3654</v>
      </c>
      <c r="Q113" t="s">
        <v>4852</v>
      </c>
      <c r="R113" t="s">
        <v>4853</v>
      </c>
      <c r="S113" t="s">
        <v>4854</v>
      </c>
      <c r="T113" t="s">
        <v>4855</v>
      </c>
      <c r="U113" t="s">
        <v>2594</v>
      </c>
      <c r="V113" t="s">
        <v>4856</v>
      </c>
      <c r="W113" t="s">
        <v>2824</v>
      </c>
      <c r="X113" t="s">
        <v>4857</v>
      </c>
      <c r="Y113" t="s">
        <v>2672</v>
      </c>
      <c r="Z113" t="s">
        <v>4858</v>
      </c>
      <c r="AA113" t="s">
        <v>3064</v>
      </c>
      <c r="AB113" t="s">
        <v>4859</v>
      </c>
      <c r="AC113" t="s">
        <v>2249</v>
      </c>
      <c r="AD113" t="s">
        <v>2250</v>
      </c>
      <c r="AE113" t="s">
        <v>2251</v>
      </c>
      <c r="AF113" t="s">
        <v>4860</v>
      </c>
      <c r="AG113" t="s">
        <v>2481</v>
      </c>
      <c r="AH113" t="s">
        <v>2496</v>
      </c>
      <c r="AI113" t="s">
        <v>2227</v>
      </c>
      <c r="AJ113" t="s">
        <v>2552</v>
      </c>
      <c r="AK113" t="s">
        <v>2329</v>
      </c>
      <c r="AM113" t="s">
        <v>4861</v>
      </c>
      <c r="AN113" t="s">
        <v>2232</v>
      </c>
      <c r="AO113" t="s">
        <v>4862</v>
      </c>
      <c r="AP113" t="s">
        <v>4365</v>
      </c>
      <c r="AQ113" t="s">
        <v>4863</v>
      </c>
      <c r="AR113" t="s">
        <v>4864</v>
      </c>
      <c r="AS113" t="s">
        <v>4865</v>
      </c>
      <c r="AT113" t="s">
        <v>4866</v>
      </c>
      <c r="AU113" t="s">
        <v>2265</v>
      </c>
      <c r="AV113" t="s">
        <v>4867</v>
      </c>
      <c r="AW113" t="s">
        <v>45</v>
      </c>
    </row>
    <row r="114" spans="1:49">
      <c r="A114" t="s">
        <v>4868</v>
      </c>
      <c r="B114" t="s">
        <v>46</v>
      </c>
      <c r="C114" t="s">
        <v>4869</v>
      </c>
      <c r="D114" t="s">
        <v>4011</v>
      </c>
      <c r="E114" t="s">
        <v>2230</v>
      </c>
      <c r="F114" t="s">
        <v>2915</v>
      </c>
      <c r="G114" t="s">
        <v>2227</v>
      </c>
      <c r="H114" t="s">
        <v>2341</v>
      </c>
      <c r="I114" t="s">
        <v>2481</v>
      </c>
      <c r="J114" t="s">
        <v>2342</v>
      </c>
      <c r="K114" t="s">
        <v>4870</v>
      </c>
      <c r="L114" t="s">
        <v>2232</v>
      </c>
      <c r="M114" t="s">
        <v>4176</v>
      </c>
      <c r="N114" t="s">
        <v>2308</v>
      </c>
      <c r="O114" t="s">
        <v>4871</v>
      </c>
      <c r="P114" t="s">
        <v>4872</v>
      </c>
      <c r="Q114" t="s">
        <v>4873</v>
      </c>
      <c r="R114" t="s">
        <v>4874</v>
      </c>
      <c r="S114" t="s">
        <v>4875</v>
      </c>
      <c r="T114" t="s">
        <v>4876</v>
      </c>
      <c r="U114" t="s">
        <v>2256</v>
      </c>
      <c r="V114" t="s">
        <v>4877</v>
      </c>
      <c r="W114" t="s">
        <v>4346</v>
      </c>
      <c r="X114" t="s">
        <v>4878</v>
      </c>
      <c r="Y114" t="s">
        <v>3279</v>
      </c>
      <c r="Z114" t="s">
        <v>4879</v>
      </c>
      <c r="AA114" t="s">
        <v>2493</v>
      </c>
      <c r="AB114" t="s">
        <v>4880</v>
      </c>
      <c r="AC114" t="s">
        <v>2249</v>
      </c>
      <c r="AD114" t="s">
        <v>2250</v>
      </c>
      <c r="AE114" t="s">
        <v>2251</v>
      </c>
      <c r="AF114" t="s">
        <v>4881</v>
      </c>
      <c r="AG114" t="s">
        <v>2253</v>
      </c>
      <c r="AH114" t="s">
        <v>2342</v>
      </c>
      <c r="AI114" t="s">
        <v>2291</v>
      </c>
      <c r="AJ114" t="s">
        <v>2341</v>
      </c>
      <c r="AK114" t="s">
        <v>2497</v>
      </c>
      <c r="AM114" t="s">
        <v>4882</v>
      </c>
      <c r="AN114" t="s">
        <v>2253</v>
      </c>
      <c r="AO114" t="s">
        <v>4883</v>
      </c>
      <c r="AP114" t="s">
        <v>3155</v>
      </c>
      <c r="AQ114" t="s">
        <v>4884</v>
      </c>
      <c r="AR114" t="s">
        <v>4885</v>
      </c>
      <c r="AS114" t="s">
        <v>4886</v>
      </c>
      <c r="AT114" t="s">
        <v>4887</v>
      </c>
      <c r="AU114" t="s">
        <v>2265</v>
      </c>
      <c r="AV114" t="s">
        <v>4888</v>
      </c>
      <c r="AW114" t="s">
        <v>45</v>
      </c>
    </row>
    <row r="115" spans="1:49">
      <c r="A115" t="s">
        <v>4889</v>
      </c>
      <c r="B115" t="s">
        <v>2302</v>
      </c>
      <c r="C115" t="s">
        <v>4890</v>
      </c>
      <c r="D115" t="s">
        <v>4034</v>
      </c>
      <c r="E115" t="s">
        <v>2265</v>
      </c>
      <c r="F115" t="s">
        <v>2292</v>
      </c>
      <c r="G115" t="s">
        <v>2256</v>
      </c>
      <c r="H115" t="s">
        <v>2326</v>
      </c>
      <c r="I115" t="s">
        <v>2552</v>
      </c>
      <c r="J115" t="s">
        <v>2291</v>
      </c>
      <c r="K115" t="s">
        <v>4891</v>
      </c>
      <c r="L115" t="s">
        <v>2232</v>
      </c>
      <c r="M115" t="s">
        <v>4202</v>
      </c>
      <c r="N115" t="s">
        <v>2232</v>
      </c>
      <c r="O115" t="s">
        <v>4892</v>
      </c>
      <c r="P115" t="s">
        <v>2328</v>
      </c>
      <c r="Q115" t="s">
        <v>4893</v>
      </c>
      <c r="R115" t="s">
        <v>3143</v>
      </c>
      <c r="S115" t="s">
        <v>4894</v>
      </c>
      <c r="T115" t="s">
        <v>4895</v>
      </c>
      <c r="U115" t="s">
        <v>4896</v>
      </c>
      <c r="V115" t="s">
        <v>4897</v>
      </c>
      <c r="W115" t="s">
        <v>2373</v>
      </c>
      <c r="X115" t="s">
        <v>4898</v>
      </c>
      <c r="Y115" t="s">
        <v>2877</v>
      </c>
      <c r="Z115" t="s">
        <v>4899</v>
      </c>
      <c r="AA115" t="s">
        <v>2549</v>
      </c>
      <c r="AB115" t="s">
        <v>4900</v>
      </c>
      <c r="AC115" t="s">
        <v>2249</v>
      </c>
      <c r="AD115" t="s">
        <v>2250</v>
      </c>
      <c r="AE115" t="s">
        <v>2251</v>
      </c>
      <c r="AF115" t="s">
        <v>4901</v>
      </c>
      <c r="AG115" t="s">
        <v>2341</v>
      </c>
      <c r="AH115" t="s">
        <v>2391</v>
      </c>
      <c r="AI115" t="s">
        <v>2226</v>
      </c>
      <c r="AJ115" t="s">
        <v>2293</v>
      </c>
      <c r="AK115" t="s">
        <v>2257</v>
      </c>
      <c r="AM115" t="s">
        <v>4902</v>
      </c>
      <c r="AN115" t="s">
        <v>2234</v>
      </c>
      <c r="AO115" t="s">
        <v>4903</v>
      </c>
      <c r="AP115" t="s">
        <v>4832</v>
      </c>
      <c r="AQ115" t="s">
        <v>2261</v>
      </c>
      <c r="AR115" t="s">
        <v>4904</v>
      </c>
      <c r="AS115" t="s">
        <v>3325</v>
      </c>
      <c r="AT115" t="s">
        <v>4905</v>
      </c>
      <c r="AU115" t="s">
        <v>2265</v>
      </c>
      <c r="AV115" t="s">
        <v>4906</v>
      </c>
      <c r="AW115" t="s">
        <v>45</v>
      </c>
    </row>
    <row r="116" spans="1:49">
      <c r="A116" t="s">
        <v>4907</v>
      </c>
      <c r="B116" t="s">
        <v>2223</v>
      </c>
      <c r="C116" t="s">
        <v>4908</v>
      </c>
      <c r="D116" t="s">
        <v>4055</v>
      </c>
      <c r="E116" t="s">
        <v>2306</v>
      </c>
      <c r="F116" t="s">
        <v>2329</v>
      </c>
      <c r="G116" t="s">
        <v>2271</v>
      </c>
      <c r="H116" t="s">
        <v>2273</v>
      </c>
      <c r="I116" t="s">
        <v>2601</v>
      </c>
      <c r="J116" t="s">
        <v>2265</v>
      </c>
      <c r="K116" t="s">
        <v>4909</v>
      </c>
      <c r="L116" t="s">
        <v>2232</v>
      </c>
      <c r="M116" t="s">
        <v>4226</v>
      </c>
      <c r="N116" t="s">
        <v>2253</v>
      </c>
      <c r="O116" t="s">
        <v>4910</v>
      </c>
      <c r="P116" t="s">
        <v>2590</v>
      </c>
      <c r="Q116" t="s">
        <v>4911</v>
      </c>
      <c r="R116" t="s">
        <v>4912</v>
      </c>
      <c r="S116" t="s">
        <v>4913</v>
      </c>
      <c r="T116" t="s">
        <v>4914</v>
      </c>
      <c r="U116" t="s">
        <v>3616</v>
      </c>
      <c r="V116" t="s">
        <v>4915</v>
      </c>
      <c r="W116" t="s">
        <v>2935</v>
      </c>
      <c r="X116" t="s">
        <v>4916</v>
      </c>
      <c r="Y116" t="s">
        <v>4302</v>
      </c>
      <c r="Z116" t="s">
        <v>4917</v>
      </c>
      <c r="AA116" t="s">
        <v>4918</v>
      </c>
      <c r="AB116" t="s">
        <v>4919</v>
      </c>
      <c r="AC116" t="s">
        <v>2249</v>
      </c>
      <c r="AD116" t="s">
        <v>2250</v>
      </c>
      <c r="AE116" t="s">
        <v>2251</v>
      </c>
      <c r="AF116" t="s">
        <v>4920</v>
      </c>
      <c r="AG116" t="s">
        <v>2291</v>
      </c>
      <c r="AH116" t="s">
        <v>2373</v>
      </c>
      <c r="AI116" t="s">
        <v>2496</v>
      </c>
      <c r="AJ116" t="s">
        <v>2445</v>
      </c>
      <c r="AK116" t="s">
        <v>2305</v>
      </c>
      <c r="AM116" t="s">
        <v>4921</v>
      </c>
      <c r="AN116" t="s">
        <v>2253</v>
      </c>
      <c r="AO116" t="s">
        <v>4922</v>
      </c>
      <c r="AP116" t="s">
        <v>4923</v>
      </c>
      <c r="AQ116" t="s">
        <v>4924</v>
      </c>
      <c r="AR116" t="s">
        <v>4925</v>
      </c>
      <c r="AS116" t="s">
        <v>2365</v>
      </c>
      <c r="AT116" t="s">
        <v>4926</v>
      </c>
      <c r="AU116" t="s">
        <v>2265</v>
      </c>
      <c r="AV116" t="s">
        <v>4927</v>
      </c>
      <c r="AW116" t="s">
        <v>45</v>
      </c>
    </row>
    <row r="117" spans="1:49">
      <c r="A117" t="s">
        <v>4928</v>
      </c>
      <c r="B117" t="s">
        <v>46</v>
      </c>
      <c r="C117" t="s">
        <v>4929</v>
      </c>
      <c r="D117" t="s">
        <v>4082</v>
      </c>
      <c r="E117" t="s">
        <v>2329</v>
      </c>
      <c r="F117" t="s">
        <v>2227</v>
      </c>
      <c r="G117" t="s">
        <v>2359</v>
      </c>
      <c r="H117" t="s">
        <v>2272</v>
      </c>
      <c r="I117" t="s">
        <v>2536</v>
      </c>
      <c r="J117" t="s">
        <v>2230</v>
      </c>
      <c r="K117" t="s">
        <v>4930</v>
      </c>
      <c r="L117" t="s">
        <v>2232</v>
      </c>
      <c r="M117" t="s">
        <v>4249</v>
      </c>
      <c r="N117" t="s">
        <v>2234</v>
      </c>
      <c r="O117" t="s">
        <v>4931</v>
      </c>
      <c r="P117" t="s">
        <v>4932</v>
      </c>
      <c r="Q117" t="s">
        <v>4933</v>
      </c>
      <c r="R117" t="s">
        <v>4934</v>
      </c>
      <c r="S117" t="s">
        <v>4935</v>
      </c>
      <c r="T117" t="s">
        <v>4936</v>
      </c>
      <c r="U117" t="s">
        <v>2884</v>
      </c>
      <c r="V117" t="s">
        <v>4937</v>
      </c>
      <c r="W117" t="s">
        <v>4605</v>
      </c>
      <c r="X117" t="s">
        <v>4938</v>
      </c>
      <c r="Y117" t="s">
        <v>4939</v>
      </c>
      <c r="Z117" t="s">
        <v>4940</v>
      </c>
      <c r="AA117" t="s">
        <v>2342</v>
      </c>
      <c r="AB117" t="s">
        <v>4941</v>
      </c>
      <c r="AC117" t="s">
        <v>2249</v>
      </c>
      <c r="AD117" t="s">
        <v>2250</v>
      </c>
      <c r="AE117" t="s">
        <v>2251</v>
      </c>
      <c r="AF117" t="s">
        <v>4942</v>
      </c>
      <c r="AG117" t="s">
        <v>2536</v>
      </c>
      <c r="AH117" t="s">
        <v>2327</v>
      </c>
      <c r="AI117" t="s">
        <v>2372</v>
      </c>
      <c r="AJ117" t="s">
        <v>2496</v>
      </c>
      <c r="AK117" t="s">
        <v>2915</v>
      </c>
      <c r="AM117" t="s">
        <v>4943</v>
      </c>
      <c r="AN117" t="s">
        <v>2265</v>
      </c>
      <c r="AO117" t="s">
        <v>4944</v>
      </c>
      <c r="AP117" t="s">
        <v>3971</v>
      </c>
      <c r="AQ117" t="s">
        <v>4945</v>
      </c>
      <c r="AR117" t="s">
        <v>4946</v>
      </c>
      <c r="AS117" t="s">
        <v>2271</v>
      </c>
      <c r="AT117" t="s">
        <v>4947</v>
      </c>
      <c r="AU117" t="s">
        <v>2265</v>
      </c>
      <c r="AV117" t="s">
        <v>4948</v>
      </c>
      <c r="AW117" t="s">
        <v>45</v>
      </c>
    </row>
    <row r="118" spans="1:49">
      <c r="A118" t="s">
        <v>4949</v>
      </c>
      <c r="B118" t="s">
        <v>2302</v>
      </c>
      <c r="C118" t="s">
        <v>4950</v>
      </c>
      <c r="D118" t="s">
        <v>4106</v>
      </c>
      <c r="E118" t="s">
        <v>2359</v>
      </c>
      <c r="F118" t="s">
        <v>2915</v>
      </c>
      <c r="G118" t="s">
        <v>2327</v>
      </c>
      <c r="H118" t="s">
        <v>2257</v>
      </c>
      <c r="I118" t="s">
        <v>2265</v>
      </c>
      <c r="J118" t="s">
        <v>2291</v>
      </c>
      <c r="K118" t="s">
        <v>4951</v>
      </c>
      <c r="L118" t="s">
        <v>2232</v>
      </c>
      <c r="M118" t="s">
        <v>4273</v>
      </c>
      <c r="N118" t="s">
        <v>2234</v>
      </c>
      <c r="O118" t="s">
        <v>4952</v>
      </c>
      <c r="P118" t="s">
        <v>2270</v>
      </c>
      <c r="Q118" t="s">
        <v>4953</v>
      </c>
      <c r="R118" t="s">
        <v>4954</v>
      </c>
      <c r="S118" t="s">
        <v>4955</v>
      </c>
      <c r="T118" t="s">
        <v>4956</v>
      </c>
      <c r="U118" t="s">
        <v>4957</v>
      </c>
      <c r="V118" t="s">
        <v>4958</v>
      </c>
      <c r="W118" t="s">
        <v>2465</v>
      </c>
      <c r="X118" t="s">
        <v>4959</v>
      </c>
      <c r="Y118" t="s">
        <v>3954</v>
      </c>
      <c r="Z118" t="s">
        <v>4960</v>
      </c>
      <c r="AA118" t="s">
        <v>3186</v>
      </c>
      <c r="AB118" t="s">
        <v>4961</v>
      </c>
      <c r="AC118" t="s">
        <v>2249</v>
      </c>
      <c r="AD118" t="s">
        <v>2250</v>
      </c>
      <c r="AE118" t="s">
        <v>2251</v>
      </c>
      <c r="AF118" t="s">
        <v>4962</v>
      </c>
      <c r="AG118" t="s">
        <v>2250</v>
      </c>
      <c r="AH118" t="s">
        <v>2341</v>
      </c>
      <c r="AI118" t="s">
        <v>2481</v>
      </c>
      <c r="AJ118" t="s">
        <v>2403</v>
      </c>
      <c r="AK118" t="s">
        <v>2293</v>
      </c>
      <c r="AM118" t="s">
        <v>4963</v>
      </c>
      <c r="AN118" t="s">
        <v>2234</v>
      </c>
      <c r="AO118" t="s">
        <v>4964</v>
      </c>
      <c r="AP118" t="s">
        <v>3914</v>
      </c>
      <c r="AQ118" t="s">
        <v>4965</v>
      </c>
      <c r="AR118" t="s">
        <v>4966</v>
      </c>
      <c r="AS118" t="s">
        <v>4967</v>
      </c>
      <c r="AT118" t="s">
        <v>4968</v>
      </c>
      <c r="AU118" t="s">
        <v>2265</v>
      </c>
      <c r="AV118" t="s">
        <v>4969</v>
      </c>
      <c r="AW118" t="s">
        <v>45</v>
      </c>
    </row>
    <row r="119" spans="1:49">
      <c r="A119" t="s">
        <v>4970</v>
      </c>
      <c r="B119" t="s">
        <v>2223</v>
      </c>
      <c r="C119" t="s">
        <v>4971</v>
      </c>
      <c r="D119" t="s">
        <v>4128</v>
      </c>
      <c r="E119" t="s">
        <v>2305</v>
      </c>
      <c r="F119" t="s">
        <v>2328</v>
      </c>
      <c r="G119" t="s">
        <v>2445</v>
      </c>
      <c r="H119" t="s">
        <v>2255</v>
      </c>
      <c r="I119" t="s">
        <v>2254</v>
      </c>
      <c r="J119" t="s">
        <v>2291</v>
      </c>
      <c r="K119" t="s">
        <v>4972</v>
      </c>
      <c r="L119" t="s">
        <v>2232</v>
      </c>
      <c r="M119" t="s">
        <v>2739</v>
      </c>
      <c r="N119" t="s">
        <v>2232</v>
      </c>
      <c r="O119" t="s">
        <v>4973</v>
      </c>
      <c r="P119" t="s">
        <v>2328</v>
      </c>
      <c r="Q119" t="s">
        <v>4974</v>
      </c>
      <c r="R119" t="s">
        <v>4975</v>
      </c>
      <c r="S119" t="s">
        <v>4976</v>
      </c>
      <c r="T119" t="s">
        <v>4977</v>
      </c>
      <c r="U119" t="s">
        <v>4978</v>
      </c>
      <c r="V119" t="s">
        <v>4979</v>
      </c>
      <c r="W119" t="s">
        <v>4980</v>
      </c>
      <c r="X119" t="s">
        <v>4981</v>
      </c>
      <c r="Y119" t="s">
        <v>2255</v>
      </c>
      <c r="Z119" t="s">
        <v>4982</v>
      </c>
      <c r="AA119" t="s">
        <v>2245</v>
      </c>
      <c r="AB119" t="s">
        <v>4983</v>
      </c>
      <c r="AC119" t="s">
        <v>2249</v>
      </c>
      <c r="AD119" t="s">
        <v>2250</v>
      </c>
      <c r="AE119" t="s">
        <v>2251</v>
      </c>
      <c r="AF119" t="s">
        <v>4984</v>
      </c>
      <c r="AG119" t="s">
        <v>2265</v>
      </c>
      <c r="AH119" t="s">
        <v>2277</v>
      </c>
      <c r="AI119" t="s">
        <v>2359</v>
      </c>
      <c r="AJ119" t="s">
        <v>2509</v>
      </c>
      <c r="AK119" t="s">
        <v>2328</v>
      </c>
      <c r="AM119" t="s">
        <v>4985</v>
      </c>
      <c r="AN119" t="s">
        <v>2253</v>
      </c>
      <c r="AO119" t="s">
        <v>4986</v>
      </c>
      <c r="AP119" t="s">
        <v>4987</v>
      </c>
      <c r="AQ119" t="s">
        <v>4988</v>
      </c>
      <c r="AR119" t="s">
        <v>4989</v>
      </c>
      <c r="AS119" t="s">
        <v>2497</v>
      </c>
      <c r="AT119" t="s">
        <v>4990</v>
      </c>
      <c r="AU119" t="s">
        <v>2265</v>
      </c>
      <c r="AV119" t="s">
        <v>4991</v>
      </c>
      <c r="AW119" t="s">
        <v>45</v>
      </c>
    </row>
    <row r="120" spans="1:49">
      <c r="A120" t="s">
        <v>4992</v>
      </c>
      <c r="B120" t="s">
        <v>46</v>
      </c>
      <c r="C120" t="s">
        <v>4993</v>
      </c>
      <c r="D120" t="s">
        <v>4150</v>
      </c>
      <c r="E120" t="s">
        <v>2391</v>
      </c>
      <c r="F120" t="s">
        <v>2291</v>
      </c>
      <c r="G120" t="s">
        <v>2358</v>
      </c>
      <c r="H120" t="s">
        <v>2229</v>
      </c>
      <c r="I120" t="s">
        <v>2265</v>
      </c>
      <c r="J120" t="s">
        <v>2254</v>
      </c>
      <c r="K120" t="s">
        <v>4994</v>
      </c>
      <c r="L120" t="s">
        <v>2232</v>
      </c>
      <c r="M120" t="s">
        <v>2766</v>
      </c>
      <c r="N120" t="s">
        <v>2288</v>
      </c>
      <c r="O120" t="s">
        <v>4995</v>
      </c>
      <c r="P120" t="s">
        <v>3365</v>
      </c>
      <c r="Q120" t="s">
        <v>4996</v>
      </c>
      <c r="R120" t="s">
        <v>4997</v>
      </c>
      <c r="S120" t="s">
        <v>4998</v>
      </c>
      <c r="T120" t="s">
        <v>4999</v>
      </c>
      <c r="U120" t="s">
        <v>3003</v>
      </c>
      <c r="V120" t="s">
        <v>5000</v>
      </c>
      <c r="W120" t="s">
        <v>2341</v>
      </c>
      <c r="X120" t="s">
        <v>5001</v>
      </c>
      <c r="Y120" t="s">
        <v>3302</v>
      </c>
      <c r="Z120" t="s">
        <v>5002</v>
      </c>
      <c r="AA120" t="s">
        <v>5003</v>
      </c>
      <c r="AB120" t="s">
        <v>5004</v>
      </c>
      <c r="AC120" t="s">
        <v>2249</v>
      </c>
      <c r="AD120" t="s">
        <v>2250</v>
      </c>
      <c r="AE120" t="s">
        <v>2251</v>
      </c>
      <c r="AF120" t="s">
        <v>5005</v>
      </c>
      <c r="AG120" t="s">
        <v>2272</v>
      </c>
      <c r="AH120" t="s">
        <v>2358</v>
      </c>
      <c r="AI120" t="s">
        <v>2403</v>
      </c>
      <c r="AJ120" t="s">
        <v>2273</v>
      </c>
      <c r="AK120" t="s">
        <v>2329</v>
      </c>
      <c r="AM120" t="s">
        <v>5006</v>
      </c>
      <c r="AN120" t="s">
        <v>2265</v>
      </c>
      <c r="AO120" t="s">
        <v>5007</v>
      </c>
      <c r="AP120" t="s">
        <v>3947</v>
      </c>
      <c r="AQ120" t="s">
        <v>5008</v>
      </c>
      <c r="AR120" t="s">
        <v>5009</v>
      </c>
      <c r="AS120" t="s">
        <v>2517</v>
      </c>
      <c r="AT120" t="s">
        <v>5010</v>
      </c>
      <c r="AU120" t="s">
        <v>2265</v>
      </c>
      <c r="AV120" t="s">
        <v>5011</v>
      </c>
      <c r="AW120" t="s">
        <v>45</v>
      </c>
    </row>
    <row r="121" spans="1:49">
      <c r="A121" t="s">
        <v>5012</v>
      </c>
      <c r="B121" t="s">
        <v>2302</v>
      </c>
      <c r="C121" t="s">
        <v>5013</v>
      </c>
      <c r="D121" t="s">
        <v>4174</v>
      </c>
      <c r="E121" t="s">
        <v>2326</v>
      </c>
      <c r="F121" t="s">
        <v>2373</v>
      </c>
      <c r="G121" t="s">
        <v>2292</v>
      </c>
      <c r="H121" t="s">
        <v>2255</v>
      </c>
      <c r="I121" t="s">
        <v>2228</v>
      </c>
      <c r="J121" t="s">
        <v>2308</v>
      </c>
      <c r="K121" t="s">
        <v>5014</v>
      </c>
      <c r="L121" t="s">
        <v>2232</v>
      </c>
      <c r="M121" t="s">
        <v>2790</v>
      </c>
      <c r="N121" t="s">
        <v>2288</v>
      </c>
      <c r="O121" t="s">
        <v>5015</v>
      </c>
      <c r="P121" t="s">
        <v>2817</v>
      </c>
      <c r="Q121" t="s">
        <v>5016</v>
      </c>
      <c r="R121" t="s">
        <v>5017</v>
      </c>
      <c r="S121" t="s">
        <v>5018</v>
      </c>
      <c r="T121" t="s">
        <v>5019</v>
      </c>
      <c r="U121" t="s">
        <v>3963</v>
      </c>
      <c r="V121" t="s">
        <v>5020</v>
      </c>
      <c r="W121" t="s">
        <v>2898</v>
      </c>
      <c r="X121" t="s">
        <v>5021</v>
      </c>
      <c r="Y121" t="s">
        <v>2353</v>
      </c>
      <c r="Z121" t="s">
        <v>5022</v>
      </c>
      <c r="AA121" t="s">
        <v>2927</v>
      </c>
      <c r="AB121" t="s">
        <v>5023</v>
      </c>
      <c r="AC121" t="s">
        <v>2249</v>
      </c>
      <c r="AD121" t="s">
        <v>2250</v>
      </c>
      <c r="AE121" t="s">
        <v>2251</v>
      </c>
      <c r="AF121" t="s">
        <v>5024</v>
      </c>
      <c r="AG121" t="s">
        <v>2253</v>
      </c>
      <c r="AH121" t="s">
        <v>2255</v>
      </c>
      <c r="AI121" t="s">
        <v>2326</v>
      </c>
      <c r="AJ121" t="s">
        <v>2226</v>
      </c>
      <c r="AK121" t="s">
        <v>2228</v>
      </c>
      <c r="AM121" t="s">
        <v>5025</v>
      </c>
      <c r="AN121" t="s">
        <v>2265</v>
      </c>
      <c r="AO121" t="s">
        <v>5026</v>
      </c>
      <c r="AP121" t="s">
        <v>5027</v>
      </c>
      <c r="AQ121" t="s">
        <v>5028</v>
      </c>
      <c r="AR121" t="s">
        <v>5029</v>
      </c>
      <c r="AS121" t="s">
        <v>3908</v>
      </c>
      <c r="AT121" t="s">
        <v>5030</v>
      </c>
      <c r="AU121" t="s">
        <v>2265</v>
      </c>
      <c r="AV121" t="s">
        <v>5031</v>
      </c>
      <c r="AW121" t="s">
        <v>45</v>
      </c>
    </row>
    <row r="122" spans="1:49">
      <c r="A122" t="s">
        <v>5032</v>
      </c>
      <c r="B122" t="s">
        <v>2223</v>
      </c>
      <c r="C122" t="s">
        <v>5033</v>
      </c>
      <c r="D122" t="s">
        <v>4199</v>
      </c>
      <c r="E122" t="s">
        <v>2445</v>
      </c>
      <c r="F122" t="s">
        <v>2254</v>
      </c>
      <c r="G122" t="s">
        <v>2234</v>
      </c>
      <c r="H122" t="s">
        <v>2391</v>
      </c>
      <c r="I122" t="s">
        <v>2358</v>
      </c>
      <c r="J122" t="s">
        <v>2234</v>
      </c>
      <c r="K122" t="s">
        <v>5034</v>
      </c>
      <c r="L122" t="s">
        <v>2232</v>
      </c>
      <c r="M122" t="s">
        <v>2815</v>
      </c>
      <c r="N122" t="s">
        <v>2342</v>
      </c>
      <c r="O122" t="s">
        <v>5035</v>
      </c>
      <c r="P122" t="s">
        <v>2796</v>
      </c>
      <c r="Q122" t="s">
        <v>5036</v>
      </c>
      <c r="R122" t="s">
        <v>3656</v>
      </c>
      <c r="S122" t="s">
        <v>5037</v>
      </c>
      <c r="T122" t="s">
        <v>5038</v>
      </c>
      <c r="U122" t="s">
        <v>5039</v>
      </c>
      <c r="V122" t="s">
        <v>5040</v>
      </c>
      <c r="W122" t="s">
        <v>2596</v>
      </c>
      <c r="X122" t="s">
        <v>5041</v>
      </c>
      <c r="Y122" t="s">
        <v>3772</v>
      </c>
      <c r="Z122" t="s">
        <v>5042</v>
      </c>
      <c r="AA122" t="s">
        <v>2388</v>
      </c>
      <c r="AB122" t="s">
        <v>5043</v>
      </c>
      <c r="AC122" t="s">
        <v>2249</v>
      </c>
      <c r="AD122" t="s">
        <v>2250</v>
      </c>
      <c r="AE122" t="s">
        <v>2251</v>
      </c>
      <c r="AF122" t="s">
        <v>5044</v>
      </c>
      <c r="AG122" t="s">
        <v>2342</v>
      </c>
      <c r="AH122" t="s">
        <v>2291</v>
      </c>
      <c r="AI122" t="s">
        <v>2226</v>
      </c>
      <c r="AJ122" t="s">
        <v>2372</v>
      </c>
      <c r="AK122" t="s">
        <v>2509</v>
      </c>
      <c r="AM122" t="s">
        <v>5045</v>
      </c>
      <c r="AN122" t="s">
        <v>2234</v>
      </c>
      <c r="AO122" t="s">
        <v>5046</v>
      </c>
      <c r="AP122" t="s">
        <v>5047</v>
      </c>
      <c r="AQ122" t="s">
        <v>4613</v>
      </c>
      <c r="AR122" t="s">
        <v>5048</v>
      </c>
      <c r="AS122" t="s">
        <v>2834</v>
      </c>
      <c r="AT122" t="s">
        <v>5049</v>
      </c>
      <c r="AU122" t="s">
        <v>2265</v>
      </c>
      <c r="AV122" t="s">
        <v>5050</v>
      </c>
      <c r="AW122" t="s">
        <v>45</v>
      </c>
    </row>
    <row r="123" spans="1:49">
      <c r="A123" t="s">
        <v>5051</v>
      </c>
      <c r="B123" t="s">
        <v>46</v>
      </c>
      <c r="C123" t="s">
        <v>5052</v>
      </c>
      <c r="D123" t="s">
        <v>4224</v>
      </c>
      <c r="E123" t="s">
        <v>2342</v>
      </c>
      <c r="F123" t="s">
        <v>2230</v>
      </c>
      <c r="G123" t="s">
        <v>2341</v>
      </c>
      <c r="H123" t="s">
        <v>2272</v>
      </c>
      <c r="I123" t="s">
        <v>2496</v>
      </c>
      <c r="J123" t="s">
        <v>2234</v>
      </c>
      <c r="K123" t="s">
        <v>5053</v>
      </c>
      <c r="L123" t="s">
        <v>2232</v>
      </c>
      <c r="M123" t="s">
        <v>2375</v>
      </c>
      <c r="N123" t="s">
        <v>2253</v>
      </c>
      <c r="O123" t="s">
        <v>5054</v>
      </c>
      <c r="P123" t="s">
        <v>2512</v>
      </c>
      <c r="Q123" t="s">
        <v>5055</v>
      </c>
      <c r="R123" t="s">
        <v>5056</v>
      </c>
      <c r="S123" t="s">
        <v>5057</v>
      </c>
      <c r="T123" t="s">
        <v>5058</v>
      </c>
      <c r="U123" t="s">
        <v>5059</v>
      </c>
      <c r="V123" t="s">
        <v>5060</v>
      </c>
      <c r="W123" t="s">
        <v>5061</v>
      </c>
      <c r="X123" t="s">
        <v>5062</v>
      </c>
      <c r="Y123" t="s">
        <v>4838</v>
      </c>
      <c r="Z123" t="s">
        <v>5063</v>
      </c>
      <c r="AA123" t="s">
        <v>5003</v>
      </c>
      <c r="AB123" t="s">
        <v>5064</v>
      </c>
      <c r="AC123" t="s">
        <v>2249</v>
      </c>
      <c r="AD123" t="s">
        <v>2250</v>
      </c>
      <c r="AE123" t="s">
        <v>2251</v>
      </c>
      <c r="AF123" t="s">
        <v>5065</v>
      </c>
      <c r="AG123" t="s">
        <v>2250</v>
      </c>
      <c r="AH123" t="s">
        <v>2915</v>
      </c>
      <c r="AI123" t="s">
        <v>2270</v>
      </c>
      <c r="AJ123" t="s">
        <v>2497</v>
      </c>
      <c r="AK123" t="s">
        <v>2329</v>
      </c>
      <c r="AM123" t="s">
        <v>5066</v>
      </c>
      <c r="AN123" t="s">
        <v>2234</v>
      </c>
      <c r="AO123" t="s">
        <v>5067</v>
      </c>
      <c r="AP123" t="s">
        <v>2716</v>
      </c>
      <c r="AQ123" t="s">
        <v>5068</v>
      </c>
      <c r="AR123" t="s">
        <v>5069</v>
      </c>
      <c r="AS123" t="s">
        <v>5070</v>
      </c>
      <c r="AT123" t="s">
        <v>5071</v>
      </c>
      <c r="AU123" t="s">
        <v>2265</v>
      </c>
      <c r="AV123" t="s">
        <v>5072</v>
      </c>
      <c r="AW123" t="s">
        <v>45</v>
      </c>
    </row>
    <row r="124" spans="1:49">
      <c r="A124" t="s">
        <v>5073</v>
      </c>
      <c r="B124" t="s">
        <v>2302</v>
      </c>
      <c r="C124" t="s">
        <v>5074</v>
      </c>
      <c r="D124" t="s">
        <v>4247</v>
      </c>
      <c r="E124" t="s">
        <v>2373</v>
      </c>
      <c r="F124" t="s">
        <v>2227</v>
      </c>
      <c r="G124" t="s">
        <v>2326</v>
      </c>
      <c r="H124" t="s">
        <v>2250</v>
      </c>
      <c r="I124" t="s">
        <v>2329</v>
      </c>
      <c r="J124" t="s">
        <v>2342</v>
      </c>
      <c r="K124" t="s">
        <v>5075</v>
      </c>
      <c r="L124" t="s">
        <v>2232</v>
      </c>
      <c r="M124" t="s">
        <v>2405</v>
      </c>
      <c r="N124" t="s">
        <v>2288</v>
      </c>
      <c r="O124" t="s">
        <v>5076</v>
      </c>
      <c r="P124" t="s">
        <v>2842</v>
      </c>
      <c r="Q124" t="s">
        <v>5077</v>
      </c>
      <c r="R124" t="s">
        <v>2238</v>
      </c>
      <c r="S124" t="s">
        <v>5078</v>
      </c>
      <c r="T124" t="s">
        <v>5079</v>
      </c>
      <c r="U124" t="s">
        <v>5080</v>
      </c>
      <c r="V124" t="s">
        <v>5081</v>
      </c>
      <c r="W124" t="s">
        <v>5082</v>
      </c>
      <c r="X124" t="s">
        <v>5083</v>
      </c>
      <c r="Y124" t="s">
        <v>3279</v>
      </c>
      <c r="Z124" t="s">
        <v>5084</v>
      </c>
      <c r="AA124" t="s">
        <v>2355</v>
      </c>
      <c r="AB124" t="s">
        <v>5085</v>
      </c>
      <c r="AC124" t="s">
        <v>2249</v>
      </c>
      <c r="AD124" t="s">
        <v>2250</v>
      </c>
      <c r="AE124" t="s">
        <v>2251</v>
      </c>
      <c r="AF124" t="s">
        <v>5086</v>
      </c>
      <c r="AG124" t="s">
        <v>2230</v>
      </c>
      <c r="AH124" t="s">
        <v>2291</v>
      </c>
      <c r="AI124" t="s">
        <v>2255</v>
      </c>
      <c r="AJ124" t="s">
        <v>2359</v>
      </c>
      <c r="AK124" t="s">
        <v>2257</v>
      </c>
      <c r="AM124" t="s">
        <v>5087</v>
      </c>
      <c r="AN124" t="s">
        <v>2253</v>
      </c>
      <c r="AO124" t="s">
        <v>5088</v>
      </c>
      <c r="AP124" t="s">
        <v>5089</v>
      </c>
      <c r="AQ124" t="s">
        <v>5090</v>
      </c>
      <c r="AR124" t="s">
        <v>5091</v>
      </c>
      <c r="AS124" t="s">
        <v>2596</v>
      </c>
      <c r="AT124" t="s">
        <v>5092</v>
      </c>
      <c r="AU124" t="s">
        <v>2265</v>
      </c>
      <c r="AV124" t="s">
        <v>5093</v>
      </c>
      <c r="AW124" t="s">
        <v>45</v>
      </c>
    </row>
    <row r="125" spans="1:49">
      <c r="A125" t="s">
        <v>5094</v>
      </c>
      <c r="B125" t="s">
        <v>2223</v>
      </c>
      <c r="C125" t="s">
        <v>5095</v>
      </c>
      <c r="D125" t="s">
        <v>4270</v>
      </c>
      <c r="E125" t="s">
        <v>2342</v>
      </c>
      <c r="F125" t="s">
        <v>2277</v>
      </c>
      <c r="G125" t="s">
        <v>2497</v>
      </c>
      <c r="H125" t="s">
        <v>2329</v>
      </c>
      <c r="I125" t="s">
        <v>2601</v>
      </c>
      <c r="J125" t="s">
        <v>2230</v>
      </c>
      <c r="K125" t="s">
        <v>5096</v>
      </c>
      <c r="L125" t="s">
        <v>2232</v>
      </c>
      <c r="M125" t="s">
        <v>2431</v>
      </c>
      <c r="N125" t="s">
        <v>2253</v>
      </c>
      <c r="O125" t="s">
        <v>5097</v>
      </c>
      <c r="P125" t="s">
        <v>3516</v>
      </c>
      <c r="Q125" t="s">
        <v>5098</v>
      </c>
      <c r="R125" t="s">
        <v>5099</v>
      </c>
      <c r="S125" t="s">
        <v>5098</v>
      </c>
      <c r="T125" t="s">
        <v>5100</v>
      </c>
      <c r="U125" t="s">
        <v>5101</v>
      </c>
      <c r="V125" t="s">
        <v>5102</v>
      </c>
      <c r="W125" t="s">
        <v>2228</v>
      </c>
      <c r="X125" t="s">
        <v>5103</v>
      </c>
      <c r="Y125" t="s">
        <v>2230</v>
      </c>
      <c r="Z125" t="s">
        <v>5104</v>
      </c>
      <c r="AA125" t="s">
        <v>2751</v>
      </c>
      <c r="AB125" t="s">
        <v>5105</v>
      </c>
      <c r="AC125" t="s">
        <v>2249</v>
      </c>
      <c r="AD125" t="s">
        <v>2250</v>
      </c>
      <c r="AE125" t="s">
        <v>2251</v>
      </c>
      <c r="AF125" t="s">
        <v>5106</v>
      </c>
      <c r="AG125" t="s">
        <v>2230</v>
      </c>
      <c r="AH125" t="s">
        <v>2255</v>
      </c>
      <c r="AI125" t="s">
        <v>2373</v>
      </c>
      <c r="AJ125" t="s">
        <v>2271</v>
      </c>
      <c r="AK125" t="s">
        <v>2293</v>
      </c>
      <c r="AM125" t="s">
        <v>5107</v>
      </c>
      <c r="AN125" t="s">
        <v>2288</v>
      </c>
      <c r="AO125" t="s">
        <v>5108</v>
      </c>
      <c r="AP125" t="s">
        <v>5109</v>
      </c>
      <c r="AQ125" t="s">
        <v>5110</v>
      </c>
      <c r="AR125" t="s">
        <v>5111</v>
      </c>
      <c r="AS125" t="s">
        <v>3123</v>
      </c>
      <c r="AT125" t="s">
        <v>5112</v>
      </c>
      <c r="AU125" t="s">
        <v>2265</v>
      </c>
      <c r="AV125" t="s">
        <v>5113</v>
      </c>
      <c r="AW125" t="s">
        <v>45</v>
      </c>
    </row>
    <row r="126" spans="1:49">
      <c r="A126" t="s">
        <v>5114</v>
      </c>
      <c r="B126" t="s">
        <v>46</v>
      </c>
      <c r="C126" t="s">
        <v>5115</v>
      </c>
      <c r="D126" t="s">
        <v>4293</v>
      </c>
      <c r="E126" t="s">
        <v>2328</v>
      </c>
      <c r="F126" t="s">
        <v>2326</v>
      </c>
      <c r="G126" t="s">
        <v>2228</v>
      </c>
      <c r="H126" t="s">
        <v>2288</v>
      </c>
      <c r="I126" t="s">
        <v>2308</v>
      </c>
      <c r="J126" t="s">
        <v>2342</v>
      </c>
      <c r="K126" t="s">
        <v>5116</v>
      </c>
      <c r="L126" t="s">
        <v>2232</v>
      </c>
      <c r="M126" t="s">
        <v>2310</v>
      </c>
      <c r="N126" t="s">
        <v>2234</v>
      </c>
      <c r="O126" t="s">
        <v>5117</v>
      </c>
      <c r="P126" t="s">
        <v>2358</v>
      </c>
      <c r="Q126" t="s">
        <v>5118</v>
      </c>
      <c r="R126" t="s">
        <v>5119</v>
      </c>
      <c r="S126" t="s">
        <v>5120</v>
      </c>
      <c r="T126" t="s">
        <v>5121</v>
      </c>
      <c r="U126" t="s">
        <v>3036</v>
      </c>
      <c r="V126" t="s">
        <v>5122</v>
      </c>
      <c r="W126" t="s">
        <v>3396</v>
      </c>
      <c r="X126" t="s">
        <v>5123</v>
      </c>
      <c r="Y126" t="s">
        <v>4607</v>
      </c>
      <c r="Z126" t="s">
        <v>5124</v>
      </c>
      <c r="AA126" t="s">
        <v>2355</v>
      </c>
      <c r="AB126" t="s">
        <v>5125</v>
      </c>
      <c r="AC126" t="s">
        <v>2249</v>
      </c>
      <c r="AD126" t="s">
        <v>2250</v>
      </c>
      <c r="AE126" t="s">
        <v>2251</v>
      </c>
      <c r="AF126" t="s">
        <v>5126</v>
      </c>
      <c r="AG126" t="s">
        <v>2234</v>
      </c>
      <c r="AH126" t="s">
        <v>2342</v>
      </c>
      <c r="AI126" t="s">
        <v>2372</v>
      </c>
      <c r="AJ126" t="s">
        <v>2915</v>
      </c>
      <c r="AK126" t="s">
        <v>2293</v>
      </c>
      <c r="AM126" t="s">
        <v>5127</v>
      </c>
      <c r="AN126" t="s">
        <v>2253</v>
      </c>
      <c r="AO126" t="s">
        <v>5128</v>
      </c>
      <c r="AP126" t="s">
        <v>5129</v>
      </c>
      <c r="AQ126" t="s">
        <v>5130</v>
      </c>
      <c r="AR126" t="s">
        <v>5131</v>
      </c>
      <c r="AS126" t="s">
        <v>5132</v>
      </c>
      <c r="AT126" t="s">
        <v>5133</v>
      </c>
      <c r="AU126" t="s">
        <v>2265</v>
      </c>
      <c r="AV126" t="s">
        <v>5134</v>
      </c>
      <c r="AW126" t="s">
        <v>45</v>
      </c>
    </row>
    <row r="127" spans="1:49">
      <c r="A127" t="s">
        <v>5135</v>
      </c>
      <c r="B127" t="s">
        <v>2302</v>
      </c>
      <c r="C127" t="s">
        <v>5136</v>
      </c>
      <c r="D127" t="s">
        <v>4313</v>
      </c>
      <c r="E127" t="s">
        <v>2270</v>
      </c>
      <c r="F127" t="s">
        <v>2328</v>
      </c>
      <c r="G127" t="s">
        <v>2273</v>
      </c>
      <c r="H127" t="s">
        <v>2277</v>
      </c>
      <c r="I127" t="s">
        <v>2509</v>
      </c>
      <c r="J127" t="s">
        <v>2265</v>
      </c>
      <c r="K127" t="s">
        <v>5137</v>
      </c>
      <c r="L127" t="s">
        <v>2253</v>
      </c>
      <c r="M127" t="s">
        <v>2614</v>
      </c>
      <c r="N127" t="s">
        <v>2253</v>
      </c>
      <c r="O127" t="s">
        <v>5138</v>
      </c>
      <c r="P127" t="s">
        <v>2272</v>
      </c>
      <c r="Q127" t="s">
        <v>5139</v>
      </c>
      <c r="R127" t="s">
        <v>5140</v>
      </c>
      <c r="S127" t="s">
        <v>5141</v>
      </c>
      <c r="T127" t="s">
        <v>5142</v>
      </c>
      <c r="U127" t="s">
        <v>5143</v>
      </c>
      <c r="V127" t="s">
        <v>5144</v>
      </c>
      <c r="W127" t="s">
        <v>3796</v>
      </c>
      <c r="X127" t="s">
        <v>5145</v>
      </c>
      <c r="Y127" t="s">
        <v>4302</v>
      </c>
      <c r="Z127" t="s">
        <v>5146</v>
      </c>
      <c r="AA127" t="s">
        <v>4918</v>
      </c>
      <c r="AB127" t="s">
        <v>5147</v>
      </c>
      <c r="AC127" t="s">
        <v>2249</v>
      </c>
      <c r="AD127" t="s">
        <v>2250</v>
      </c>
      <c r="AE127" t="s">
        <v>2251</v>
      </c>
      <c r="AF127" t="s">
        <v>5148</v>
      </c>
      <c r="AG127" t="s">
        <v>2265</v>
      </c>
      <c r="AH127" t="s">
        <v>2342</v>
      </c>
      <c r="AI127" t="s">
        <v>2371</v>
      </c>
      <c r="AJ127" t="s">
        <v>2228</v>
      </c>
      <c r="AK127" t="s">
        <v>2256</v>
      </c>
      <c r="AM127" t="s">
        <v>5149</v>
      </c>
      <c r="AN127" t="s">
        <v>2232</v>
      </c>
      <c r="AO127" t="s">
        <v>2728</v>
      </c>
      <c r="AP127" t="s">
        <v>5150</v>
      </c>
      <c r="AQ127" t="s">
        <v>5151</v>
      </c>
      <c r="AR127" t="s">
        <v>5152</v>
      </c>
      <c r="AS127" t="s">
        <v>3692</v>
      </c>
      <c r="AT127" t="s">
        <v>5153</v>
      </c>
      <c r="AU127" t="s">
        <v>2265</v>
      </c>
      <c r="AV127" t="s">
        <v>5154</v>
      </c>
      <c r="AW127" t="s">
        <v>45</v>
      </c>
    </row>
    <row r="128" spans="1:49">
      <c r="A128" t="s">
        <v>5155</v>
      </c>
      <c r="B128" t="s">
        <v>2223</v>
      </c>
      <c r="C128" t="s">
        <v>5156</v>
      </c>
      <c r="D128" t="s">
        <v>4335</v>
      </c>
      <c r="E128" t="s">
        <v>2230</v>
      </c>
      <c r="F128" t="s">
        <v>2272</v>
      </c>
      <c r="G128" t="s">
        <v>2256</v>
      </c>
      <c r="H128" t="s">
        <v>2308</v>
      </c>
      <c r="I128" t="s">
        <v>2307</v>
      </c>
      <c r="J128" t="s">
        <v>2250</v>
      </c>
      <c r="K128" t="s">
        <v>5157</v>
      </c>
      <c r="L128" t="s">
        <v>2232</v>
      </c>
      <c r="M128" t="s">
        <v>2640</v>
      </c>
      <c r="N128" t="s">
        <v>2232</v>
      </c>
      <c r="O128" t="s">
        <v>5158</v>
      </c>
      <c r="P128" t="s">
        <v>2497</v>
      </c>
      <c r="Q128" t="s">
        <v>5159</v>
      </c>
      <c r="R128" t="s">
        <v>5160</v>
      </c>
      <c r="S128" t="s">
        <v>5161</v>
      </c>
      <c r="T128" t="s">
        <v>5162</v>
      </c>
      <c r="U128" t="s">
        <v>5163</v>
      </c>
      <c r="V128" t="s">
        <v>5164</v>
      </c>
      <c r="W128" t="s">
        <v>4093</v>
      </c>
      <c r="X128" t="s">
        <v>5165</v>
      </c>
      <c r="Y128" t="s">
        <v>5082</v>
      </c>
      <c r="Z128" t="s">
        <v>5166</v>
      </c>
      <c r="AA128" t="s">
        <v>2973</v>
      </c>
      <c r="AB128" t="s">
        <v>5167</v>
      </c>
      <c r="AC128" t="s">
        <v>2249</v>
      </c>
      <c r="AD128" t="s">
        <v>2250</v>
      </c>
      <c r="AE128" t="s">
        <v>2251</v>
      </c>
      <c r="AF128" t="s">
        <v>5168</v>
      </c>
      <c r="AG128" t="s">
        <v>2326</v>
      </c>
      <c r="AH128" t="s">
        <v>2481</v>
      </c>
      <c r="AI128" t="s">
        <v>2226</v>
      </c>
      <c r="AJ128" t="s">
        <v>2229</v>
      </c>
      <c r="AK128" t="s">
        <v>2271</v>
      </c>
      <c r="AM128" t="s">
        <v>5169</v>
      </c>
      <c r="AN128" t="s">
        <v>2288</v>
      </c>
      <c r="AO128" t="s">
        <v>5170</v>
      </c>
      <c r="AP128" t="s">
        <v>5171</v>
      </c>
      <c r="AQ128" t="s">
        <v>5172</v>
      </c>
      <c r="AR128" t="s">
        <v>5173</v>
      </c>
      <c r="AS128" t="s">
        <v>2384</v>
      </c>
      <c r="AT128" t="s">
        <v>5174</v>
      </c>
      <c r="AU128" t="s">
        <v>2265</v>
      </c>
      <c r="AV128" t="s">
        <v>5175</v>
      </c>
      <c r="AW128" t="s">
        <v>45</v>
      </c>
    </row>
    <row r="129" spans="1:49">
      <c r="A129" t="s">
        <v>5176</v>
      </c>
      <c r="B129" t="s">
        <v>46</v>
      </c>
      <c r="C129" t="s">
        <v>5177</v>
      </c>
      <c r="D129" t="s">
        <v>4361</v>
      </c>
      <c r="E129" t="s">
        <v>2228</v>
      </c>
      <c r="F129" t="s">
        <v>2256</v>
      </c>
      <c r="G129" t="s">
        <v>2373</v>
      </c>
      <c r="H129" t="s">
        <v>2226</v>
      </c>
      <c r="I129" t="s">
        <v>2257</v>
      </c>
      <c r="J129" t="s">
        <v>2250</v>
      </c>
      <c r="K129" t="s">
        <v>5178</v>
      </c>
      <c r="L129" t="s">
        <v>2232</v>
      </c>
      <c r="M129" t="s">
        <v>2233</v>
      </c>
      <c r="N129" t="s">
        <v>2232</v>
      </c>
      <c r="O129" t="s">
        <v>5179</v>
      </c>
      <c r="P129" t="s">
        <v>2226</v>
      </c>
      <c r="Q129" t="s">
        <v>5180</v>
      </c>
      <c r="R129" t="s">
        <v>5181</v>
      </c>
      <c r="S129" t="s">
        <v>5182</v>
      </c>
      <c r="T129" t="s">
        <v>5183</v>
      </c>
      <c r="U129" t="s">
        <v>5184</v>
      </c>
      <c r="V129" t="s">
        <v>5185</v>
      </c>
      <c r="W129" t="s">
        <v>5186</v>
      </c>
      <c r="X129" t="s">
        <v>5187</v>
      </c>
      <c r="Y129" t="s">
        <v>2312</v>
      </c>
      <c r="Z129" t="s">
        <v>5188</v>
      </c>
      <c r="AA129" t="s">
        <v>3774</v>
      </c>
      <c r="AB129" t="s">
        <v>5189</v>
      </c>
      <c r="AC129" t="s">
        <v>2249</v>
      </c>
      <c r="AD129" t="s">
        <v>2250</v>
      </c>
      <c r="AE129" t="s">
        <v>2251</v>
      </c>
      <c r="AF129" t="s">
        <v>5190</v>
      </c>
      <c r="AG129" t="s">
        <v>2230</v>
      </c>
      <c r="AH129" t="s">
        <v>2326</v>
      </c>
      <c r="AI129" t="s">
        <v>2228</v>
      </c>
      <c r="AJ129" t="s">
        <v>2497</v>
      </c>
      <c r="AK129" t="s">
        <v>2307</v>
      </c>
      <c r="AM129" t="s">
        <v>5191</v>
      </c>
      <c r="AN129" t="s">
        <v>2234</v>
      </c>
      <c r="AO129" t="s">
        <v>5192</v>
      </c>
      <c r="AP129" t="s">
        <v>5193</v>
      </c>
      <c r="AQ129" t="s">
        <v>5194</v>
      </c>
      <c r="AR129" t="s">
        <v>5195</v>
      </c>
      <c r="AS129" t="s">
        <v>3230</v>
      </c>
      <c r="AT129" t="s">
        <v>5196</v>
      </c>
      <c r="AU129" t="s">
        <v>2265</v>
      </c>
      <c r="AV129" t="s">
        <v>5197</v>
      </c>
      <c r="AW129" t="s">
        <v>45</v>
      </c>
    </row>
    <row r="130" spans="1:49">
      <c r="A130" t="s">
        <v>5198</v>
      </c>
      <c r="B130" t="s">
        <v>2302</v>
      </c>
      <c r="C130" t="s">
        <v>5199</v>
      </c>
      <c r="D130" t="s">
        <v>4384</v>
      </c>
      <c r="E130" t="s">
        <v>2272</v>
      </c>
      <c r="F130" t="s">
        <v>2257</v>
      </c>
      <c r="G130" t="s">
        <v>2445</v>
      </c>
      <c r="H130" t="s">
        <v>2497</v>
      </c>
      <c r="I130" t="s">
        <v>2230</v>
      </c>
      <c r="J130" t="s">
        <v>2234</v>
      </c>
      <c r="K130" t="s">
        <v>5200</v>
      </c>
      <c r="L130" t="s">
        <v>2232</v>
      </c>
      <c r="M130" t="s">
        <v>2275</v>
      </c>
      <c r="N130" t="s">
        <v>2253</v>
      </c>
      <c r="O130" t="s">
        <v>5201</v>
      </c>
      <c r="P130" t="s">
        <v>2229</v>
      </c>
      <c r="Q130" t="s">
        <v>5202</v>
      </c>
      <c r="R130" t="s">
        <v>5203</v>
      </c>
      <c r="S130" t="s">
        <v>5204</v>
      </c>
      <c r="T130" t="s">
        <v>5205</v>
      </c>
      <c r="U130" t="s">
        <v>5206</v>
      </c>
      <c r="V130" t="s">
        <v>5207</v>
      </c>
      <c r="W130" t="s">
        <v>4380</v>
      </c>
      <c r="X130" t="s">
        <v>5208</v>
      </c>
      <c r="Y130" t="s">
        <v>2321</v>
      </c>
      <c r="Z130" t="s">
        <v>5209</v>
      </c>
      <c r="AA130" t="s">
        <v>3186</v>
      </c>
      <c r="AB130" t="s">
        <v>5210</v>
      </c>
      <c r="AC130" t="s">
        <v>2249</v>
      </c>
      <c r="AD130" t="s">
        <v>2250</v>
      </c>
      <c r="AE130" t="s">
        <v>2251</v>
      </c>
      <c r="AF130" t="s">
        <v>5211</v>
      </c>
      <c r="AG130" t="s">
        <v>2371</v>
      </c>
      <c r="AH130" t="s">
        <v>2312</v>
      </c>
      <c r="AI130" t="s">
        <v>2229</v>
      </c>
      <c r="AJ130" t="s">
        <v>2227</v>
      </c>
      <c r="AK130" t="s">
        <v>2359</v>
      </c>
      <c r="AM130" t="s">
        <v>5212</v>
      </c>
      <c r="AN130" t="s">
        <v>2232</v>
      </c>
      <c r="AO130" t="s">
        <v>2728</v>
      </c>
      <c r="AP130" t="s">
        <v>5213</v>
      </c>
      <c r="AQ130" t="s">
        <v>5214</v>
      </c>
      <c r="AR130" t="s">
        <v>5215</v>
      </c>
      <c r="AS130" t="s">
        <v>5216</v>
      </c>
      <c r="AT130" t="s">
        <v>5217</v>
      </c>
      <c r="AU130" t="s">
        <v>2265</v>
      </c>
      <c r="AV130" t="s">
        <v>5218</v>
      </c>
      <c r="AW130" t="s">
        <v>45</v>
      </c>
    </row>
    <row r="131" spans="1:49">
      <c r="A131" t="s">
        <v>5219</v>
      </c>
      <c r="B131" t="s">
        <v>2223</v>
      </c>
      <c r="C131" t="s">
        <v>5220</v>
      </c>
      <c r="D131" t="s">
        <v>4406</v>
      </c>
      <c r="E131" t="s">
        <v>2373</v>
      </c>
      <c r="F131" t="s">
        <v>2308</v>
      </c>
      <c r="G131" t="s">
        <v>2445</v>
      </c>
      <c r="H131" t="s">
        <v>2230</v>
      </c>
      <c r="I131" t="s">
        <v>2536</v>
      </c>
      <c r="J131" t="s">
        <v>2265</v>
      </c>
      <c r="K131" t="s">
        <v>5221</v>
      </c>
      <c r="L131" t="s">
        <v>2232</v>
      </c>
      <c r="M131" t="s">
        <v>2310</v>
      </c>
      <c r="N131" t="s">
        <v>2232</v>
      </c>
      <c r="O131" t="s">
        <v>5222</v>
      </c>
      <c r="P131" t="s">
        <v>2590</v>
      </c>
      <c r="Q131" t="s">
        <v>5223</v>
      </c>
      <c r="R131" t="s">
        <v>4529</v>
      </c>
      <c r="S131" t="s">
        <v>5224</v>
      </c>
      <c r="T131" t="s">
        <v>5225</v>
      </c>
      <c r="U131" t="s">
        <v>5226</v>
      </c>
      <c r="V131" t="s">
        <v>5227</v>
      </c>
      <c r="W131" t="s">
        <v>4886</v>
      </c>
      <c r="X131" t="s">
        <v>5228</v>
      </c>
      <c r="Y131" t="s">
        <v>2254</v>
      </c>
      <c r="Z131" t="s">
        <v>5229</v>
      </c>
      <c r="AA131" t="s">
        <v>2493</v>
      </c>
      <c r="AB131" t="s">
        <v>5230</v>
      </c>
      <c r="AC131" t="s">
        <v>2249</v>
      </c>
      <c r="AD131" t="s">
        <v>2250</v>
      </c>
      <c r="AE131" t="s">
        <v>2251</v>
      </c>
      <c r="AF131" t="s">
        <v>5231</v>
      </c>
      <c r="AG131" t="s">
        <v>2234</v>
      </c>
      <c r="AH131" t="s">
        <v>2271</v>
      </c>
      <c r="AI131" t="s">
        <v>2292</v>
      </c>
      <c r="AJ131" t="s">
        <v>2306</v>
      </c>
      <c r="AK131" t="s">
        <v>2497</v>
      </c>
      <c r="AM131" t="s">
        <v>5232</v>
      </c>
      <c r="AN131" t="s">
        <v>2234</v>
      </c>
      <c r="AO131" t="s">
        <v>5233</v>
      </c>
      <c r="AP131" t="s">
        <v>5234</v>
      </c>
      <c r="AQ131" t="s">
        <v>5235</v>
      </c>
      <c r="AR131" t="s">
        <v>5236</v>
      </c>
      <c r="AS131" t="s">
        <v>5237</v>
      </c>
      <c r="AT131" t="s">
        <v>5238</v>
      </c>
      <c r="AU131" t="s">
        <v>2265</v>
      </c>
      <c r="AV131" t="s">
        <v>5239</v>
      </c>
      <c r="AW131" t="s">
        <v>45</v>
      </c>
    </row>
    <row r="132" spans="1:49">
      <c r="A132" t="s">
        <v>5240</v>
      </c>
      <c r="B132" t="s">
        <v>46</v>
      </c>
      <c r="C132" t="s">
        <v>5241</v>
      </c>
      <c r="D132" t="s">
        <v>4429</v>
      </c>
      <c r="E132" t="s">
        <v>2253</v>
      </c>
      <c r="F132" t="s">
        <v>2277</v>
      </c>
      <c r="G132" t="s">
        <v>2265</v>
      </c>
      <c r="H132" t="s">
        <v>2358</v>
      </c>
      <c r="I132" t="s">
        <v>2254</v>
      </c>
      <c r="J132" t="s">
        <v>2308</v>
      </c>
      <c r="K132" t="s">
        <v>5242</v>
      </c>
      <c r="L132" t="s">
        <v>2234</v>
      </c>
      <c r="M132" t="s">
        <v>5243</v>
      </c>
      <c r="N132" t="s">
        <v>2232</v>
      </c>
      <c r="O132" t="s">
        <v>5244</v>
      </c>
      <c r="P132" t="s">
        <v>2329</v>
      </c>
      <c r="Q132" t="s">
        <v>5245</v>
      </c>
      <c r="R132" t="s">
        <v>5246</v>
      </c>
      <c r="S132" t="s">
        <v>5247</v>
      </c>
      <c r="T132" t="s">
        <v>5248</v>
      </c>
      <c r="U132" t="s">
        <v>5249</v>
      </c>
      <c r="V132" t="s">
        <v>5250</v>
      </c>
      <c r="W132" t="s">
        <v>3885</v>
      </c>
      <c r="X132" t="s">
        <v>5251</v>
      </c>
      <c r="Y132" t="s">
        <v>5252</v>
      </c>
      <c r="Z132" t="s">
        <v>5253</v>
      </c>
      <c r="AA132" t="s">
        <v>2493</v>
      </c>
      <c r="AB132" t="s">
        <v>5254</v>
      </c>
      <c r="AC132" t="s">
        <v>2249</v>
      </c>
      <c r="AD132" t="s">
        <v>2250</v>
      </c>
      <c r="AE132" t="s">
        <v>2251</v>
      </c>
      <c r="AF132" t="s">
        <v>5255</v>
      </c>
      <c r="AG132" t="s">
        <v>2312</v>
      </c>
      <c r="AH132" t="s">
        <v>2536</v>
      </c>
      <c r="AI132" t="s">
        <v>2327</v>
      </c>
      <c r="AJ132" t="s">
        <v>2273</v>
      </c>
      <c r="AK132" t="s">
        <v>2305</v>
      </c>
      <c r="AM132" t="s">
        <v>5256</v>
      </c>
      <c r="AN132" t="s">
        <v>2232</v>
      </c>
      <c r="AO132" t="s">
        <v>5257</v>
      </c>
      <c r="AP132" t="s">
        <v>5258</v>
      </c>
      <c r="AQ132" t="s">
        <v>5259</v>
      </c>
      <c r="AR132" t="s">
        <v>5260</v>
      </c>
      <c r="AS132" t="s">
        <v>4603</v>
      </c>
      <c r="AT132" t="s">
        <v>5261</v>
      </c>
      <c r="AU132" t="s">
        <v>2265</v>
      </c>
      <c r="AV132" t="s">
        <v>5262</v>
      </c>
      <c r="AW132" t="s">
        <v>45</v>
      </c>
    </row>
    <row r="133" spans="1:49">
      <c r="A133" t="s">
        <v>5263</v>
      </c>
      <c r="B133" t="s">
        <v>2302</v>
      </c>
      <c r="C133" t="s">
        <v>5264</v>
      </c>
      <c r="D133" t="s">
        <v>4451</v>
      </c>
      <c r="E133" t="s">
        <v>2497</v>
      </c>
      <c r="F133" t="s">
        <v>2288</v>
      </c>
      <c r="G133" t="s">
        <v>2915</v>
      </c>
      <c r="H133" t="s">
        <v>2228</v>
      </c>
      <c r="I133" t="s">
        <v>2270</v>
      </c>
      <c r="J133" t="s">
        <v>2250</v>
      </c>
      <c r="K133" t="s">
        <v>5265</v>
      </c>
      <c r="L133" t="s">
        <v>2232</v>
      </c>
      <c r="M133" t="s">
        <v>2310</v>
      </c>
      <c r="N133" t="s">
        <v>2253</v>
      </c>
      <c r="O133" t="s">
        <v>5266</v>
      </c>
      <c r="P133" t="s">
        <v>2326</v>
      </c>
      <c r="Q133" t="s">
        <v>5267</v>
      </c>
      <c r="R133" t="s">
        <v>3582</v>
      </c>
      <c r="S133" t="s">
        <v>2261</v>
      </c>
      <c r="T133" t="s">
        <v>5268</v>
      </c>
      <c r="U133" t="s">
        <v>5269</v>
      </c>
      <c r="V133" t="s">
        <v>5270</v>
      </c>
      <c r="W133" t="s">
        <v>3509</v>
      </c>
      <c r="X133" t="s">
        <v>5271</v>
      </c>
      <c r="Y133" t="s">
        <v>4739</v>
      </c>
      <c r="Z133" t="s">
        <v>5272</v>
      </c>
      <c r="AA133" t="s">
        <v>3557</v>
      </c>
      <c r="AB133" t="s">
        <v>5273</v>
      </c>
      <c r="AC133" t="s">
        <v>2249</v>
      </c>
      <c r="AD133" t="s">
        <v>2250</v>
      </c>
      <c r="AE133" t="s">
        <v>2251</v>
      </c>
      <c r="AF133" t="s">
        <v>5274</v>
      </c>
      <c r="AG133" t="s">
        <v>2288</v>
      </c>
      <c r="AH133" t="s">
        <v>2272</v>
      </c>
      <c r="AI133" t="s">
        <v>2293</v>
      </c>
      <c r="AJ133" t="s">
        <v>2257</v>
      </c>
      <c r="AK133" t="s">
        <v>2273</v>
      </c>
      <c r="AM133" t="s">
        <v>5275</v>
      </c>
      <c r="AN133" t="s">
        <v>2232</v>
      </c>
      <c r="AO133" t="s">
        <v>2728</v>
      </c>
      <c r="AP133" t="s">
        <v>5276</v>
      </c>
      <c r="AQ133" t="s">
        <v>5277</v>
      </c>
      <c r="AR133" t="s">
        <v>5278</v>
      </c>
      <c r="AS133" t="s">
        <v>2497</v>
      </c>
      <c r="AT133" t="s">
        <v>5279</v>
      </c>
      <c r="AU133" t="s">
        <v>2265</v>
      </c>
      <c r="AV133" t="s">
        <v>5280</v>
      </c>
      <c r="AW133" t="s">
        <v>45</v>
      </c>
    </row>
    <row r="134" spans="1:49">
      <c r="A134" t="s">
        <v>5281</v>
      </c>
      <c r="B134" t="s">
        <v>2223</v>
      </c>
      <c r="C134" t="s">
        <v>5282</v>
      </c>
      <c r="D134" t="s">
        <v>4473</v>
      </c>
      <c r="E134" t="s">
        <v>2272</v>
      </c>
      <c r="F134" t="s">
        <v>2552</v>
      </c>
      <c r="G134" t="s">
        <v>2288</v>
      </c>
      <c r="H134" t="s">
        <v>2292</v>
      </c>
      <c r="I134" t="s">
        <v>2373</v>
      </c>
      <c r="J134" t="s">
        <v>2291</v>
      </c>
      <c r="K134" t="s">
        <v>5283</v>
      </c>
      <c r="L134" t="s">
        <v>2253</v>
      </c>
      <c r="M134" t="s">
        <v>2275</v>
      </c>
      <c r="N134" t="s">
        <v>2253</v>
      </c>
      <c r="O134" t="s">
        <v>5284</v>
      </c>
      <c r="P134" t="s">
        <v>2509</v>
      </c>
      <c r="Q134" t="s">
        <v>5285</v>
      </c>
      <c r="R134" t="s">
        <v>2237</v>
      </c>
      <c r="S134" t="s">
        <v>4541</v>
      </c>
      <c r="T134" t="s">
        <v>5286</v>
      </c>
      <c r="U134" t="s">
        <v>5287</v>
      </c>
      <c r="V134" t="s">
        <v>5288</v>
      </c>
      <c r="W134" t="s">
        <v>5289</v>
      </c>
      <c r="X134" t="s">
        <v>5290</v>
      </c>
      <c r="Y134" t="s">
        <v>3465</v>
      </c>
      <c r="Z134" t="s">
        <v>5291</v>
      </c>
      <c r="AA134" t="s">
        <v>3115</v>
      </c>
      <c r="AB134" t="s">
        <v>5292</v>
      </c>
      <c r="AC134" t="s">
        <v>2249</v>
      </c>
      <c r="AD134" t="s">
        <v>2250</v>
      </c>
      <c r="AE134" t="s">
        <v>2251</v>
      </c>
      <c r="AF134" t="s">
        <v>5293</v>
      </c>
      <c r="AG134" t="s">
        <v>2250</v>
      </c>
      <c r="AH134" t="s">
        <v>2326</v>
      </c>
      <c r="AI134" t="s">
        <v>2496</v>
      </c>
      <c r="AJ134" t="s">
        <v>2270</v>
      </c>
      <c r="AK134" t="s">
        <v>2329</v>
      </c>
      <c r="AM134" t="s">
        <v>5294</v>
      </c>
      <c r="AN134" t="s">
        <v>2253</v>
      </c>
      <c r="AO134" t="s">
        <v>5295</v>
      </c>
      <c r="AP134" t="s">
        <v>2806</v>
      </c>
      <c r="AQ134" t="s">
        <v>5296</v>
      </c>
      <c r="AR134" t="s">
        <v>5297</v>
      </c>
      <c r="AS134" t="s">
        <v>2496</v>
      </c>
      <c r="AT134" t="s">
        <v>5298</v>
      </c>
      <c r="AU134" t="s">
        <v>2265</v>
      </c>
      <c r="AV134" t="s">
        <v>5299</v>
      </c>
      <c r="AW134" t="s">
        <v>45</v>
      </c>
    </row>
    <row r="135" spans="1:49">
      <c r="A135" t="s">
        <v>5300</v>
      </c>
      <c r="B135" t="s">
        <v>46</v>
      </c>
      <c r="C135" t="s">
        <v>5301</v>
      </c>
      <c r="D135" t="s">
        <v>4494</v>
      </c>
      <c r="E135" t="s">
        <v>2227</v>
      </c>
      <c r="F135" t="s">
        <v>2496</v>
      </c>
      <c r="G135" t="s">
        <v>2308</v>
      </c>
      <c r="H135" t="s">
        <v>2270</v>
      </c>
      <c r="I135" t="s">
        <v>2359</v>
      </c>
      <c r="J135" t="s">
        <v>2291</v>
      </c>
      <c r="K135" t="s">
        <v>5302</v>
      </c>
      <c r="L135" t="s">
        <v>2232</v>
      </c>
      <c r="M135" t="s">
        <v>2310</v>
      </c>
      <c r="N135" t="s">
        <v>2253</v>
      </c>
      <c r="O135" t="s">
        <v>5303</v>
      </c>
      <c r="P135" t="s">
        <v>2227</v>
      </c>
      <c r="Q135" t="s">
        <v>5304</v>
      </c>
      <c r="R135" t="s">
        <v>5305</v>
      </c>
      <c r="S135" t="s">
        <v>5306</v>
      </c>
      <c r="T135" t="s">
        <v>5307</v>
      </c>
      <c r="U135" t="s">
        <v>5308</v>
      </c>
      <c r="V135" t="s">
        <v>5309</v>
      </c>
      <c r="W135" t="s">
        <v>3207</v>
      </c>
      <c r="X135" t="s">
        <v>5310</v>
      </c>
      <c r="Y135" t="s">
        <v>2783</v>
      </c>
      <c r="Z135" t="s">
        <v>5311</v>
      </c>
      <c r="AA135" t="s">
        <v>2416</v>
      </c>
      <c r="AB135" t="s">
        <v>5312</v>
      </c>
      <c r="AC135" t="s">
        <v>2249</v>
      </c>
      <c r="AD135" t="s">
        <v>2250</v>
      </c>
      <c r="AE135" t="s">
        <v>2251</v>
      </c>
      <c r="AF135" t="s">
        <v>5313</v>
      </c>
      <c r="AG135" t="s">
        <v>2265</v>
      </c>
      <c r="AH135" t="s">
        <v>2271</v>
      </c>
      <c r="AI135" t="s">
        <v>2257</v>
      </c>
      <c r="AJ135" t="s">
        <v>2305</v>
      </c>
      <c r="AK135" t="s">
        <v>2329</v>
      </c>
      <c r="AM135" t="s">
        <v>5314</v>
      </c>
      <c r="AN135" t="s">
        <v>2232</v>
      </c>
      <c r="AO135" t="s">
        <v>5315</v>
      </c>
      <c r="AP135" t="s">
        <v>5316</v>
      </c>
      <c r="AQ135" t="s">
        <v>5317</v>
      </c>
      <c r="AR135" t="s">
        <v>5318</v>
      </c>
      <c r="AS135" t="s">
        <v>2306</v>
      </c>
      <c r="AT135" t="s">
        <v>5319</v>
      </c>
      <c r="AU135" t="s">
        <v>2265</v>
      </c>
      <c r="AV135" t="s">
        <v>5320</v>
      </c>
      <c r="AW135" t="s">
        <v>45</v>
      </c>
    </row>
    <row r="136" spans="1:49">
      <c r="A136" t="s">
        <v>5321</v>
      </c>
      <c r="B136" t="s">
        <v>2302</v>
      </c>
      <c r="C136" t="s">
        <v>5322</v>
      </c>
      <c r="D136" t="s">
        <v>4515</v>
      </c>
      <c r="E136" t="s">
        <v>2265</v>
      </c>
      <c r="F136" t="s">
        <v>2277</v>
      </c>
      <c r="G136" t="s">
        <v>2481</v>
      </c>
      <c r="H136" t="s">
        <v>2342</v>
      </c>
      <c r="I136" t="s">
        <v>2234</v>
      </c>
      <c r="J136" t="s">
        <v>2288</v>
      </c>
      <c r="K136" t="s">
        <v>5323</v>
      </c>
      <c r="L136" t="s">
        <v>2253</v>
      </c>
      <c r="M136" t="s">
        <v>2275</v>
      </c>
      <c r="N136" t="s">
        <v>2253</v>
      </c>
      <c r="O136" t="s">
        <v>5324</v>
      </c>
      <c r="P136" t="s">
        <v>2257</v>
      </c>
      <c r="Q136" t="s">
        <v>5325</v>
      </c>
      <c r="R136" t="s">
        <v>5326</v>
      </c>
      <c r="S136" t="s">
        <v>5327</v>
      </c>
      <c r="T136" t="s">
        <v>5328</v>
      </c>
      <c r="U136" t="s">
        <v>5329</v>
      </c>
      <c r="V136" t="s">
        <v>5330</v>
      </c>
      <c r="W136" t="s">
        <v>4346</v>
      </c>
      <c r="X136" t="s">
        <v>5331</v>
      </c>
      <c r="Y136" t="s">
        <v>2386</v>
      </c>
      <c r="Z136" t="s">
        <v>5332</v>
      </c>
      <c r="AA136" t="s">
        <v>2355</v>
      </c>
      <c r="AB136" t="s">
        <v>5333</v>
      </c>
      <c r="AC136" t="s">
        <v>2249</v>
      </c>
      <c r="AD136" t="s">
        <v>2250</v>
      </c>
      <c r="AE136" t="s">
        <v>2251</v>
      </c>
      <c r="AF136" t="s">
        <v>5334</v>
      </c>
      <c r="AG136" t="s">
        <v>2291</v>
      </c>
      <c r="AH136" t="s">
        <v>2481</v>
      </c>
      <c r="AI136" t="s">
        <v>2228</v>
      </c>
      <c r="AJ136" t="s">
        <v>2372</v>
      </c>
      <c r="AK136" t="s">
        <v>2496</v>
      </c>
      <c r="AM136" t="s">
        <v>5335</v>
      </c>
      <c r="AN136" t="s">
        <v>2253</v>
      </c>
      <c r="AO136" t="s">
        <v>2728</v>
      </c>
      <c r="AP136" t="s">
        <v>5336</v>
      </c>
      <c r="AQ136" t="s">
        <v>5337</v>
      </c>
      <c r="AR136" t="s">
        <v>5338</v>
      </c>
      <c r="AS136" t="s">
        <v>2622</v>
      </c>
      <c r="AT136" t="s">
        <v>5339</v>
      </c>
      <c r="AU136" t="s">
        <v>2265</v>
      </c>
      <c r="AV136" t="s">
        <v>5340</v>
      </c>
      <c r="AW136" t="s">
        <v>45</v>
      </c>
    </row>
    <row r="137" spans="1:49">
      <c r="A137" t="s">
        <v>5341</v>
      </c>
      <c r="B137" t="s">
        <v>2223</v>
      </c>
      <c r="C137" t="s">
        <v>5342</v>
      </c>
      <c r="D137" t="s">
        <v>4535</v>
      </c>
      <c r="E137" t="s">
        <v>2292</v>
      </c>
      <c r="F137" t="s">
        <v>2254</v>
      </c>
      <c r="G137" t="s">
        <v>2307</v>
      </c>
      <c r="H137" t="s">
        <v>2255</v>
      </c>
      <c r="I137" t="s">
        <v>2536</v>
      </c>
      <c r="J137" t="s">
        <v>2308</v>
      </c>
      <c r="K137" t="s">
        <v>5343</v>
      </c>
      <c r="L137" t="s">
        <v>2232</v>
      </c>
      <c r="M137" t="s">
        <v>2310</v>
      </c>
      <c r="N137" t="s">
        <v>2253</v>
      </c>
      <c r="O137" t="s">
        <v>5344</v>
      </c>
      <c r="P137" t="s">
        <v>3228</v>
      </c>
      <c r="Q137" t="s">
        <v>5345</v>
      </c>
      <c r="R137" t="s">
        <v>5346</v>
      </c>
      <c r="S137" t="s">
        <v>5347</v>
      </c>
      <c r="T137" t="s">
        <v>5348</v>
      </c>
      <c r="U137" t="s">
        <v>4804</v>
      </c>
      <c r="V137" t="s">
        <v>5349</v>
      </c>
      <c r="W137" t="s">
        <v>2849</v>
      </c>
      <c r="X137" t="s">
        <v>5350</v>
      </c>
      <c r="Y137" t="s">
        <v>5351</v>
      </c>
      <c r="Z137" t="s">
        <v>5352</v>
      </c>
      <c r="AA137" t="s">
        <v>3088</v>
      </c>
      <c r="AB137" t="s">
        <v>5353</v>
      </c>
      <c r="AC137" t="s">
        <v>2249</v>
      </c>
      <c r="AD137" t="s">
        <v>2250</v>
      </c>
      <c r="AE137" t="s">
        <v>2251</v>
      </c>
      <c r="AF137" t="s">
        <v>5354</v>
      </c>
      <c r="AG137" t="s">
        <v>2308</v>
      </c>
      <c r="AH137" t="s">
        <v>2341</v>
      </c>
      <c r="AI137" t="s">
        <v>2373</v>
      </c>
      <c r="AJ137" t="s">
        <v>2359</v>
      </c>
      <c r="AK137" t="s">
        <v>2305</v>
      </c>
      <c r="AM137" t="s">
        <v>5355</v>
      </c>
      <c r="AN137" t="s">
        <v>2253</v>
      </c>
      <c r="AO137" t="s">
        <v>5356</v>
      </c>
      <c r="AP137" t="s">
        <v>2279</v>
      </c>
      <c r="AQ137" t="s">
        <v>5357</v>
      </c>
      <c r="AR137" t="s">
        <v>5358</v>
      </c>
      <c r="AS137" t="s">
        <v>2227</v>
      </c>
      <c r="AT137" t="s">
        <v>5359</v>
      </c>
      <c r="AU137" t="s">
        <v>2265</v>
      </c>
      <c r="AV137" t="s">
        <v>5360</v>
      </c>
      <c r="AW137" t="s">
        <v>45</v>
      </c>
    </row>
    <row r="138" spans="1:49">
      <c r="A138" t="s">
        <v>5361</v>
      </c>
      <c r="B138" t="s">
        <v>46</v>
      </c>
      <c r="C138" t="s">
        <v>5362</v>
      </c>
      <c r="D138" t="s">
        <v>4556</v>
      </c>
      <c r="E138" t="s">
        <v>2256</v>
      </c>
      <c r="F138" t="s">
        <v>2327</v>
      </c>
      <c r="G138" t="s">
        <v>2509</v>
      </c>
      <c r="H138" t="s">
        <v>2292</v>
      </c>
      <c r="I138" t="s">
        <v>2358</v>
      </c>
      <c r="J138" t="s">
        <v>2250</v>
      </c>
      <c r="K138" t="s">
        <v>5363</v>
      </c>
      <c r="L138" t="s">
        <v>2253</v>
      </c>
      <c r="M138" t="s">
        <v>2233</v>
      </c>
      <c r="N138" t="s">
        <v>2232</v>
      </c>
      <c r="O138" t="s">
        <v>5364</v>
      </c>
      <c r="P138" t="s">
        <v>2226</v>
      </c>
      <c r="Q138" t="s">
        <v>5365</v>
      </c>
      <c r="R138" t="s">
        <v>5366</v>
      </c>
      <c r="S138" t="s">
        <v>5367</v>
      </c>
      <c r="T138" t="s">
        <v>5368</v>
      </c>
      <c r="U138" t="s">
        <v>5369</v>
      </c>
      <c r="V138" t="s">
        <v>5370</v>
      </c>
      <c r="W138" t="s">
        <v>3346</v>
      </c>
      <c r="X138" t="s">
        <v>5371</v>
      </c>
      <c r="Y138" t="s">
        <v>3841</v>
      </c>
      <c r="Z138" t="s">
        <v>5372</v>
      </c>
      <c r="AA138" t="s">
        <v>4918</v>
      </c>
      <c r="AB138" t="s">
        <v>5373</v>
      </c>
      <c r="AC138" t="s">
        <v>2249</v>
      </c>
      <c r="AD138" t="s">
        <v>2250</v>
      </c>
      <c r="AE138" t="s">
        <v>2251</v>
      </c>
      <c r="AF138" t="s">
        <v>5374</v>
      </c>
      <c r="AG138" t="s">
        <v>2265</v>
      </c>
      <c r="AH138" t="s">
        <v>2250</v>
      </c>
      <c r="AI138" t="s">
        <v>2226</v>
      </c>
      <c r="AJ138" t="s">
        <v>2256</v>
      </c>
      <c r="AK138" t="s">
        <v>2270</v>
      </c>
      <c r="AM138" t="s">
        <v>5375</v>
      </c>
      <c r="AN138" t="s">
        <v>2232</v>
      </c>
      <c r="AO138" t="s">
        <v>5376</v>
      </c>
      <c r="AP138" t="s">
        <v>5377</v>
      </c>
      <c r="AQ138" t="s">
        <v>5378</v>
      </c>
      <c r="AR138" t="s">
        <v>5379</v>
      </c>
      <c r="AS138" t="s">
        <v>2509</v>
      </c>
      <c r="AT138" t="s">
        <v>5380</v>
      </c>
      <c r="AU138" t="s">
        <v>2265</v>
      </c>
      <c r="AV138" t="s">
        <v>5381</v>
      </c>
      <c r="AW138" t="s">
        <v>45</v>
      </c>
    </row>
    <row r="139" spans="1:49">
      <c r="A139" t="s">
        <v>5382</v>
      </c>
      <c r="B139" t="s">
        <v>2302</v>
      </c>
      <c r="C139" t="s">
        <v>5383</v>
      </c>
      <c r="D139" t="s">
        <v>4576</v>
      </c>
      <c r="E139" t="s">
        <v>2509</v>
      </c>
      <c r="F139" t="s">
        <v>2292</v>
      </c>
      <c r="G139" t="s">
        <v>2254</v>
      </c>
      <c r="H139" t="s">
        <v>2270</v>
      </c>
      <c r="I139" t="s">
        <v>2271</v>
      </c>
      <c r="J139" t="s">
        <v>2253</v>
      </c>
      <c r="K139" t="s">
        <v>5384</v>
      </c>
      <c r="L139" t="s">
        <v>2232</v>
      </c>
      <c r="M139" t="s">
        <v>2275</v>
      </c>
      <c r="N139" t="s">
        <v>2232</v>
      </c>
      <c r="O139" t="s">
        <v>5385</v>
      </c>
      <c r="P139" t="s">
        <v>2373</v>
      </c>
      <c r="Q139" t="s">
        <v>5386</v>
      </c>
      <c r="R139" t="s">
        <v>5387</v>
      </c>
      <c r="S139" t="s">
        <v>5388</v>
      </c>
      <c r="T139" t="s">
        <v>5389</v>
      </c>
      <c r="U139" t="s">
        <v>5390</v>
      </c>
      <c r="V139" t="s">
        <v>5391</v>
      </c>
      <c r="W139" t="s">
        <v>2292</v>
      </c>
      <c r="X139" t="s">
        <v>5392</v>
      </c>
      <c r="Y139" t="s">
        <v>3419</v>
      </c>
      <c r="Z139" t="s">
        <v>5393</v>
      </c>
      <c r="AA139" t="s">
        <v>4918</v>
      </c>
      <c r="AB139" t="s">
        <v>5394</v>
      </c>
      <c r="AC139" t="s">
        <v>2249</v>
      </c>
      <c r="AD139" t="s">
        <v>2250</v>
      </c>
      <c r="AE139" t="s">
        <v>2251</v>
      </c>
      <c r="AF139" t="s">
        <v>5395</v>
      </c>
      <c r="AG139" t="s">
        <v>2253</v>
      </c>
      <c r="AH139" t="s">
        <v>2234</v>
      </c>
      <c r="AI139" t="s">
        <v>2230</v>
      </c>
      <c r="AJ139" t="s">
        <v>2254</v>
      </c>
      <c r="AK139" t="s">
        <v>2536</v>
      </c>
      <c r="AM139" t="s">
        <v>5396</v>
      </c>
      <c r="AN139" t="s">
        <v>2253</v>
      </c>
      <c r="AO139" t="s">
        <v>2728</v>
      </c>
      <c r="AP139" t="s">
        <v>3826</v>
      </c>
      <c r="AQ139" t="s">
        <v>2729</v>
      </c>
      <c r="AR139" t="s">
        <v>5397</v>
      </c>
      <c r="AS139" t="s">
        <v>3908</v>
      </c>
      <c r="AT139" t="s">
        <v>5398</v>
      </c>
      <c r="AU139" t="s">
        <v>2265</v>
      </c>
      <c r="AV139" t="s">
        <v>5399</v>
      </c>
      <c r="AW139" t="s">
        <v>45</v>
      </c>
    </row>
    <row r="140" spans="1:49">
      <c r="A140" t="s">
        <v>5400</v>
      </c>
      <c r="B140" t="s">
        <v>2223</v>
      </c>
      <c r="C140" t="s">
        <v>5401</v>
      </c>
      <c r="D140" t="s">
        <v>4595</v>
      </c>
      <c r="E140" t="s">
        <v>2328</v>
      </c>
      <c r="F140" t="s">
        <v>2265</v>
      </c>
      <c r="G140" t="s">
        <v>2509</v>
      </c>
      <c r="H140" t="s">
        <v>2497</v>
      </c>
      <c r="I140" t="s">
        <v>2445</v>
      </c>
      <c r="J140" t="s">
        <v>2253</v>
      </c>
      <c r="K140" t="s">
        <v>5402</v>
      </c>
      <c r="L140" t="s">
        <v>2232</v>
      </c>
      <c r="M140" t="s">
        <v>2310</v>
      </c>
      <c r="N140" t="s">
        <v>2232</v>
      </c>
      <c r="O140" t="s">
        <v>5403</v>
      </c>
      <c r="P140" t="s">
        <v>2496</v>
      </c>
      <c r="Q140" t="s">
        <v>5404</v>
      </c>
      <c r="R140" t="s">
        <v>3000</v>
      </c>
      <c r="S140" t="s">
        <v>5405</v>
      </c>
      <c r="T140" t="s">
        <v>2542</v>
      </c>
      <c r="U140" t="s">
        <v>5406</v>
      </c>
      <c r="V140" t="s">
        <v>5407</v>
      </c>
      <c r="W140" t="s">
        <v>5408</v>
      </c>
      <c r="X140" t="s">
        <v>5409</v>
      </c>
      <c r="Y140" t="s">
        <v>2327</v>
      </c>
      <c r="Z140" t="s">
        <v>5410</v>
      </c>
      <c r="AA140" t="s">
        <v>2308</v>
      </c>
      <c r="AB140" t="s">
        <v>5411</v>
      </c>
      <c r="AC140" t="s">
        <v>2249</v>
      </c>
      <c r="AD140" t="s">
        <v>2250</v>
      </c>
      <c r="AE140" t="s">
        <v>2251</v>
      </c>
      <c r="AF140" t="s">
        <v>5412</v>
      </c>
      <c r="AG140" t="s">
        <v>2253</v>
      </c>
      <c r="AH140" t="s">
        <v>2372</v>
      </c>
      <c r="AI140" t="s">
        <v>2271</v>
      </c>
      <c r="AJ140" t="s">
        <v>2915</v>
      </c>
      <c r="AK140" t="s">
        <v>2329</v>
      </c>
      <c r="AM140" t="s">
        <v>5413</v>
      </c>
      <c r="AN140" t="s">
        <v>2232</v>
      </c>
      <c r="AO140" t="s">
        <v>5414</v>
      </c>
      <c r="AP140" t="s">
        <v>3582</v>
      </c>
      <c r="AQ140" t="s">
        <v>5415</v>
      </c>
      <c r="AR140" t="s">
        <v>5416</v>
      </c>
      <c r="AS140" t="s">
        <v>5417</v>
      </c>
      <c r="AT140" t="s">
        <v>5418</v>
      </c>
      <c r="AU140" t="s">
        <v>2265</v>
      </c>
      <c r="AV140" t="s">
        <v>5419</v>
      </c>
      <c r="AW140" t="s">
        <v>45</v>
      </c>
    </row>
    <row r="141" spans="1:49">
      <c r="A141" t="s">
        <v>5420</v>
      </c>
      <c r="B141" t="s">
        <v>46</v>
      </c>
      <c r="C141" t="s">
        <v>5421</v>
      </c>
      <c r="D141" t="s">
        <v>4619</v>
      </c>
      <c r="E141" t="s">
        <v>2270</v>
      </c>
      <c r="F141" t="s">
        <v>2327</v>
      </c>
      <c r="G141" t="s">
        <v>2254</v>
      </c>
      <c r="H141" t="s">
        <v>2257</v>
      </c>
      <c r="I141" t="s">
        <v>2445</v>
      </c>
      <c r="J141" t="s">
        <v>2234</v>
      </c>
      <c r="K141" t="s">
        <v>5422</v>
      </c>
      <c r="L141" t="s">
        <v>2253</v>
      </c>
      <c r="M141" t="s">
        <v>3102</v>
      </c>
      <c r="N141" t="s">
        <v>2234</v>
      </c>
      <c r="O141" t="s">
        <v>5423</v>
      </c>
      <c r="P141" t="s">
        <v>2256</v>
      </c>
      <c r="Q141" t="s">
        <v>5424</v>
      </c>
      <c r="R141" t="s">
        <v>5425</v>
      </c>
      <c r="S141" t="s">
        <v>5426</v>
      </c>
      <c r="T141" t="s">
        <v>5427</v>
      </c>
      <c r="U141" t="s">
        <v>5428</v>
      </c>
      <c r="V141" t="s">
        <v>5429</v>
      </c>
      <c r="W141" t="s">
        <v>2496</v>
      </c>
      <c r="X141" t="s">
        <v>5430</v>
      </c>
      <c r="Y141" t="s">
        <v>2371</v>
      </c>
      <c r="Z141" t="s">
        <v>5431</v>
      </c>
      <c r="AA141" t="s">
        <v>3774</v>
      </c>
      <c r="AB141" t="s">
        <v>5432</v>
      </c>
      <c r="AC141" t="s">
        <v>2249</v>
      </c>
      <c r="AD141" t="s">
        <v>2250</v>
      </c>
      <c r="AE141" t="s">
        <v>2251</v>
      </c>
      <c r="AF141" t="s">
        <v>5433</v>
      </c>
      <c r="AG141" t="s">
        <v>2288</v>
      </c>
      <c r="AH141" t="s">
        <v>2327</v>
      </c>
      <c r="AI141" t="s">
        <v>2293</v>
      </c>
      <c r="AJ141" t="s">
        <v>2552</v>
      </c>
      <c r="AK141" t="s">
        <v>2257</v>
      </c>
      <c r="AM141" t="s">
        <v>5434</v>
      </c>
      <c r="AN141" t="s">
        <v>2232</v>
      </c>
      <c r="AO141" t="s">
        <v>5435</v>
      </c>
      <c r="AP141" t="s">
        <v>5436</v>
      </c>
      <c r="AQ141" t="s">
        <v>5437</v>
      </c>
      <c r="AR141" t="s">
        <v>5438</v>
      </c>
      <c r="AS141" t="s">
        <v>5439</v>
      </c>
      <c r="AT141" t="s">
        <v>5440</v>
      </c>
      <c r="AU141" t="s">
        <v>2265</v>
      </c>
      <c r="AV141" t="s">
        <v>5441</v>
      </c>
      <c r="AW141" t="s">
        <v>45</v>
      </c>
    </row>
    <row r="142" spans="1:49">
      <c r="A142" t="s">
        <v>5442</v>
      </c>
      <c r="B142" t="s">
        <v>2302</v>
      </c>
      <c r="C142" t="s">
        <v>5443</v>
      </c>
      <c r="D142" t="s">
        <v>4638</v>
      </c>
      <c r="E142" t="s">
        <v>2328</v>
      </c>
      <c r="F142" t="s">
        <v>2256</v>
      </c>
      <c r="G142" t="s">
        <v>2265</v>
      </c>
      <c r="H142" t="s">
        <v>2359</v>
      </c>
      <c r="I142" t="s">
        <v>2273</v>
      </c>
      <c r="J142" t="s">
        <v>2234</v>
      </c>
      <c r="K142" t="s">
        <v>5444</v>
      </c>
      <c r="L142" t="s">
        <v>2232</v>
      </c>
      <c r="M142" t="s">
        <v>3129</v>
      </c>
      <c r="N142" t="s">
        <v>2265</v>
      </c>
      <c r="O142" t="s">
        <v>5445</v>
      </c>
      <c r="P142" t="s">
        <v>2227</v>
      </c>
      <c r="Q142" t="s">
        <v>5446</v>
      </c>
      <c r="R142" t="s">
        <v>3891</v>
      </c>
      <c r="S142" t="s">
        <v>5447</v>
      </c>
      <c r="T142" t="s">
        <v>5448</v>
      </c>
      <c r="U142" t="s">
        <v>5449</v>
      </c>
      <c r="V142" t="s">
        <v>5450</v>
      </c>
      <c r="W142" t="s">
        <v>5451</v>
      </c>
      <c r="X142" t="s">
        <v>5452</v>
      </c>
      <c r="Y142" t="s">
        <v>5453</v>
      </c>
      <c r="Z142" t="s">
        <v>5454</v>
      </c>
      <c r="AA142" t="s">
        <v>5455</v>
      </c>
      <c r="AB142" t="s">
        <v>5456</v>
      </c>
      <c r="AC142" t="s">
        <v>2249</v>
      </c>
      <c r="AD142" t="s">
        <v>2250</v>
      </c>
      <c r="AE142" t="s">
        <v>2251</v>
      </c>
      <c r="AF142" t="s">
        <v>5457</v>
      </c>
      <c r="AG142" t="s">
        <v>2253</v>
      </c>
      <c r="AH142" t="s">
        <v>2308</v>
      </c>
      <c r="AI142" t="s">
        <v>2277</v>
      </c>
      <c r="AJ142" t="s">
        <v>2915</v>
      </c>
      <c r="AK142" t="s">
        <v>2445</v>
      </c>
      <c r="AM142" t="s">
        <v>5458</v>
      </c>
      <c r="AN142" t="s">
        <v>2253</v>
      </c>
      <c r="AO142" t="s">
        <v>5459</v>
      </c>
      <c r="AP142" t="s">
        <v>5460</v>
      </c>
      <c r="AQ142" t="s">
        <v>5461</v>
      </c>
      <c r="AR142" t="s">
        <v>5462</v>
      </c>
      <c r="AS142" t="s">
        <v>5463</v>
      </c>
      <c r="AT142" t="s">
        <v>5464</v>
      </c>
      <c r="AU142" t="s">
        <v>2265</v>
      </c>
      <c r="AV142" t="s">
        <v>5465</v>
      </c>
      <c r="AW142" t="s">
        <v>45</v>
      </c>
    </row>
    <row r="143" spans="1:49">
      <c r="A143" t="s">
        <v>5466</v>
      </c>
      <c r="B143" t="s">
        <v>2223</v>
      </c>
      <c r="C143" t="s">
        <v>5467</v>
      </c>
      <c r="D143" t="s">
        <v>4658</v>
      </c>
      <c r="E143" t="s">
        <v>2403</v>
      </c>
      <c r="F143" t="s">
        <v>2305</v>
      </c>
      <c r="G143" t="s">
        <v>2326</v>
      </c>
      <c r="H143" t="s">
        <v>2234</v>
      </c>
      <c r="I143" t="s">
        <v>2391</v>
      </c>
      <c r="J143" t="s">
        <v>2234</v>
      </c>
      <c r="K143" t="s">
        <v>5468</v>
      </c>
      <c r="L143" t="s">
        <v>2232</v>
      </c>
      <c r="M143" t="s">
        <v>3152</v>
      </c>
      <c r="N143" t="s">
        <v>2265</v>
      </c>
      <c r="O143" t="s">
        <v>5469</v>
      </c>
      <c r="P143" t="s">
        <v>2411</v>
      </c>
      <c r="Q143" t="s">
        <v>5470</v>
      </c>
      <c r="R143" t="s">
        <v>3656</v>
      </c>
      <c r="S143" t="s">
        <v>5471</v>
      </c>
      <c r="T143" t="s">
        <v>5472</v>
      </c>
      <c r="U143" t="s">
        <v>5473</v>
      </c>
      <c r="V143" t="s">
        <v>3161</v>
      </c>
      <c r="W143" t="s">
        <v>2391</v>
      </c>
      <c r="X143" t="s">
        <v>5474</v>
      </c>
      <c r="Y143" t="s">
        <v>3772</v>
      </c>
      <c r="Z143" t="s">
        <v>5475</v>
      </c>
      <c r="AA143" t="s">
        <v>2388</v>
      </c>
      <c r="AB143" t="s">
        <v>5476</v>
      </c>
      <c r="AC143" t="s">
        <v>2249</v>
      </c>
      <c r="AD143" t="s">
        <v>2250</v>
      </c>
      <c r="AE143" t="s">
        <v>2251</v>
      </c>
      <c r="AF143" t="s">
        <v>5477</v>
      </c>
      <c r="AG143" t="s">
        <v>2254</v>
      </c>
      <c r="AH143" t="s">
        <v>2250</v>
      </c>
      <c r="AI143" t="s">
        <v>2228</v>
      </c>
      <c r="AJ143" t="s">
        <v>2496</v>
      </c>
      <c r="AK143" t="s">
        <v>2328</v>
      </c>
      <c r="AL143" t="s">
        <v>2265</v>
      </c>
      <c r="AM143" t="s">
        <v>5478</v>
      </c>
      <c r="AN143" t="s">
        <v>2234</v>
      </c>
      <c r="AO143" t="s">
        <v>5479</v>
      </c>
      <c r="AP143" t="s">
        <v>5480</v>
      </c>
      <c r="AQ143" t="s">
        <v>5139</v>
      </c>
      <c r="AR143" t="s">
        <v>5481</v>
      </c>
      <c r="AS143" t="s">
        <v>5482</v>
      </c>
      <c r="AT143" t="s">
        <v>5483</v>
      </c>
      <c r="AU143" t="s">
        <v>2291</v>
      </c>
      <c r="AV143" t="s">
        <v>5484</v>
      </c>
      <c r="AW143" t="s">
        <v>45</v>
      </c>
    </row>
    <row r="144" spans="1:49">
      <c r="A144" t="s">
        <v>5485</v>
      </c>
      <c r="B144" t="s">
        <v>46</v>
      </c>
      <c r="C144" t="s">
        <v>5486</v>
      </c>
      <c r="D144" t="s">
        <v>4681</v>
      </c>
      <c r="E144" t="s">
        <v>2254</v>
      </c>
      <c r="F144" t="s">
        <v>2257</v>
      </c>
      <c r="G144" t="s">
        <v>2308</v>
      </c>
      <c r="H144" t="s">
        <v>2305</v>
      </c>
      <c r="I144" t="s">
        <v>2292</v>
      </c>
      <c r="J144" t="s">
        <v>2291</v>
      </c>
      <c r="K144" t="s">
        <v>5487</v>
      </c>
      <c r="L144" t="s">
        <v>2253</v>
      </c>
      <c r="M144" t="s">
        <v>2233</v>
      </c>
      <c r="N144" t="s">
        <v>2232</v>
      </c>
      <c r="O144" t="s">
        <v>5488</v>
      </c>
      <c r="P144" t="s">
        <v>2358</v>
      </c>
      <c r="Q144" t="s">
        <v>5489</v>
      </c>
      <c r="R144" t="s">
        <v>2362</v>
      </c>
      <c r="S144" t="s">
        <v>5490</v>
      </c>
      <c r="T144" t="s">
        <v>5491</v>
      </c>
      <c r="U144" t="s">
        <v>5492</v>
      </c>
      <c r="V144" t="s">
        <v>5493</v>
      </c>
      <c r="W144" t="s">
        <v>2335</v>
      </c>
      <c r="X144" t="s">
        <v>5494</v>
      </c>
      <c r="Y144" t="s">
        <v>3137</v>
      </c>
      <c r="Z144" t="s">
        <v>5495</v>
      </c>
      <c r="AA144" t="s">
        <v>2973</v>
      </c>
      <c r="AB144" t="s">
        <v>5496</v>
      </c>
      <c r="AC144" t="s">
        <v>2249</v>
      </c>
      <c r="AD144" t="s">
        <v>2250</v>
      </c>
      <c r="AE144" t="s">
        <v>2251</v>
      </c>
      <c r="AF144" t="s">
        <v>5497</v>
      </c>
      <c r="AG144" t="s">
        <v>2288</v>
      </c>
      <c r="AH144" t="s">
        <v>2291</v>
      </c>
      <c r="AI144" t="s">
        <v>2536</v>
      </c>
      <c r="AJ144" t="s">
        <v>2509</v>
      </c>
      <c r="AK144" t="s">
        <v>2329</v>
      </c>
      <c r="AM144" t="s">
        <v>5498</v>
      </c>
      <c r="AN144" t="s">
        <v>2232</v>
      </c>
      <c r="AO144" t="s">
        <v>5499</v>
      </c>
      <c r="AP144" t="s">
        <v>5500</v>
      </c>
      <c r="AQ144" t="s">
        <v>5501</v>
      </c>
      <c r="AR144" t="s">
        <v>5502</v>
      </c>
      <c r="AS144" t="s">
        <v>2241</v>
      </c>
      <c r="AT144" t="s">
        <v>5503</v>
      </c>
      <c r="AU144" t="s">
        <v>2265</v>
      </c>
      <c r="AV144" t="s">
        <v>5504</v>
      </c>
      <c r="AW144" t="s">
        <v>45</v>
      </c>
    </row>
    <row r="145" spans="1:49">
      <c r="A145" t="s">
        <v>5505</v>
      </c>
      <c r="B145" t="s">
        <v>2302</v>
      </c>
      <c r="C145" t="s">
        <v>5506</v>
      </c>
      <c r="D145" t="s">
        <v>4701</v>
      </c>
      <c r="E145" t="s">
        <v>2342</v>
      </c>
      <c r="F145" t="s">
        <v>2277</v>
      </c>
      <c r="G145" t="s">
        <v>2305</v>
      </c>
      <c r="H145" t="s">
        <v>2254</v>
      </c>
      <c r="I145" t="s">
        <v>2481</v>
      </c>
      <c r="J145" t="s">
        <v>2253</v>
      </c>
      <c r="K145" t="s">
        <v>5507</v>
      </c>
      <c r="L145" t="s">
        <v>2232</v>
      </c>
      <c r="M145" t="s">
        <v>2275</v>
      </c>
      <c r="N145" t="s">
        <v>2254</v>
      </c>
      <c r="O145" t="s">
        <v>5508</v>
      </c>
      <c r="P145" t="s">
        <v>2277</v>
      </c>
      <c r="Q145" t="s">
        <v>5509</v>
      </c>
      <c r="R145" t="s">
        <v>3033</v>
      </c>
      <c r="S145" t="s">
        <v>5510</v>
      </c>
      <c r="T145" t="s">
        <v>5511</v>
      </c>
      <c r="U145" t="s">
        <v>4793</v>
      </c>
      <c r="V145" t="s">
        <v>5512</v>
      </c>
      <c r="W145" t="s">
        <v>3841</v>
      </c>
      <c r="X145" t="s">
        <v>5513</v>
      </c>
      <c r="Y145" t="s">
        <v>3348</v>
      </c>
      <c r="Z145" t="s">
        <v>5514</v>
      </c>
      <c r="AA145" t="s">
        <v>2388</v>
      </c>
      <c r="AB145" t="s">
        <v>5515</v>
      </c>
      <c r="AC145" t="s">
        <v>2249</v>
      </c>
      <c r="AD145" t="s">
        <v>2250</v>
      </c>
      <c r="AE145" t="s">
        <v>2251</v>
      </c>
      <c r="AF145" t="s">
        <v>5516</v>
      </c>
      <c r="AG145" t="s">
        <v>2254</v>
      </c>
      <c r="AH145" t="s">
        <v>2291</v>
      </c>
      <c r="AI145" t="s">
        <v>2358</v>
      </c>
      <c r="AJ145" t="s">
        <v>2293</v>
      </c>
      <c r="AK145" t="s">
        <v>2257</v>
      </c>
      <c r="AM145" t="s">
        <v>5517</v>
      </c>
      <c r="AN145" t="s">
        <v>2232</v>
      </c>
      <c r="AO145" t="s">
        <v>2728</v>
      </c>
      <c r="AP145" t="s">
        <v>4779</v>
      </c>
      <c r="AQ145" t="s">
        <v>5518</v>
      </c>
      <c r="AR145" t="s">
        <v>5519</v>
      </c>
      <c r="AS145" t="s">
        <v>3474</v>
      </c>
      <c r="AT145" t="s">
        <v>5520</v>
      </c>
      <c r="AU145" t="s">
        <v>2265</v>
      </c>
      <c r="AV145" t="s">
        <v>5521</v>
      </c>
      <c r="AW145" t="s">
        <v>45</v>
      </c>
    </row>
    <row r="146" spans="1:49">
      <c r="A146" t="s">
        <v>5522</v>
      </c>
      <c r="B146" t="s">
        <v>2223</v>
      </c>
      <c r="C146" t="s">
        <v>5523</v>
      </c>
      <c r="D146" t="s">
        <v>4721</v>
      </c>
      <c r="E146" t="s">
        <v>2270</v>
      </c>
      <c r="F146" t="s">
        <v>2272</v>
      </c>
      <c r="G146" t="s">
        <v>2509</v>
      </c>
      <c r="H146" t="s">
        <v>2326</v>
      </c>
      <c r="I146" t="s">
        <v>2273</v>
      </c>
      <c r="J146" t="s">
        <v>2308</v>
      </c>
      <c r="K146" t="s">
        <v>5524</v>
      </c>
      <c r="L146" t="s">
        <v>2232</v>
      </c>
      <c r="M146" t="s">
        <v>2310</v>
      </c>
      <c r="N146" t="s">
        <v>2234</v>
      </c>
      <c r="O146" t="s">
        <v>5525</v>
      </c>
      <c r="P146" t="s">
        <v>2328</v>
      </c>
      <c r="Q146" t="s">
        <v>5526</v>
      </c>
      <c r="R146" t="s">
        <v>5527</v>
      </c>
      <c r="S146" t="s">
        <v>5528</v>
      </c>
      <c r="T146" t="s">
        <v>5529</v>
      </c>
      <c r="U146" t="s">
        <v>5530</v>
      </c>
      <c r="V146" t="s">
        <v>5531</v>
      </c>
      <c r="W146" t="s">
        <v>2909</v>
      </c>
      <c r="X146" t="s">
        <v>5532</v>
      </c>
      <c r="Y146" t="s">
        <v>4394</v>
      </c>
      <c r="Z146" t="s">
        <v>5533</v>
      </c>
      <c r="AA146" t="s">
        <v>2416</v>
      </c>
      <c r="AB146" t="s">
        <v>5534</v>
      </c>
      <c r="AC146" t="s">
        <v>2249</v>
      </c>
      <c r="AD146" t="s">
        <v>2250</v>
      </c>
      <c r="AE146" t="s">
        <v>2251</v>
      </c>
      <c r="AF146" t="s">
        <v>5535</v>
      </c>
      <c r="AG146" t="s">
        <v>2291</v>
      </c>
      <c r="AH146" t="s">
        <v>2496</v>
      </c>
      <c r="AI146" t="s">
        <v>2256</v>
      </c>
      <c r="AJ146" t="s">
        <v>2270</v>
      </c>
      <c r="AK146" t="s">
        <v>2329</v>
      </c>
      <c r="AM146" t="s">
        <v>5536</v>
      </c>
      <c r="AN146" t="s">
        <v>2232</v>
      </c>
      <c r="AO146" t="s">
        <v>5537</v>
      </c>
      <c r="AP146" t="s">
        <v>5538</v>
      </c>
      <c r="AQ146" t="s">
        <v>5539</v>
      </c>
      <c r="AR146" t="s">
        <v>5540</v>
      </c>
      <c r="AS146" t="s">
        <v>5541</v>
      </c>
      <c r="AT146" t="s">
        <v>5542</v>
      </c>
      <c r="AU146" t="s">
        <v>2265</v>
      </c>
      <c r="AV146" t="s">
        <v>5543</v>
      </c>
      <c r="AW146" t="s">
        <v>45</v>
      </c>
    </row>
    <row r="147" spans="1:49">
      <c r="A147" t="s">
        <v>5544</v>
      </c>
      <c r="B147" t="s">
        <v>46</v>
      </c>
      <c r="C147" t="s">
        <v>5545</v>
      </c>
      <c r="D147" t="s">
        <v>4743</v>
      </c>
      <c r="E147" t="s">
        <v>2253</v>
      </c>
      <c r="F147" t="s">
        <v>2312</v>
      </c>
      <c r="G147" t="s">
        <v>2308</v>
      </c>
      <c r="H147" t="s">
        <v>2265</v>
      </c>
      <c r="I147" t="s">
        <v>2552</v>
      </c>
      <c r="J147" t="s">
        <v>2253</v>
      </c>
      <c r="K147" t="s">
        <v>5546</v>
      </c>
      <c r="L147" t="s">
        <v>2253</v>
      </c>
      <c r="M147" t="s">
        <v>2588</v>
      </c>
      <c r="N147" t="s">
        <v>2232</v>
      </c>
      <c r="O147" t="s">
        <v>5547</v>
      </c>
      <c r="P147" t="s">
        <v>2509</v>
      </c>
      <c r="Q147" t="s">
        <v>5548</v>
      </c>
      <c r="R147" t="s">
        <v>5549</v>
      </c>
      <c r="S147" t="s">
        <v>5550</v>
      </c>
      <c r="T147" t="s">
        <v>5551</v>
      </c>
      <c r="U147" t="s">
        <v>5287</v>
      </c>
      <c r="V147" t="s">
        <v>5552</v>
      </c>
      <c r="W147" t="s">
        <v>2519</v>
      </c>
      <c r="X147" t="s">
        <v>5553</v>
      </c>
      <c r="Y147" t="s">
        <v>2624</v>
      </c>
      <c r="Z147" t="s">
        <v>5554</v>
      </c>
      <c r="AA147" t="s">
        <v>2751</v>
      </c>
      <c r="AB147" t="s">
        <v>5555</v>
      </c>
      <c r="AC147" t="s">
        <v>2249</v>
      </c>
      <c r="AD147" t="s">
        <v>2250</v>
      </c>
      <c r="AE147" t="s">
        <v>2251</v>
      </c>
      <c r="AF147" t="s">
        <v>5556</v>
      </c>
      <c r="AG147" t="s">
        <v>2342</v>
      </c>
      <c r="AH147" t="s">
        <v>2229</v>
      </c>
      <c r="AI147" t="s">
        <v>2277</v>
      </c>
      <c r="AJ147" t="s">
        <v>2257</v>
      </c>
      <c r="AK147" t="s">
        <v>2273</v>
      </c>
      <c r="AM147" t="s">
        <v>5557</v>
      </c>
      <c r="AN147" t="s">
        <v>2232</v>
      </c>
      <c r="AO147" t="s">
        <v>5558</v>
      </c>
      <c r="AP147" t="s">
        <v>5559</v>
      </c>
      <c r="AQ147" t="s">
        <v>5560</v>
      </c>
      <c r="AR147" t="s">
        <v>5561</v>
      </c>
      <c r="AS147" t="s">
        <v>5562</v>
      </c>
      <c r="AT147" t="s">
        <v>5563</v>
      </c>
      <c r="AU147" t="s">
        <v>2265</v>
      </c>
      <c r="AV147" t="s">
        <v>5564</v>
      </c>
      <c r="AW147" t="s">
        <v>45</v>
      </c>
    </row>
    <row r="148" spans="1:49">
      <c r="A148" t="s">
        <v>5565</v>
      </c>
      <c r="B148" t="s">
        <v>2302</v>
      </c>
      <c r="C148" t="s">
        <v>5566</v>
      </c>
      <c r="D148" t="s">
        <v>4765</v>
      </c>
      <c r="E148" t="s">
        <v>2257</v>
      </c>
      <c r="F148" t="s">
        <v>2228</v>
      </c>
      <c r="G148" t="s">
        <v>2496</v>
      </c>
      <c r="H148" t="s">
        <v>2327</v>
      </c>
      <c r="I148" t="s">
        <v>2307</v>
      </c>
      <c r="J148" t="s">
        <v>2250</v>
      </c>
      <c r="K148" t="s">
        <v>5567</v>
      </c>
      <c r="L148" t="s">
        <v>2232</v>
      </c>
      <c r="M148" t="s">
        <v>2614</v>
      </c>
      <c r="N148" t="s">
        <v>2342</v>
      </c>
      <c r="O148" t="s">
        <v>5568</v>
      </c>
      <c r="P148" t="s">
        <v>2272</v>
      </c>
      <c r="Q148" t="s">
        <v>5569</v>
      </c>
      <c r="R148" t="s">
        <v>5510</v>
      </c>
      <c r="S148" t="s">
        <v>5570</v>
      </c>
      <c r="T148" t="s">
        <v>5571</v>
      </c>
      <c r="U148" t="s">
        <v>5572</v>
      </c>
      <c r="V148" t="s">
        <v>5573</v>
      </c>
      <c r="W148" t="s">
        <v>3532</v>
      </c>
      <c r="X148" t="s">
        <v>5574</v>
      </c>
      <c r="Y148" t="s">
        <v>4371</v>
      </c>
      <c r="Z148" t="s">
        <v>5575</v>
      </c>
      <c r="AA148" t="s">
        <v>3186</v>
      </c>
      <c r="AB148" t="s">
        <v>5576</v>
      </c>
      <c r="AC148" t="s">
        <v>2249</v>
      </c>
      <c r="AD148" t="s">
        <v>2250</v>
      </c>
      <c r="AE148" t="s">
        <v>2251</v>
      </c>
      <c r="AF148" t="s">
        <v>5577</v>
      </c>
      <c r="AG148" t="s">
        <v>2253</v>
      </c>
      <c r="AH148" t="s">
        <v>2230</v>
      </c>
      <c r="AI148" t="s">
        <v>2254</v>
      </c>
      <c r="AJ148" t="s">
        <v>2292</v>
      </c>
      <c r="AK148" t="s">
        <v>2307</v>
      </c>
      <c r="AM148" t="s">
        <v>5578</v>
      </c>
      <c r="AN148" t="s">
        <v>2232</v>
      </c>
      <c r="AO148" t="s">
        <v>2728</v>
      </c>
      <c r="AP148" t="s">
        <v>5579</v>
      </c>
      <c r="AQ148" t="s">
        <v>5580</v>
      </c>
      <c r="AR148" t="s">
        <v>5581</v>
      </c>
      <c r="AS148" t="s">
        <v>3497</v>
      </c>
      <c r="AT148" t="s">
        <v>5582</v>
      </c>
      <c r="AU148" t="s">
        <v>2265</v>
      </c>
      <c r="AV148" t="s">
        <v>5583</v>
      </c>
      <c r="AW148" t="s">
        <v>45</v>
      </c>
    </row>
    <row r="149" spans="1:49">
      <c r="A149" t="s">
        <v>5584</v>
      </c>
      <c r="B149" t="s">
        <v>2223</v>
      </c>
      <c r="C149" t="s">
        <v>5585</v>
      </c>
      <c r="D149" t="s">
        <v>4786</v>
      </c>
      <c r="E149" t="s">
        <v>2265</v>
      </c>
      <c r="F149" t="s">
        <v>2257</v>
      </c>
      <c r="G149" t="s">
        <v>2445</v>
      </c>
      <c r="H149" t="s">
        <v>2227</v>
      </c>
      <c r="I149" t="s">
        <v>2371</v>
      </c>
      <c r="J149" t="s">
        <v>2308</v>
      </c>
      <c r="K149" t="s">
        <v>5586</v>
      </c>
      <c r="L149" t="s">
        <v>2232</v>
      </c>
      <c r="M149" t="s">
        <v>2640</v>
      </c>
      <c r="N149" t="s">
        <v>2234</v>
      </c>
      <c r="O149" t="s">
        <v>5587</v>
      </c>
      <c r="P149" t="s">
        <v>4086</v>
      </c>
      <c r="Q149" t="s">
        <v>5588</v>
      </c>
      <c r="R149" t="s">
        <v>5589</v>
      </c>
      <c r="S149" t="s">
        <v>5590</v>
      </c>
      <c r="T149" t="s">
        <v>5591</v>
      </c>
      <c r="U149" t="s">
        <v>5592</v>
      </c>
      <c r="V149" t="s">
        <v>5593</v>
      </c>
      <c r="W149" t="s">
        <v>4331</v>
      </c>
      <c r="X149" t="s">
        <v>5594</v>
      </c>
      <c r="Y149" t="s">
        <v>4161</v>
      </c>
      <c r="Z149" t="s">
        <v>5595</v>
      </c>
      <c r="AA149" t="s">
        <v>2549</v>
      </c>
      <c r="AB149" t="s">
        <v>5596</v>
      </c>
      <c r="AC149" t="s">
        <v>2249</v>
      </c>
      <c r="AD149" t="s">
        <v>2250</v>
      </c>
      <c r="AE149" t="s">
        <v>2251</v>
      </c>
      <c r="AF149" t="s">
        <v>5597</v>
      </c>
      <c r="AG149" t="s">
        <v>2265</v>
      </c>
      <c r="AH149" t="s">
        <v>2255</v>
      </c>
      <c r="AI149" t="s">
        <v>2391</v>
      </c>
      <c r="AJ149" t="s">
        <v>2277</v>
      </c>
      <c r="AK149" t="s">
        <v>2305</v>
      </c>
      <c r="AM149" t="s">
        <v>5598</v>
      </c>
      <c r="AN149" t="s">
        <v>2234</v>
      </c>
      <c r="AO149" t="s">
        <v>5599</v>
      </c>
      <c r="AP149" t="s">
        <v>4088</v>
      </c>
      <c r="AQ149" t="s">
        <v>5600</v>
      </c>
      <c r="AR149" t="s">
        <v>5601</v>
      </c>
      <c r="AS149" t="s">
        <v>3906</v>
      </c>
      <c r="AT149" t="s">
        <v>5602</v>
      </c>
      <c r="AU149" t="s">
        <v>2265</v>
      </c>
      <c r="AV149" t="s">
        <v>5603</v>
      </c>
      <c r="AW149" t="s">
        <v>45</v>
      </c>
    </row>
    <row r="150" spans="1:49">
      <c r="A150" t="s">
        <v>5604</v>
      </c>
      <c r="B150" t="s">
        <v>46</v>
      </c>
      <c r="C150" t="s">
        <v>5605</v>
      </c>
      <c r="D150" t="s">
        <v>4808</v>
      </c>
      <c r="E150" t="s">
        <v>2373</v>
      </c>
      <c r="F150" t="s">
        <v>2372</v>
      </c>
      <c r="G150" t="s">
        <v>2601</v>
      </c>
      <c r="H150" t="s">
        <v>2445</v>
      </c>
      <c r="I150" t="s">
        <v>2265</v>
      </c>
      <c r="J150" t="s">
        <v>2291</v>
      </c>
      <c r="K150" t="s">
        <v>5606</v>
      </c>
      <c r="L150" t="s">
        <v>2232</v>
      </c>
      <c r="M150" t="s">
        <v>2233</v>
      </c>
      <c r="N150" t="s">
        <v>2232</v>
      </c>
      <c r="O150" t="s">
        <v>5607</v>
      </c>
      <c r="P150" t="s">
        <v>2372</v>
      </c>
      <c r="Q150" t="s">
        <v>5608</v>
      </c>
      <c r="R150" t="s">
        <v>4252</v>
      </c>
      <c r="S150" t="s">
        <v>5609</v>
      </c>
      <c r="T150" t="s">
        <v>5610</v>
      </c>
      <c r="U150" t="s">
        <v>2377</v>
      </c>
      <c r="V150" t="s">
        <v>5611</v>
      </c>
      <c r="W150" t="s">
        <v>2496</v>
      </c>
      <c r="X150" t="s">
        <v>5612</v>
      </c>
      <c r="Y150" t="s">
        <v>5613</v>
      </c>
      <c r="Z150" t="s">
        <v>5614</v>
      </c>
      <c r="AA150" t="s">
        <v>2416</v>
      </c>
      <c r="AB150" t="s">
        <v>5615</v>
      </c>
      <c r="AC150" t="s">
        <v>2249</v>
      </c>
      <c r="AD150" t="s">
        <v>2250</v>
      </c>
      <c r="AE150" t="s">
        <v>2251</v>
      </c>
      <c r="AF150" t="s">
        <v>5616</v>
      </c>
      <c r="AG150" t="s">
        <v>2253</v>
      </c>
      <c r="AH150" t="s">
        <v>2255</v>
      </c>
      <c r="AI150" t="s">
        <v>2227</v>
      </c>
      <c r="AJ150" t="s">
        <v>2359</v>
      </c>
      <c r="AK150" t="s">
        <v>2329</v>
      </c>
      <c r="AM150" t="s">
        <v>5617</v>
      </c>
      <c r="AN150" t="s">
        <v>2232</v>
      </c>
      <c r="AO150" t="s">
        <v>5618</v>
      </c>
      <c r="AP150" t="s">
        <v>5619</v>
      </c>
      <c r="AQ150" t="s">
        <v>5620</v>
      </c>
      <c r="AR150" t="s">
        <v>5621</v>
      </c>
      <c r="AS150" t="s">
        <v>5622</v>
      </c>
      <c r="AT150" t="s">
        <v>5623</v>
      </c>
      <c r="AU150" t="s">
        <v>2265</v>
      </c>
      <c r="AV150" t="s">
        <v>5624</v>
      </c>
      <c r="AW150" t="s">
        <v>45</v>
      </c>
    </row>
    <row r="151" spans="1:49">
      <c r="A151" t="s">
        <v>5625</v>
      </c>
      <c r="B151" t="s">
        <v>2302</v>
      </c>
      <c r="C151" t="s">
        <v>5626</v>
      </c>
      <c r="D151" t="s">
        <v>4828</v>
      </c>
      <c r="E151" t="s">
        <v>2552</v>
      </c>
      <c r="F151" t="s">
        <v>2341</v>
      </c>
      <c r="G151" t="s">
        <v>2307</v>
      </c>
      <c r="H151" t="s">
        <v>2228</v>
      </c>
      <c r="I151" t="s">
        <v>2391</v>
      </c>
      <c r="J151" t="s">
        <v>2230</v>
      </c>
      <c r="K151" t="s">
        <v>5627</v>
      </c>
      <c r="L151" t="s">
        <v>2232</v>
      </c>
      <c r="M151" t="s">
        <v>2275</v>
      </c>
      <c r="N151" t="s">
        <v>2253</v>
      </c>
      <c r="O151" t="s">
        <v>5628</v>
      </c>
      <c r="P151" t="s">
        <v>2307</v>
      </c>
      <c r="Q151" t="s">
        <v>5629</v>
      </c>
      <c r="R151" t="s">
        <v>4987</v>
      </c>
      <c r="S151" t="s">
        <v>5630</v>
      </c>
      <c r="T151" t="s">
        <v>5631</v>
      </c>
      <c r="U151" t="s">
        <v>3952</v>
      </c>
      <c r="V151" t="s">
        <v>5632</v>
      </c>
      <c r="W151" t="s">
        <v>2849</v>
      </c>
      <c r="X151" t="s">
        <v>5633</v>
      </c>
      <c r="Y151" t="s">
        <v>4918</v>
      </c>
      <c r="Z151" t="s">
        <v>5634</v>
      </c>
      <c r="AA151" t="s">
        <v>2493</v>
      </c>
      <c r="AB151" t="s">
        <v>5635</v>
      </c>
      <c r="AC151" t="s">
        <v>2249</v>
      </c>
      <c r="AD151" t="s">
        <v>2250</v>
      </c>
      <c r="AE151" t="s">
        <v>2251</v>
      </c>
      <c r="AF151" t="s">
        <v>5636</v>
      </c>
      <c r="AG151" t="s">
        <v>2371</v>
      </c>
      <c r="AH151" t="s">
        <v>2227</v>
      </c>
      <c r="AI151" t="s">
        <v>2271</v>
      </c>
      <c r="AJ151" t="s">
        <v>2292</v>
      </c>
      <c r="AK151" t="s">
        <v>2328</v>
      </c>
      <c r="AM151" t="s">
        <v>5637</v>
      </c>
      <c r="AN151" t="s">
        <v>2232</v>
      </c>
      <c r="AO151" t="s">
        <v>2728</v>
      </c>
      <c r="AP151" t="s">
        <v>5638</v>
      </c>
      <c r="AQ151" t="s">
        <v>5639</v>
      </c>
      <c r="AR151" t="s">
        <v>5640</v>
      </c>
      <c r="AS151" t="s">
        <v>2365</v>
      </c>
      <c r="AT151" t="s">
        <v>5641</v>
      </c>
      <c r="AU151" t="s">
        <v>2265</v>
      </c>
      <c r="AV151" t="s">
        <v>5642</v>
      </c>
      <c r="AW151" t="s">
        <v>45</v>
      </c>
    </row>
    <row r="152" spans="1:49">
      <c r="A152" t="s">
        <v>5643</v>
      </c>
      <c r="B152" t="s">
        <v>2223</v>
      </c>
      <c r="C152" t="s">
        <v>5644</v>
      </c>
      <c r="D152" t="s">
        <v>4849</v>
      </c>
      <c r="E152" t="s">
        <v>2291</v>
      </c>
      <c r="F152" t="s">
        <v>2234</v>
      </c>
      <c r="G152" t="s">
        <v>2288</v>
      </c>
      <c r="H152" t="s">
        <v>2358</v>
      </c>
      <c r="I152" t="s">
        <v>2250</v>
      </c>
      <c r="J152" t="s">
        <v>2253</v>
      </c>
      <c r="K152" t="s">
        <v>5645</v>
      </c>
      <c r="L152" t="s">
        <v>2232</v>
      </c>
      <c r="M152" t="s">
        <v>2310</v>
      </c>
      <c r="N152" t="s">
        <v>2308</v>
      </c>
      <c r="O152" t="s">
        <v>5646</v>
      </c>
      <c r="P152" t="s">
        <v>5647</v>
      </c>
      <c r="Q152" t="s">
        <v>5648</v>
      </c>
      <c r="R152" t="s">
        <v>5649</v>
      </c>
      <c r="S152" t="s">
        <v>5650</v>
      </c>
      <c r="T152" t="s">
        <v>5651</v>
      </c>
      <c r="U152" t="s">
        <v>2517</v>
      </c>
      <c r="V152" t="s">
        <v>5652</v>
      </c>
      <c r="W152" t="s">
        <v>5061</v>
      </c>
      <c r="X152" t="s">
        <v>5653</v>
      </c>
      <c r="Y152" t="s">
        <v>2783</v>
      </c>
      <c r="Z152" t="s">
        <v>5654</v>
      </c>
      <c r="AA152" t="s">
        <v>2927</v>
      </c>
      <c r="AB152" t="s">
        <v>5655</v>
      </c>
      <c r="AC152" t="s">
        <v>2249</v>
      </c>
      <c r="AD152" t="s">
        <v>2250</v>
      </c>
      <c r="AE152" t="s">
        <v>2251</v>
      </c>
      <c r="AF152" t="s">
        <v>5656</v>
      </c>
      <c r="AG152" t="s">
        <v>2288</v>
      </c>
      <c r="AH152" t="s">
        <v>2341</v>
      </c>
      <c r="AI152" t="s">
        <v>2372</v>
      </c>
      <c r="AJ152" t="s">
        <v>2915</v>
      </c>
      <c r="AK152" t="s">
        <v>2257</v>
      </c>
      <c r="AM152" t="s">
        <v>5657</v>
      </c>
      <c r="AN152" t="s">
        <v>2234</v>
      </c>
      <c r="AO152" t="s">
        <v>5658</v>
      </c>
      <c r="AP152" t="s">
        <v>5659</v>
      </c>
      <c r="AQ152" t="s">
        <v>5660</v>
      </c>
      <c r="AR152" t="s">
        <v>5661</v>
      </c>
      <c r="AS152" t="s">
        <v>3254</v>
      </c>
      <c r="AT152" t="s">
        <v>5662</v>
      </c>
      <c r="AU152" t="s">
        <v>2265</v>
      </c>
      <c r="AV152" t="s">
        <v>5663</v>
      </c>
      <c r="AW152" t="s">
        <v>45</v>
      </c>
    </row>
    <row r="153" spans="1:49">
      <c r="A153" t="s">
        <v>5664</v>
      </c>
      <c r="B153" t="s">
        <v>46</v>
      </c>
      <c r="C153" t="s">
        <v>5665</v>
      </c>
      <c r="D153" t="s">
        <v>4869</v>
      </c>
      <c r="E153" t="s">
        <v>2312</v>
      </c>
      <c r="F153" t="s">
        <v>2403</v>
      </c>
      <c r="G153" t="s">
        <v>2306</v>
      </c>
      <c r="H153" t="s">
        <v>2234</v>
      </c>
      <c r="I153" t="s">
        <v>2272</v>
      </c>
      <c r="J153" t="s">
        <v>2254</v>
      </c>
      <c r="K153" t="s">
        <v>5666</v>
      </c>
      <c r="L153" t="s">
        <v>2253</v>
      </c>
      <c r="M153" t="s">
        <v>2275</v>
      </c>
      <c r="N153" t="s">
        <v>2342</v>
      </c>
      <c r="O153" t="s">
        <v>5667</v>
      </c>
      <c r="P153" t="s">
        <v>2328</v>
      </c>
      <c r="Q153" t="s">
        <v>5668</v>
      </c>
      <c r="R153" t="s">
        <v>5669</v>
      </c>
      <c r="S153" t="s">
        <v>5670</v>
      </c>
      <c r="T153" t="s">
        <v>5671</v>
      </c>
      <c r="U153" t="s">
        <v>4040</v>
      </c>
      <c r="V153" t="s">
        <v>5672</v>
      </c>
      <c r="W153" t="s">
        <v>2909</v>
      </c>
      <c r="X153" t="s">
        <v>5673</v>
      </c>
      <c r="Y153" t="s">
        <v>2877</v>
      </c>
      <c r="Z153" t="s">
        <v>5674</v>
      </c>
      <c r="AA153" t="s">
        <v>2416</v>
      </c>
      <c r="AB153" t="s">
        <v>5675</v>
      </c>
      <c r="AC153" t="s">
        <v>2249</v>
      </c>
      <c r="AD153" t="s">
        <v>2250</v>
      </c>
      <c r="AE153" t="s">
        <v>2251</v>
      </c>
      <c r="AF153" t="s">
        <v>5676</v>
      </c>
      <c r="AG153" t="s">
        <v>2250</v>
      </c>
      <c r="AH153" t="s">
        <v>2312</v>
      </c>
      <c r="AI153" t="s">
        <v>2272</v>
      </c>
      <c r="AJ153" t="s">
        <v>2271</v>
      </c>
      <c r="AK153" t="s">
        <v>2445</v>
      </c>
      <c r="AM153" t="s">
        <v>5677</v>
      </c>
      <c r="AN153" t="s">
        <v>2232</v>
      </c>
      <c r="AO153" t="s">
        <v>5678</v>
      </c>
      <c r="AP153" t="s">
        <v>3803</v>
      </c>
      <c r="AQ153" t="s">
        <v>5570</v>
      </c>
      <c r="AR153" t="s">
        <v>5679</v>
      </c>
      <c r="AS153" t="s">
        <v>5680</v>
      </c>
      <c r="AT153" t="s">
        <v>5681</v>
      </c>
      <c r="AU153" t="s">
        <v>2265</v>
      </c>
      <c r="AV153" t="s">
        <v>5682</v>
      </c>
      <c r="AW153" t="s">
        <v>45</v>
      </c>
    </row>
    <row r="154" spans="1:49">
      <c r="A154" t="s">
        <v>5683</v>
      </c>
      <c r="B154" t="s">
        <v>2302</v>
      </c>
      <c r="C154" t="s">
        <v>5684</v>
      </c>
      <c r="D154" t="s">
        <v>4890</v>
      </c>
      <c r="E154" t="s">
        <v>2308</v>
      </c>
      <c r="F154" t="s">
        <v>2277</v>
      </c>
      <c r="G154" t="s">
        <v>2915</v>
      </c>
      <c r="H154" t="s">
        <v>2230</v>
      </c>
      <c r="I154" t="s">
        <v>2255</v>
      </c>
      <c r="J154" t="s">
        <v>2254</v>
      </c>
      <c r="K154" t="s">
        <v>5685</v>
      </c>
      <c r="L154" t="s">
        <v>2232</v>
      </c>
      <c r="M154" t="s">
        <v>2310</v>
      </c>
      <c r="N154" t="s">
        <v>2232</v>
      </c>
      <c r="O154" t="s">
        <v>5686</v>
      </c>
      <c r="P154" t="s">
        <v>2552</v>
      </c>
      <c r="Q154" t="s">
        <v>5687</v>
      </c>
      <c r="R154" t="s">
        <v>5688</v>
      </c>
      <c r="S154" t="s">
        <v>5689</v>
      </c>
      <c r="T154" t="s">
        <v>5690</v>
      </c>
      <c r="U154" t="s">
        <v>5691</v>
      </c>
      <c r="V154" t="s">
        <v>5692</v>
      </c>
      <c r="W154" t="s">
        <v>4371</v>
      </c>
      <c r="X154" t="s">
        <v>5693</v>
      </c>
      <c r="Y154" t="s">
        <v>2254</v>
      </c>
      <c r="Z154" t="s">
        <v>5694</v>
      </c>
      <c r="AA154" t="s">
        <v>2927</v>
      </c>
      <c r="AB154" t="s">
        <v>5695</v>
      </c>
      <c r="AC154" t="s">
        <v>2249</v>
      </c>
      <c r="AD154" t="s">
        <v>2250</v>
      </c>
      <c r="AE154" t="s">
        <v>2251</v>
      </c>
      <c r="AF154" t="s">
        <v>5696</v>
      </c>
      <c r="AG154" t="s">
        <v>2230</v>
      </c>
      <c r="AH154" t="s">
        <v>2481</v>
      </c>
      <c r="AI154" t="s">
        <v>2327</v>
      </c>
      <c r="AJ154" t="s">
        <v>2372</v>
      </c>
      <c r="AK154" t="s">
        <v>2271</v>
      </c>
      <c r="AM154" t="s">
        <v>5697</v>
      </c>
      <c r="AN154" t="s">
        <v>2342</v>
      </c>
      <c r="AO154" t="s">
        <v>5698</v>
      </c>
      <c r="AP154" t="s">
        <v>3425</v>
      </c>
      <c r="AQ154" t="s">
        <v>5699</v>
      </c>
      <c r="AR154" t="s">
        <v>5700</v>
      </c>
      <c r="AS154" t="s">
        <v>5701</v>
      </c>
      <c r="AT154" t="s">
        <v>5702</v>
      </c>
      <c r="AU154" t="s">
        <v>2265</v>
      </c>
      <c r="AV154" t="s">
        <v>5703</v>
      </c>
      <c r="AW154" t="s">
        <v>45</v>
      </c>
    </row>
    <row r="155" spans="1:49">
      <c r="A155" t="s">
        <v>5704</v>
      </c>
      <c r="B155" t="s">
        <v>2223</v>
      </c>
      <c r="C155" t="s">
        <v>5705</v>
      </c>
      <c r="D155" t="s">
        <v>4908</v>
      </c>
      <c r="E155" t="s">
        <v>2273</v>
      </c>
      <c r="F155" t="s">
        <v>2312</v>
      </c>
      <c r="G155" t="s">
        <v>2308</v>
      </c>
      <c r="H155" t="s">
        <v>2270</v>
      </c>
      <c r="I155" t="s">
        <v>2496</v>
      </c>
      <c r="J155" t="s">
        <v>2291</v>
      </c>
      <c r="K155" t="s">
        <v>5706</v>
      </c>
      <c r="L155" t="s">
        <v>2253</v>
      </c>
      <c r="M155" t="s">
        <v>2310</v>
      </c>
      <c r="N155" t="s">
        <v>2234</v>
      </c>
      <c r="O155" t="s">
        <v>5707</v>
      </c>
      <c r="P155" t="s">
        <v>2665</v>
      </c>
      <c r="Q155" t="s">
        <v>5708</v>
      </c>
      <c r="R155" t="s">
        <v>5709</v>
      </c>
      <c r="S155" t="s">
        <v>5710</v>
      </c>
      <c r="T155" t="s">
        <v>5711</v>
      </c>
      <c r="U155" t="s">
        <v>4255</v>
      </c>
      <c r="V155" t="s">
        <v>5712</v>
      </c>
      <c r="W155" t="s">
        <v>2372</v>
      </c>
      <c r="X155" t="s">
        <v>5713</v>
      </c>
      <c r="Y155" t="s">
        <v>3488</v>
      </c>
      <c r="Z155" t="s">
        <v>5714</v>
      </c>
      <c r="AA155" t="s">
        <v>2245</v>
      </c>
      <c r="AB155" t="s">
        <v>5715</v>
      </c>
      <c r="AC155" t="s">
        <v>2249</v>
      </c>
      <c r="AD155" t="s">
        <v>2250</v>
      </c>
      <c r="AE155" t="s">
        <v>2251</v>
      </c>
      <c r="AF155" t="s">
        <v>5716</v>
      </c>
      <c r="AG155" t="s">
        <v>2342</v>
      </c>
      <c r="AH155" t="s">
        <v>2496</v>
      </c>
      <c r="AI155" t="s">
        <v>2292</v>
      </c>
      <c r="AJ155" t="s">
        <v>2256</v>
      </c>
      <c r="AK155" t="s">
        <v>2257</v>
      </c>
      <c r="AM155" t="s">
        <v>5717</v>
      </c>
      <c r="AN155" t="s">
        <v>2265</v>
      </c>
      <c r="AO155" t="s">
        <v>5718</v>
      </c>
      <c r="AP155" t="s">
        <v>2448</v>
      </c>
      <c r="AQ155" t="s">
        <v>5719</v>
      </c>
      <c r="AR155" t="s">
        <v>5720</v>
      </c>
      <c r="AS155" t="s">
        <v>5721</v>
      </c>
      <c r="AT155" t="s">
        <v>5722</v>
      </c>
      <c r="AU155" t="s">
        <v>2265</v>
      </c>
      <c r="AV155" t="s">
        <v>5723</v>
      </c>
      <c r="AW155" t="s">
        <v>45</v>
      </c>
    </row>
    <row r="156" spans="1:49">
      <c r="A156" t="s">
        <v>5724</v>
      </c>
      <c r="B156" t="s">
        <v>46</v>
      </c>
      <c r="C156" t="s">
        <v>5725</v>
      </c>
      <c r="D156" t="s">
        <v>4929</v>
      </c>
      <c r="E156" t="s">
        <v>2403</v>
      </c>
      <c r="F156" t="s">
        <v>2915</v>
      </c>
      <c r="G156" t="s">
        <v>2496</v>
      </c>
      <c r="H156" t="s">
        <v>2265</v>
      </c>
      <c r="I156" t="s">
        <v>2229</v>
      </c>
      <c r="J156" t="s">
        <v>2308</v>
      </c>
      <c r="K156" t="s">
        <v>5726</v>
      </c>
      <c r="L156" t="s">
        <v>2234</v>
      </c>
      <c r="M156" t="s">
        <v>5243</v>
      </c>
      <c r="N156" t="s">
        <v>2234</v>
      </c>
      <c r="O156" t="s">
        <v>5727</v>
      </c>
      <c r="P156" t="s">
        <v>2358</v>
      </c>
      <c r="Q156" t="s">
        <v>5728</v>
      </c>
      <c r="R156" t="s">
        <v>5729</v>
      </c>
      <c r="S156" t="s">
        <v>5730</v>
      </c>
      <c r="T156" t="s">
        <v>4684</v>
      </c>
      <c r="U156" t="s">
        <v>5731</v>
      </c>
      <c r="V156" t="s">
        <v>5732</v>
      </c>
      <c r="W156" t="s">
        <v>2935</v>
      </c>
      <c r="X156" t="s">
        <v>5733</v>
      </c>
      <c r="Y156" t="s">
        <v>4394</v>
      </c>
      <c r="Z156" t="s">
        <v>5734</v>
      </c>
      <c r="AA156" t="s">
        <v>2416</v>
      </c>
      <c r="AB156" t="s">
        <v>5735</v>
      </c>
      <c r="AC156" t="s">
        <v>2249</v>
      </c>
      <c r="AD156" t="s">
        <v>2250</v>
      </c>
      <c r="AE156" t="s">
        <v>2251</v>
      </c>
      <c r="AF156" t="s">
        <v>5736</v>
      </c>
      <c r="AG156" t="s">
        <v>2308</v>
      </c>
      <c r="AH156" t="s">
        <v>2291</v>
      </c>
      <c r="AI156" t="s">
        <v>2373</v>
      </c>
      <c r="AJ156" t="s">
        <v>2293</v>
      </c>
      <c r="AK156" t="s">
        <v>2305</v>
      </c>
      <c r="AM156" t="s">
        <v>5737</v>
      </c>
      <c r="AN156" t="s">
        <v>2253</v>
      </c>
      <c r="AO156" t="s">
        <v>5738</v>
      </c>
      <c r="AP156" t="s">
        <v>3947</v>
      </c>
      <c r="AQ156" t="s">
        <v>5739</v>
      </c>
      <c r="AR156" t="s">
        <v>5740</v>
      </c>
      <c r="AS156" t="s">
        <v>5741</v>
      </c>
      <c r="AT156" t="s">
        <v>5742</v>
      </c>
      <c r="AU156" t="s">
        <v>2265</v>
      </c>
      <c r="AV156" t="s">
        <v>5743</v>
      </c>
      <c r="AW156" t="s">
        <v>45</v>
      </c>
    </row>
    <row r="157" spans="1:49">
      <c r="A157" t="s">
        <v>5744</v>
      </c>
      <c r="B157" t="s">
        <v>2302</v>
      </c>
      <c r="C157" t="s">
        <v>5745</v>
      </c>
      <c r="D157" t="s">
        <v>4950</v>
      </c>
      <c r="E157" t="s">
        <v>2496</v>
      </c>
      <c r="F157" t="s">
        <v>2265</v>
      </c>
      <c r="G157" t="s">
        <v>2326</v>
      </c>
      <c r="H157" t="s">
        <v>2359</v>
      </c>
      <c r="I157" t="s">
        <v>2307</v>
      </c>
      <c r="J157" t="s">
        <v>2291</v>
      </c>
      <c r="K157" t="s">
        <v>5746</v>
      </c>
      <c r="L157" t="s">
        <v>2232</v>
      </c>
      <c r="M157" t="s">
        <v>2310</v>
      </c>
      <c r="N157" t="s">
        <v>2234</v>
      </c>
      <c r="O157" t="s">
        <v>5747</v>
      </c>
      <c r="P157" t="s">
        <v>2601</v>
      </c>
      <c r="Q157" t="s">
        <v>5748</v>
      </c>
      <c r="R157" t="s">
        <v>3734</v>
      </c>
      <c r="S157" t="s">
        <v>5749</v>
      </c>
      <c r="T157" t="s">
        <v>5750</v>
      </c>
      <c r="U157" t="s">
        <v>5751</v>
      </c>
      <c r="V157" t="s">
        <v>5752</v>
      </c>
      <c r="W157" t="s">
        <v>5289</v>
      </c>
      <c r="X157" t="s">
        <v>5753</v>
      </c>
      <c r="Y157" t="s">
        <v>2491</v>
      </c>
      <c r="Z157" t="s">
        <v>5754</v>
      </c>
      <c r="AA157" t="s">
        <v>2751</v>
      </c>
      <c r="AB157" t="s">
        <v>5755</v>
      </c>
      <c r="AC157" t="s">
        <v>2249</v>
      </c>
      <c r="AD157" t="s">
        <v>2250</v>
      </c>
      <c r="AE157" t="s">
        <v>2251</v>
      </c>
      <c r="AF157" t="s">
        <v>5756</v>
      </c>
      <c r="AG157" t="s">
        <v>2341</v>
      </c>
      <c r="AH157" t="s">
        <v>2227</v>
      </c>
      <c r="AI157" t="s">
        <v>2292</v>
      </c>
      <c r="AJ157" t="s">
        <v>2601</v>
      </c>
      <c r="AK157" t="s">
        <v>2270</v>
      </c>
      <c r="AM157" t="s">
        <v>5757</v>
      </c>
      <c r="AN157" t="s">
        <v>2232</v>
      </c>
      <c r="AO157" t="s">
        <v>2728</v>
      </c>
      <c r="AP157" t="s">
        <v>2953</v>
      </c>
      <c r="AQ157" t="s">
        <v>5758</v>
      </c>
      <c r="AR157" t="s">
        <v>5759</v>
      </c>
      <c r="AS157" t="s">
        <v>5760</v>
      </c>
      <c r="AT157" t="s">
        <v>5761</v>
      </c>
      <c r="AU157" t="s">
        <v>2265</v>
      </c>
      <c r="AV157" t="s">
        <v>5762</v>
      </c>
      <c r="AW157" t="s">
        <v>45</v>
      </c>
    </row>
    <row r="158" spans="1:49">
      <c r="A158" t="s">
        <v>5763</v>
      </c>
      <c r="B158" t="s">
        <v>2223</v>
      </c>
      <c r="C158" t="s">
        <v>5764</v>
      </c>
      <c r="D158" t="s">
        <v>4971</v>
      </c>
      <c r="E158" t="s">
        <v>2359</v>
      </c>
      <c r="F158" t="s">
        <v>2342</v>
      </c>
      <c r="G158" t="s">
        <v>2256</v>
      </c>
      <c r="H158" t="s">
        <v>2257</v>
      </c>
      <c r="I158" t="s">
        <v>2291</v>
      </c>
      <c r="J158" t="s">
        <v>2265</v>
      </c>
      <c r="K158" t="s">
        <v>5765</v>
      </c>
      <c r="L158" t="s">
        <v>2234</v>
      </c>
      <c r="M158" t="s">
        <v>5766</v>
      </c>
      <c r="N158" t="s">
        <v>2265</v>
      </c>
      <c r="O158" t="s">
        <v>5767</v>
      </c>
      <c r="P158" t="s">
        <v>2445</v>
      </c>
      <c r="Q158" t="s">
        <v>5768</v>
      </c>
      <c r="R158" t="s">
        <v>3191</v>
      </c>
      <c r="S158" t="s">
        <v>4519</v>
      </c>
      <c r="T158" t="s">
        <v>5769</v>
      </c>
      <c r="U158" t="s">
        <v>4896</v>
      </c>
      <c r="V158" t="s">
        <v>5770</v>
      </c>
      <c r="W158" t="s">
        <v>3727</v>
      </c>
      <c r="X158" t="s">
        <v>5771</v>
      </c>
      <c r="Y158" t="s">
        <v>2491</v>
      </c>
      <c r="Z158" t="s">
        <v>5772</v>
      </c>
      <c r="AA158" t="s">
        <v>2245</v>
      </c>
      <c r="AB158" t="s">
        <v>5773</v>
      </c>
      <c r="AC158" t="s">
        <v>2249</v>
      </c>
      <c r="AD158" t="s">
        <v>2250</v>
      </c>
      <c r="AE158" t="s">
        <v>2251</v>
      </c>
      <c r="AF158" t="s">
        <v>5774</v>
      </c>
      <c r="AG158" t="s">
        <v>2230</v>
      </c>
      <c r="AH158" t="s">
        <v>2373</v>
      </c>
      <c r="AI158" t="s">
        <v>2271</v>
      </c>
      <c r="AJ158" t="s">
        <v>2359</v>
      </c>
      <c r="AK158" t="s">
        <v>2497</v>
      </c>
      <c r="AM158" t="s">
        <v>5775</v>
      </c>
      <c r="AN158" t="s">
        <v>2234</v>
      </c>
      <c r="AO158" t="s">
        <v>5776</v>
      </c>
      <c r="AP158" t="s">
        <v>5089</v>
      </c>
      <c r="AQ158" t="s">
        <v>5777</v>
      </c>
      <c r="AR158" t="s">
        <v>5778</v>
      </c>
      <c r="AS158" t="s">
        <v>2956</v>
      </c>
      <c r="AT158" t="s">
        <v>5779</v>
      </c>
      <c r="AU158" t="s">
        <v>2265</v>
      </c>
      <c r="AV158" t="s">
        <v>5780</v>
      </c>
      <c r="AW158" t="s">
        <v>45</v>
      </c>
    </row>
    <row r="159" spans="1:49">
      <c r="A159" t="s">
        <v>5781</v>
      </c>
      <c r="B159" t="s">
        <v>46</v>
      </c>
      <c r="C159" t="s">
        <v>5782</v>
      </c>
      <c r="D159" t="s">
        <v>4993</v>
      </c>
      <c r="E159" t="s">
        <v>2226</v>
      </c>
      <c r="F159" t="s">
        <v>2253</v>
      </c>
      <c r="G159" t="s">
        <v>2373</v>
      </c>
      <c r="H159" t="s">
        <v>2288</v>
      </c>
      <c r="I159" t="s">
        <v>2497</v>
      </c>
      <c r="J159" t="s">
        <v>2308</v>
      </c>
      <c r="K159" t="s">
        <v>5783</v>
      </c>
      <c r="L159" t="s">
        <v>2232</v>
      </c>
      <c r="M159" t="s">
        <v>2375</v>
      </c>
      <c r="N159" t="s">
        <v>2288</v>
      </c>
      <c r="O159" t="s">
        <v>5784</v>
      </c>
      <c r="P159" t="s">
        <v>2329</v>
      </c>
      <c r="Q159" t="s">
        <v>5785</v>
      </c>
      <c r="R159" t="s">
        <v>5786</v>
      </c>
      <c r="S159" t="s">
        <v>5787</v>
      </c>
      <c r="T159" t="s">
        <v>5788</v>
      </c>
      <c r="U159" t="s">
        <v>5789</v>
      </c>
      <c r="V159" t="s">
        <v>5790</v>
      </c>
      <c r="W159" t="s">
        <v>2327</v>
      </c>
      <c r="X159" t="s">
        <v>5791</v>
      </c>
      <c r="Y159" t="s">
        <v>3465</v>
      </c>
      <c r="Z159" t="s">
        <v>5792</v>
      </c>
      <c r="AA159" t="s">
        <v>2342</v>
      </c>
      <c r="AB159" t="s">
        <v>5793</v>
      </c>
      <c r="AC159" t="s">
        <v>2249</v>
      </c>
      <c r="AD159" t="s">
        <v>2250</v>
      </c>
      <c r="AE159" t="s">
        <v>2251</v>
      </c>
      <c r="AF159" t="s">
        <v>5794</v>
      </c>
      <c r="AG159" t="s">
        <v>2341</v>
      </c>
      <c r="AH159" t="s">
        <v>2601</v>
      </c>
      <c r="AI159" t="s">
        <v>2256</v>
      </c>
      <c r="AJ159" t="s">
        <v>2273</v>
      </c>
      <c r="AK159" t="s">
        <v>2307</v>
      </c>
      <c r="AM159" t="s">
        <v>5795</v>
      </c>
      <c r="AN159" t="s">
        <v>2234</v>
      </c>
      <c r="AO159" t="s">
        <v>5796</v>
      </c>
      <c r="AP159" t="s">
        <v>5797</v>
      </c>
      <c r="AQ159" t="s">
        <v>5798</v>
      </c>
      <c r="AR159" t="s">
        <v>5799</v>
      </c>
      <c r="AS159" t="s">
        <v>5800</v>
      </c>
      <c r="AT159" t="s">
        <v>5801</v>
      </c>
      <c r="AU159" t="s">
        <v>2265</v>
      </c>
      <c r="AV159" t="s">
        <v>5802</v>
      </c>
      <c r="AW159" t="s">
        <v>45</v>
      </c>
    </row>
    <row r="160" spans="1:49">
      <c r="A160" t="s">
        <v>5803</v>
      </c>
      <c r="B160" t="s">
        <v>2302</v>
      </c>
      <c r="C160" t="s">
        <v>5804</v>
      </c>
      <c r="D160" t="s">
        <v>5013</v>
      </c>
      <c r="E160" t="s">
        <v>2255</v>
      </c>
      <c r="F160" t="s">
        <v>2257</v>
      </c>
      <c r="G160" t="s">
        <v>2307</v>
      </c>
      <c r="H160" t="s">
        <v>2358</v>
      </c>
      <c r="I160" t="s">
        <v>2230</v>
      </c>
      <c r="J160" t="s">
        <v>2291</v>
      </c>
      <c r="K160" t="s">
        <v>5805</v>
      </c>
      <c r="L160" t="s">
        <v>2232</v>
      </c>
      <c r="M160" t="s">
        <v>2405</v>
      </c>
      <c r="N160" t="s">
        <v>2234</v>
      </c>
      <c r="O160" t="s">
        <v>5806</v>
      </c>
      <c r="P160" t="s">
        <v>2842</v>
      </c>
      <c r="Q160" t="s">
        <v>5807</v>
      </c>
      <c r="R160" t="s">
        <v>5808</v>
      </c>
      <c r="S160" t="s">
        <v>5809</v>
      </c>
      <c r="T160" t="s">
        <v>5810</v>
      </c>
      <c r="U160" t="s">
        <v>3036</v>
      </c>
      <c r="V160" t="s">
        <v>5811</v>
      </c>
      <c r="W160" t="s">
        <v>3300</v>
      </c>
      <c r="X160" t="s">
        <v>5812</v>
      </c>
      <c r="Y160" t="s">
        <v>2353</v>
      </c>
      <c r="Z160" t="s">
        <v>5813</v>
      </c>
      <c r="AA160" t="s">
        <v>3088</v>
      </c>
      <c r="AB160" t="s">
        <v>5814</v>
      </c>
      <c r="AC160" t="s">
        <v>2249</v>
      </c>
      <c r="AD160" t="s">
        <v>2250</v>
      </c>
      <c r="AE160" t="s">
        <v>2251</v>
      </c>
      <c r="AF160" t="s">
        <v>5815</v>
      </c>
      <c r="AG160" t="s">
        <v>2341</v>
      </c>
      <c r="AH160" t="s">
        <v>2372</v>
      </c>
      <c r="AI160" t="s">
        <v>2601</v>
      </c>
      <c r="AJ160" t="s">
        <v>2270</v>
      </c>
      <c r="AK160" t="s">
        <v>2497</v>
      </c>
      <c r="AM160" t="s">
        <v>5816</v>
      </c>
      <c r="AN160" t="s">
        <v>2253</v>
      </c>
      <c r="AO160" t="s">
        <v>2728</v>
      </c>
      <c r="AP160" t="s">
        <v>4695</v>
      </c>
      <c r="AQ160" t="s">
        <v>5817</v>
      </c>
      <c r="AR160" t="s">
        <v>5818</v>
      </c>
      <c r="AS160" t="s">
        <v>5819</v>
      </c>
      <c r="AT160" t="s">
        <v>5820</v>
      </c>
      <c r="AU160" t="s">
        <v>2265</v>
      </c>
      <c r="AV160" t="s">
        <v>5821</v>
      </c>
      <c r="AW160" t="s">
        <v>45</v>
      </c>
    </row>
    <row r="161" spans="1:49">
      <c r="A161" t="s">
        <v>5822</v>
      </c>
      <c r="B161" t="s">
        <v>2223</v>
      </c>
      <c r="C161" t="s">
        <v>5823</v>
      </c>
      <c r="D161" t="s">
        <v>5033</v>
      </c>
      <c r="E161" t="s">
        <v>2291</v>
      </c>
      <c r="F161" t="s">
        <v>2234</v>
      </c>
      <c r="G161" t="s">
        <v>2273</v>
      </c>
      <c r="H161" t="s">
        <v>2391</v>
      </c>
      <c r="I161" t="s">
        <v>2230</v>
      </c>
      <c r="J161" t="s">
        <v>2250</v>
      </c>
      <c r="K161" t="s">
        <v>5824</v>
      </c>
      <c r="L161" t="s">
        <v>2232</v>
      </c>
      <c r="M161" t="s">
        <v>2431</v>
      </c>
      <c r="N161" t="s">
        <v>2250</v>
      </c>
      <c r="O161" t="s">
        <v>5825</v>
      </c>
      <c r="P161" t="s">
        <v>5826</v>
      </c>
      <c r="Q161" t="s">
        <v>5827</v>
      </c>
      <c r="R161" t="s">
        <v>5828</v>
      </c>
      <c r="S161" t="s">
        <v>5829</v>
      </c>
      <c r="T161" t="s">
        <v>5830</v>
      </c>
      <c r="U161" t="s">
        <v>4761</v>
      </c>
      <c r="V161" t="s">
        <v>5831</v>
      </c>
      <c r="W161" t="s">
        <v>2898</v>
      </c>
      <c r="X161" t="s">
        <v>5832</v>
      </c>
      <c r="Y161" t="s">
        <v>4161</v>
      </c>
      <c r="Z161" t="s">
        <v>5833</v>
      </c>
      <c r="AA161" t="s">
        <v>2493</v>
      </c>
      <c r="AB161" t="s">
        <v>5834</v>
      </c>
      <c r="AC161" t="s">
        <v>2249</v>
      </c>
      <c r="AD161" t="s">
        <v>2250</v>
      </c>
      <c r="AE161" t="s">
        <v>2251</v>
      </c>
      <c r="AF161" t="s">
        <v>5835</v>
      </c>
      <c r="AG161" t="s">
        <v>2250</v>
      </c>
      <c r="AH161" t="s">
        <v>2359</v>
      </c>
      <c r="AI161" t="s">
        <v>2915</v>
      </c>
      <c r="AJ161" t="s">
        <v>2270</v>
      </c>
      <c r="AK161" t="s">
        <v>2257</v>
      </c>
      <c r="AM161" t="s">
        <v>5836</v>
      </c>
      <c r="AN161" t="s">
        <v>2253</v>
      </c>
      <c r="AO161" t="s">
        <v>5837</v>
      </c>
      <c r="AP161" t="s">
        <v>5838</v>
      </c>
      <c r="AQ161" t="s">
        <v>5839</v>
      </c>
      <c r="AR161" t="s">
        <v>5840</v>
      </c>
      <c r="AS161" t="s">
        <v>5841</v>
      </c>
      <c r="AT161" t="s">
        <v>5842</v>
      </c>
      <c r="AU161" t="s">
        <v>2265</v>
      </c>
      <c r="AV161" t="s">
        <v>5843</v>
      </c>
      <c r="AW161" t="s">
        <v>45</v>
      </c>
    </row>
    <row r="162" spans="1:49">
      <c r="A162" t="s">
        <v>5844</v>
      </c>
      <c r="B162" t="s">
        <v>46</v>
      </c>
      <c r="C162" t="s">
        <v>5845</v>
      </c>
      <c r="D162" t="s">
        <v>5052</v>
      </c>
      <c r="E162" t="s">
        <v>2277</v>
      </c>
      <c r="F162" t="s">
        <v>2536</v>
      </c>
      <c r="G162" t="s">
        <v>2306</v>
      </c>
      <c r="H162" t="s">
        <v>2265</v>
      </c>
      <c r="I162" t="s">
        <v>2372</v>
      </c>
      <c r="J162" t="s">
        <v>2265</v>
      </c>
      <c r="K162" t="s">
        <v>5846</v>
      </c>
      <c r="L162" t="s">
        <v>2232</v>
      </c>
      <c r="M162" t="s">
        <v>2614</v>
      </c>
      <c r="N162" t="s">
        <v>2234</v>
      </c>
      <c r="O162" t="s">
        <v>5847</v>
      </c>
      <c r="P162" t="s">
        <v>5848</v>
      </c>
      <c r="Q162" t="s">
        <v>5849</v>
      </c>
      <c r="R162" t="s">
        <v>5160</v>
      </c>
      <c r="S162" t="s">
        <v>5471</v>
      </c>
      <c r="T162" t="s">
        <v>5850</v>
      </c>
      <c r="U162" t="s">
        <v>5851</v>
      </c>
      <c r="V162" t="s">
        <v>5852</v>
      </c>
      <c r="W162" t="s">
        <v>2327</v>
      </c>
      <c r="X162" t="s">
        <v>5853</v>
      </c>
      <c r="Y162" t="s">
        <v>2254</v>
      </c>
      <c r="Z162" t="s">
        <v>5854</v>
      </c>
      <c r="AA162" t="s">
        <v>3064</v>
      </c>
      <c r="AB162" t="s">
        <v>5855</v>
      </c>
      <c r="AC162" t="s">
        <v>2249</v>
      </c>
      <c r="AD162" t="s">
        <v>2250</v>
      </c>
      <c r="AE162" t="s">
        <v>2251</v>
      </c>
      <c r="AF162" t="s">
        <v>5856</v>
      </c>
      <c r="AG162" t="s">
        <v>2342</v>
      </c>
      <c r="AH162" t="s">
        <v>2509</v>
      </c>
      <c r="AI162" t="s">
        <v>2273</v>
      </c>
      <c r="AJ162" t="s">
        <v>2445</v>
      </c>
      <c r="AK162" t="s">
        <v>2305</v>
      </c>
      <c r="AM162" t="s">
        <v>5857</v>
      </c>
      <c r="AN162" t="s">
        <v>2253</v>
      </c>
      <c r="AO162" t="s">
        <v>5858</v>
      </c>
      <c r="AP162" t="s">
        <v>5460</v>
      </c>
      <c r="AQ162" t="s">
        <v>5859</v>
      </c>
      <c r="AR162" t="s">
        <v>5860</v>
      </c>
      <c r="AS162" t="s">
        <v>5861</v>
      </c>
      <c r="AT162" t="s">
        <v>5862</v>
      </c>
      <c r="AU162" t="s">
        <v>2265</v>
      </c>
      <c r="AV162" t="s">
        <v>5863</v>
      </c>
      <c r="AW162" t="s">
        <v>45</v>
      </c>
    </row>
    <row r="163" spans="1:49">
      <c r="A163" t="s">
        <v>5864</v>
      </c>
      <c r="B163" t="s">
        <v>2302</v>
      </c>
      <c r="C163" t="s">
        <v>5865</v>
      </c>
      <c r="D163" t="s">
        <v>5074</v>
      </c>
      <c r="E163" t="s">
        <v>2372</v>
      </c>
      <c r="F163" t="s">
        <v>2497</v>
      </c>
      <c r="G163" t="s">
        <v>2265</v>
      </c>
      <c r="H163" t="s">
        <v>2536</v>
      </c>
      <c r="I163" t="s">
        <v>2307</v>
      </c>
      <c r="J163" t="s">
        <v>2342</v>
      </c>
      <c r="K163" t="s">
        <v>5866</v>
      </c>
      <c r="L163" t="s">
        <v>2232</v>
      </c>
      <c r="M163" t="s">
        <v>2640</v>
      </c>
      <c r="N163" t="s">
        <v>2265</v>
      </c>
      <c r="O163" t="s">
        <v>5867</v>
      </c>
      <c r="P163" t="s">
        <v>2228</v>
      </c>
      <c r="Q163" t="s">
        <v>5868</v>
      </c>
      <c r="R163" t="s">
        <v>2540</v>
      </c>
      <c r="S163" t="s">
        <v>5869</v>
      </c>
      <c r="T163" t="s">
        <v>4231</v>
      </c>
      <c r="U163" t="s">
        <v>5870</v>
      </c>
      <c r="V163" t="s">
        <v>5871</v>
      </c>
      <c r="W163" t="s">
        <v>2384</v>
      </c>
      <c r="X163" t="s">
        <v>5872</v>
      </c>
      <c r="Y163" t="s">
        <v>2491</v>
      </c>
      <c r="Z163" t="s">
        <v>5873</v>
      </c>
      <c r="AA163" t="s">
        <v>3115</v>
      </c>
      <c r="AB163" t="s">
        <v>5874</v>
      </c>
      <c r="AC163" t="s">
        <v>2249</v>
      </c>
      <c r="AD163" t="s">
        <v>2250</v>
      </c>
      <c r="AE163" t="s">
        <v>2251</v>
      </c>
      <c r="AF163" t="s">
        <v>5875</v>
      </c>
      <c r="AG163" t="s">
        <v>2291</v>
      </c>
      <c r="AH163" t="s">
        <v>2255</v>
      </c>
      <c r="AI163" t="s">
        <v>2536</v>
      </c>
      <c r="AJ163" t="s">
        <v>2228</v>
      </c>
      <c r="AK163" t="s">
        <v>2358</v>
      </c>
      <c r="AM163" t="s">
        <v>5876</v>
      </c>
      <c r="AN163" t="s">
        <v>2288</v>
      </c>
      <c r="AO163" t="s">
        <v>2251</v>
      </c>
      <c r="AP163" t="s">
        <v>2906</v>
      </c>
      <c r="AQ163" t="s">
        <v>5877</v>
      </c>
      <c r="AR163" t="s">
        <v>5878</v>
      </c>
      <c r="AS163" t="s">
        <v>2341</v>
      </c>
      <c r="AT163" t="s">
        <v>5879</v>
      </c>
      <c r="AU163" t="s">
        <v>2265</v>
      </c>
      <c r="AV163" t="s">
        <v>5880</v>
      </c>
      <c r="AW163" t="s">
        <v>45</v>
      </c>
    </row>
    <row r="164" spans="1:49">
      <c r="A164" t="s">
        <v>5881</v>
      </c>
      <c r="B164" t="s">
        <v>2223</v>
      </c>
      <c r="C164" t="s">
        <v>5882</v>
      </c>
      <c r="D164" t="s">
        <v>5095</v>
      </c>
      <c r="E164" t="s">
        <v>2230</v>
      </c>
      <c r="F164" t="s">
        <v>2292</v>
      </c>
      <c r="G164" t="s">
        <v>2358</v>
      </c>
      <c r="H164" t="s">
        <v>2272</v>
      </c>
      <c r="I164" t="s">
        <v>2307</v>
      </c>
      <c r="J164" t="s">
        <v>2265</v>
      </c>
      <c r="K164" t="s">
        <v>5883</v>
      </c>
      <c r="L164" t="s">
        <v>2232</v>
      </c>
      <c r="M164" t="s">
        <v>2233</v>
      </c>
      <c r="N164" t="s">
        <v>2253</v>
      </c>
      <c r="O164" t="s">
        <v>5884</v>
      </c>
      <c r="P164" t="s">
        <v>2590</v>
      </c>
      <c r="Q164" t="s">
        <v>5885</v>
      </c>
      <c r="R164" t="s">
        <v>5886</v>
      </c>
      <c r="S164" t="s">
        <v>5887</v>
      </c>
      <c r="T164" t="s">
        <v>5888</v>
      </c>
      <c r="U164" t="s">
        <v>5889</v>
      </c>
      <c r="V164" t="s">
        <v>5890</v>
      </c>
      <c r="W164" t="s">
        <v>5891</v>
      </c>
      <c r="X164" t="s">
        <v>5892</v>
      </c>
      <c r="Y164" t="s">
        <v>4607</v>
      </c>
      <c r="Z164" t="s">
        <v>5893</v>
      </c>
      <c r="AA164" t="s">
        <v>3064</v>
      </c>
      <c r="AB164" t="s">
        <v>5894</v>
      </c>
      <c r="AC164" t="s">
        <v>2249</v>
      </c>
      <c r="AD164" t="s">
        <v>2250</v>
      </c>
      <c r="AE164" t="s">
        <v>2251</v>
      </c>
      <c r="AF164" t="s">
        <v>5895</v>
      </c>
      <c r="AG164" t="s">
        <v>2265</v>
      </c>
      <c r="AH164" t="s">
        <v>2254</v>
      </c>
      <c r="AI164" t="s">
        <v>2341</v>
      </c>
      <c r="AJ164" t="s">
        <v>2226</v>
      </c>
      <c r="AK164" t="s">
        <v>2277</v>
      </c>
      <c r="AM164" t="s">
        <v>5896</v>
      </c>
      <c r="AN164" t="s">
        <v>2230</v>
      </c>
      <c r="AO164" t="s">
        <v>5897</v>
      </c>
      <c r="AP164" t="s">
        <v>5898</v>
      </c>
      <c r="AQ164" t="s">
        <v>5899</v>
      </c>
      <c r="AR164" t="s">
        <v>5900</v>
      </c>
      <c r="AS164" t="s">
        <v>2800</v>
      </c>
      <c r="AT164" t="s">
        <v>5901</v>
      </c>
      <c r="AU164" t="s">
        <v>2265</v>
      </c>
      <c r="AV164" t="s">
        <v>5902</v>
      </c>
      <c r="AW164" t="s">
        <v>45</v>
      </c>
    </row>
    <row r="165" spans="1:49">
      <c r="A165" t="s">
        <v>5903</v>
      </c>
      <c r="B165" t="s">
        <v>46</v>
      </c>
      <c r="C165" t="s">
        <v>5904</v>
      </c>
      <c r="D165" t="s">
        <v>5115</v>
      </c>
      <c r="E165" t="s">
        <v>2391</v>
      </c>
      <c r="F165" t="s">
        <v>2255</v>
      </c>
      <c r="G165" t="s">
        <v>2373</v>
      </c>
      <c r="H165" t="s">
        <v>2256</v>
      </c>
      <c r="I165" t="s">
        <v>2291</v>
      </c>
      <c r="J165" t="s">
        <v>2253</v>
      </c>
      <c r="K165" t="s">
        <v>5905</v>
      </c>
      <c r="L165" t="s">
        <v>2232</v>
      </c>
      <c r="M165" t="s">
        <v>2275</v>
      </c>
      <c r="N165" t="s">
        <v>2234</v>
      </c>
      <c r="O165" t="s">
        <v>5906</v>
      </c>
      <c r="P165" t="s">
        <v>2307</v>
      </c>
      <c r="Q165" t="s">
        <v>5907</v>
      </c>
      <c r="R165" t="s">
        <v>3458</v>
      </c>
      <c r="S165" t="s">
        <v>5908</v>
      </c>
      <c r="T165" t="s">
        <v>5909</v>
      </c>
      <c r="U165" t="s">
        <v>5910</v>
      </c>
      <c r="V165" t="s">
        <v>5911</v>
      </c>
      <c r="W165" t="s">
        <v>2923</v>
      </c>
      <c r="X165" t="s">
        <v>5912</v>
      </c>
      <c r="Y165" t="s">
        <v>5061</v>
      </c>
      <c r="Z165" t="s">
        <v>5913</v>
      </c>
      <c r="AA165" t="s">
        <v>2493</v>
      </c>
      <c r="AB165" t="s">
        <v>5914</v>
      </c>
      <c r="AC165" t="s">
        <v>2249</v>
      </c>
      <c r="AD165" t="s">
        <v>2250</v>
      </c>
      <c r="AE165" t="s">
        <v>2251</v>
      </c>
      <c r="AF165" t="s">
        <v>5915</v>
      </c>
      <c r="AG165" t="s">
        <v>2253</v>
      </c>
      <c r="AH165" t="s">
        <v>2341</v>
      </c>
      <c r="AI165" t="s">
        <v>2373</v>
      </c>
      <c r="AJ165" t="s">
        <v>2292</v>
      </c>
      <c r="AK165" t="s">
        <v>2256</v>
      </c>
      <c r="AM165" t="s">
        <v>5916</v>
      </c>
      <c r="AN165" t="s">
        <v>2234</v>
      </c>
      <c r="AO165" t="s">
        <v>5917</v>
      </c>
      <c r="AP165" t="s">
        <v>5918</v>
      </c>
      <c r="AQ165" t="s">
        <v>5919</v>
      </c>
      <c r="AR165" t="s">
        <v>5920</v>
      </c>
      <c r="AS165" t="s">
        <v>5186</v>
      </c>
      <c r="AT165" t="s">
        <v>5921</v>
      </c>
      <c r="AU165" t="s">
        <v>2265</v>
      </c>
      <c r="AV165" t="s">
        <v>5922</v>
      </c>
      <c r="AW165" t="s">
        <v>45</v>
      </c>
    </row>
    <row r="166" spans="1:49">
      <c r="A166" t="s">
        <v>5923</v>
      </c>
      <c r="B166" t="s">
        <v>2302</v>
      </c>
      <c r="C166" t="s">
        <v>5924</v>
      </c>
      <c r="D166" t="s">
        <v>5136</v>
      </c>
      <c r="E166" t="s">
        <v>2257</v>
      </c>
      <c r="F166" t="s">
        <v>2341</v>
      </c>
      <c r="G166" t="s">
        <v>2326</v>
      </c>
      <c r="H166" t="s">
        <v>2536</v>
      </c>
      <c r="I166" t="s">
        <v>2227</v>
      </c>
      <c r="J166" t="s">
        <v>2250</v>
      </c>
      <c r="K166" t="s">
        <v>5925</v>
      </c>
      <c r="L166" t="s">
        <v>2232</v>
      </c>
      <c r="M166" t="s">
        <v>2310</v>
      </c>
      <c r="N166" t="s">
        <v>2342</v>
      </c>
      <c r="O166" t="s">
        <v>5926</v>
      </c>
      <c r="P166" t="s">
        <v>2403</v>
      </c>
      <c r="Q166" t="s">
        <v>5927</v>
      </c>
      <c r="R166" t="s">
        <v>4934</v>
      </c>
      <c r="S166" t="s">
        <v>5928</v>
      </c>
      <c r="T166" t="s">
        <v>5929</v>
      </c>
      <c r="U166" t="s">
        <v>5930</v>
      </c>
      <c r="V166" t="s">
        <v>5931</v>
      </c>
      <c r="W166" t="s">
        <v>2481</v>
      </c>
      <c r="X166" t="s">
        <v>5932</v>
      </c>
      <c r="Y166" t="s">
        <v>4394</v>
      </c>
      <c r="Z166" t="s">
        <v>5933</v>
      </c>
      <c r="AA166" t="s">
        <v>2355</v>
      </c>
      <c r="AB166" t="s">
        <v>5934</v>
      </c>
      <c r="AC166" t="s">
        <v>2249</v>
      </c>
      <c r="AD166" t="s">
        <v>2250</v>
      </c>
      <c r="AE166" t="s">
        <v>2251</v>
      </c>
      <c r="AF166" t="s">
        <v>5935</v>
      </c>
      <c r="AG166" t="s">
        <v>2255</v>
      </c>
      <c r="AH166" t="s">
        <v>2915</v>
      </c>
      <c r="AI166" t="s">
        <v>2256</v>
      </c>
      <c r="AJ166" t="s">
        <v>2293</v>
      </c>
      <c r="AK166" t="s">
        <v>2307</v>
      </c>
      <c r="AM166" t="s">
        <v>5936</v>
      </c>
      <c r="AN166" t="s">
        <v>2232</v>
      </c>
      <c r="AO166" t="s">
        <v>2728</v>
      </c>
      <c r="AP166" t="s">
        <v>5937</v>
      </c>
      <c r="AQ166" t="s">
        <v>5938</v>
      </c>
      <c r="AR166" t="s">
        <v>5939</v>
      </c>
      <c r="AS166" t="s">
        <v>5940</v>
      </c>
      <c r="AT166" t="s">
        <v>5941</v>
      </c>
      <c r="AU166" t="s">
        <v>2265</v>
      </c>
      <c r="AV166" t="s">
        <v>5942</v>
      </c>
      <c r="AW166" t="s">
        <v>45</v>
      </c>
    </row>
    <row r="167" spans="1:49">
      <c r="A167" t="s">
        <v>5943</v>
      </c>
      <c r="B167" t="s">
        <v>2223</v>
      </c>
      <c r="C167" t="s">
        <v>5944</v>
      </c>
      <c r="D167" t="s">
        <v>5156</v>
      </c>
      <c r="E167" t="s">
        <v>2306</v>
      </c>
      <c r="F167" t="s">
        <v>2601</v>
      </c>
      <c r="G167" t="s">
        <v>2552</v>
      </c>
      <c r="H167" t="s">
        <v>2308</v>
      </c>
      <c r="I167" t="s">
        <v>2272</v>
      </c>
      <c r="J167" t="s">
        <v>2308</v>
      </c>
      <c r="K167" t="s">
        <v>5945</v>
      </c>
      <c r="L167" t="s">
        <v>2253</v>
      </c>
      <c r="M167" t="s">
        <v>2588</v>
      </c>
      <c r="N167" t="s">
        <v>2232</v>
      </c>
      <c r="O167" t="s">
        <v>5946</v>
      </c>
      <c r="P167" t="s">
        <v>2256</v>
      </c>
      <c r="Q167" t="s">
        <v>5947</v>
      </c>
      <c r="R167" t="s">
        <v>4812</v>
      </c>
      <c r="S167" t="s">
        <v>5948</v>
      </c>
      <c r="T167" t="s">
        <v>5949</v>
      </c>
      <c r="U167" t="s">
        <v>5731</v>
      </c>
      <c r="V167" t="s">
        <v>5950</v>
      </c>
      <c r="W167" t="s">
        <v>5951</v>
      </c>
      <c r="X167" t="s">
        <v>5952</v>
      </c>
      <c r="Y167" t="s">
        <v>2326</v>
      </c>
      <c r="Z167" t="s">
        <v>5953</v>
      </c>
      <c r="AA167" t="s">
        <v>4918</v>
      </c>
      <c r="AB167" t="s">
        <v>5954</v>
      </c>
      <c r="AC167" t="s">
        <v>2249</v>
      </c>
      <c r="AD167" t="s">
        <v>2250</v>
      </c>
      <c r="AE167" t="s">
        <v>2251</v>
      </c>
      <c r="AF167" t="s">
        <v>5955</v>
      </c>
      <c r="AG167" t="s">
        <v>2234</v>
      </c>
      <c r="AH167" t="s">
        <v>2254</v>
      </c>
      <c r="AI167" t="s">
        <v>2292</v>
      </c>
      <c r="AJ167" t="s">
        <v>2403</v>
      </c>
      <c r="AK167" t="s">
        <v>2445</v>
      </c>
      <c r="AM167" t="s">
        <v>5956</v>
      </c>
      <c r="AN167" t="s">
        <v>2253</v>
      </c>
      <c r="AO167" t="s">
        <v>5957</v>
      </c>
      <c r="AP167" t="s">
        <v>5958</v>
      </c>
      <c r="AQ167" t="s">
        <v>5959</v>
      </c>
      <c r="AR167" t="s">
        <v>5960</v>
      </c>
      <c r="AS167" t="s">
        <v>5439</v>
      </c>
      <c r="AT167" t="s">
        <v>5961</v>
      </c>
      <c r="AU167" t="s">
        <v>2265</v>
      </c>
      <c r="AV167" t="s">
        <v>5962</v>
      </c>
      <c r="AW167" t="s">
        <v>45</v>
      </c>
    </row>
    <row r="168" spans="1:49">
      <c r="A168" t="s">
        <v>5963</v>
      </c>
      <c r="B168" t="s">
        <v>46</v>
      </c>
      <c r="C168" t="s">
        <v>5964</v>
      </c>
      <c r="D168" t="s">
        <v>5177</v>
      </c>
      <c r="E168" t="s">
        <v>2256</v>
      </c>
      <c r="F168" t="s">
        <v>2305</v>
      </c>
      <c r="G168" t="s">
        <v>2445</v>
      </c>
      <c r="H168" t="s">
        <v>2306</v>
      </c>
      <c r="I168" t="s">
        <v>2254</v>
      </c>
      <c r="J168" t="s">
        <v>2308</v>
      </c>
      <c r="K168" t="s">
        <v>5965</v>
      </c>
      <c r="L168" t="s">
        <v>2232</v>
      </c>
      <c r="M168" t="s">
        <v>2614</v>
      </c>
      <c r="N168" t="s">
        <v>2232</v>
      </c>
      <c r="O168" t="s">
        <v>5966</v>
      </c>
      <c r="P168" t="s">
        <v>2373</v>
      </c>
      <c r="Q168" t="s">
        <v>5967</v>
      </c>
      <c r="R168" t="s">
        <v>5968</v>
      </c>
      <c r="S168" t="s">
        <v>5969</v>
      </c>
      <c r="T168" t="s">
        <v>5970</v>
      </c>
      <c r="U168" t="s">
        <v>5971</v>
      </c>
      <c r="V168" t="s">
        <v>5972</v>
      </c>
      <c r="W168" t="s">
        <v>3288</v>
      </c>
      <c r="X168" t="s">
        <v>5973</v>
      </c>
      <c r="Y168" t="s">
        <v>2414</v>
      </c>
      <c r="Z168" t="s">
        <v>5974</v>
      </c>
      <c r="AA168" t="s">
        <v>4939</v>
      </c>
      <c r="AB168" t="s">
        <v>5975</v>
      </c>
      <c r="AC168" t="s">
        <v>2249</v>
      </c>
      <c r="AD168" t="s">
        <v>2250</v>
      </c>
      <c r="AE168" t="s">
        <v>2251</v>
      </c>
      <c r="AF168" t="s">
        <v>5976</v>
      </c>
      <c r="AG168" t="s">
        <v>2234</v>
      </c>
      <c r="AH168" t="s">
        <v>2342</v>
      </c>
      <c r="AI168" t="s">
        <v>2293</v>
      </c>
      <c r="AJ168" t="s">
        <v>2273</v>
      </c>
      <c r="AK168" t="s">
        <v>2307</v>
      </c>
      <c r="AM168" t="s">
        <v>5977</v>
      </c>
      <c r="AN168" t="s">
        <v>2234</v>
      </c>
      <c r="AO168" t="s">
        <v>5978</v>
      </c>
      <c r="AP168" t="s">
        <v>5979</v>
      </c>
      <c r="AQ168" t="s">
        <v>5980</v>
      </c>
      <c r="AR168" t="s">
        <v>5981</v>
      </c>
      <c r="AS168" t="s">
        <v>4086</v>
      </c>
      <c r="AT168" t="s">
        <v>5982</v>
      </c>
      <c r="AU168" t="s">
        <v>2265</v>
      </c>
      <c r="AV168" t="s">
        <v>5983</v>
      </c>
      <c r="AW168" t="s">
        <v>45</v>
      </c>
    </row>
    <row r="169" spans="1:49">
      <c r="A169" t="s">
        <v>5984</v>
      </c>
      <c r="B169" t="s">
        <v>2302</v>
      </c>
      <c r="C169" t="s">
        <v>5985</v>
      </c>
      <c r="D169" t="s">
        <v>5199</v>
      </c>
      <c r="E169" t="s">
        <v>2257</v>
      </c>
      <c r="F169" t="s">
        <v>2254</v>
      </c>
      <c r="G169" t="s">
        <v>2255</v>
      </c>
      <c r="H169" t="s">
        <v>2305</v>
      </c>
      <c r="I169" t="s">
        <v>2270</v>
      </c>
      <c r="J169" t="s">
        <v>2308</v>
      </c>
      <c r="K169" t="s">
        <v>5986</v>
      </c>
      <c r="L169" t="s">
        <v>2232</v>
      </c>
      <c r="M169" t="s">
        <v>2640</v>
      </c>
      <c r="N169" t="s">
        <v>2253</v>
      </c>
      <c r="O169" t="s">
        <v>5987</v>
      </c>
      <c r="P169" t="s">
        <v>2229</v>
      </c>
      <c r="Q169" t="s">
        <v>5988</v>
      </c>
      <c r="R169" t="s">
        <v>2932</v>
      </c>
      <c r="S169" t="s">
        <v>5989</v>
      </c>
      <c r="T169" t="s">
        <v>5990</v>
      </c>
      <c r="U169" t="s">
        <v>5991</v>
      </c>
      <c r="V169" t="s">
        <v>5992</v>
      </c>
      <c r="W169" t="s">
        <v>4093</v>
      </c>
      <c r="X169" t="s">
        <v>5993</v>
      </c>
      <c r="Y169" t="s">
        <v>4394</v>
      </c>
      <c r="Z169" t="s">
        <v>5994</v>
      </c>
      <c r="AA169" t="s">
        <v>2549</v>
      </c>
      <c r="AB169" t="s">
        <v>5995</v>
      </c>
      <c r="AC169" t="s">
        <v>2249</v>
      </c>
      <c r="AD169" t="s">
        <v>2250</v>
      </c>
      <c r="AE169" t="s">
        <v>2251</v>
      </c>
      <c r="AF169" t="s">
        <v>5996</v>
      </c>
      <c r="AG169" t="s">
        <v>2250</v>
      </c>
      <c r="AH169" t="s">
        <v>2326</v>
      </c>
      <c r="AI169" t="s">
        <v>2371</v>
      </c>
      <c r="AJ169" t="s">
        <v>2372</v>
      </c>
      <c r="AK169" t="s">
        <v>2307</v>
      </c>
      <c r="AM169" t="s">
        <v>5997</v>
      </c>
      <c r="AN169" t="s">
        <v>2253</v>
      </c>
      <c r="AO169" t="s">
        <v>5998</v>
      </c>
      <c r="AP169" t="s">
        <v>4695</v>
      </c>
      <c r="AQ169" t="s">
        <v>5999</v>
      </c>
      <c r="AR169" t="s">
        <v>6000</v>
      </c>
      <c r="AS169" t="s">
        <v>6001</v>
      </c>
      <c r="AT169" t="s">
        <v>6002</v>
      </c>
      <c r="AU169" t="s">
        <v>2265</v>
      </c>
      <c r="AV169" t="s">
        <v>6003</v>
      </c>
      <c r="AW169" t="s">
        <v>45</v>
      </c>
    </row>
    <row r="170" spans="1:49">
      <c r="A170" t="s">
        <v>6004</v>
      </c>
      <c r="B170" t="s">
        <v>2223</v>
      </c>
      <c r="C170" t="s">
        <v>6005</v>
      </c>
      <c r="D170" t="s">
        <v>5220</v>
      </c>
      <c r="E170" t="s">
        <v>2227</v>
      </c>
      <c r="F170" t="s">
        <v>2496</v>
      </c>
      <c r="G170" t="s">
        <v>2288</v>
      </c>
      <c r="H170" t="s">
        <v>2915</v>
      </c>
      <c r="I170" t="s">
        <v>2509</v>
      </c>
      <c r="J170" t="s">
        <v>2230</v>
      </c>
      <c r="K170" t="s">
        <v>6006</v>
      </c>
      <c r="L170" t="s">
        <v>2232</v>
      </c>
      <c r="M170" t="s">
        <v>2233</v>
      </c>
      <c r="N170" t="s">
        <v>2232</v>
      </c>
      <c r="O170" t="s">
        <v>6007</v>
      </c>
      <c r="P170" t="s">
        <v>2868</v>
      </c>
      <c r="Q170" t="s">
        <v>6008</v>
      </c>
      <c r="R170" t="s">
        <v>6009</v>
      </c>
      <c r="S170" t="s">
        <v>6010</v>
      </c>
      <c r="T170" t="s">
        <v>6011</v>
      </c>
      <c r="U170" t="s">
        <v>3816</v>
      </c>
      <c r="V170" t="s">
        <v>6012</v>
      </c>
      <c r="W170" t="s">
        <v>4211</v>
      </c>
      <c r="X170" t="s">
        <v>6013</v>
      </c>
      <c r="Y170" t="s">
        <v>3820</v>
      </c>
      <c r="Z170" t="s">
        <v>6014</v>
      </c>
      <c r="AA170" t="s">
        <v>2342</v>
      </c>
      <c r="AB170" t="s">
        <v>6015</v>
      </c>
      <c r="AC170" t="s">
        <v>2249</v>
      </c>
      <c r="AD170" t="s">
        <v>2250</v>
      </c>
      <c r="AE170" t="s">
        <v>2251</v>
      </c>
      <c r="AF170" t="s">
        <v>6016</v>
      </c>
      <c r="AG170" t="s">
        <v>2265</v>
      </c>
      <c r="AH170" t="s">
        <v>2291</v>
      </c>
      <c r="AI170" t="s">
        <v>2341</v>
      </c>
      <c r="AJ170" t="s">
        <v>2391</v>
      </c>
      <c r="AK170" t="s">
        <v>2273</v>
      </c>
      <c r="AM170" t="s">
        <v>6017</v>
      </c>
      <c r="AN170" t="s">
        <v>2265</v>
      </c>
      <c r="AO170" t="s">
        <v>6018</v>
      </c>
      <c r="AP170" t="s">
        <v>6019</v>
      </c>
      <c r="AQ170" t="s">
        <v>2953</v>
      </c>
      <c r="AR170" t="s">
        <v>6020</v>
      </c>
      <c r="AS170" t="s">
        <v>2321</v>
      </c>
      <c r="AT170" t="s">
        <v>6021</v>
      </c>
      <c r="AU170" t="s">
        <v>2265</v>
      </c>
      <c r="AV170" t="s">
        <v>6022</v>
      </c>
      <c r="AW170" t="s">
        <v>45</v>
      </c>
    </row>
    <row r="171" spans="1:49">
      <c r="A171" t="s">
        <v>6023</v>
      </c>
      <c r="B171" t="s">
        <v>46</v>
      </c>
      <c r="C171" t="s">
        <v>6024</v>
      </c>
      <c r="D171" t="s">
        <v>5241</v>
      </c>
      <c r="E171" t="s">
        <v>2342</v>
      </c>
      <c r="F171" t="s">
        <v>2481</v>
      </c>
      <c r="G171" t="s">
        <v>2250</v>
      </c>
      <c r="H171" t="s">
        <v>2329</v>
      </c>
      <c r="I171" t="s">
        <v>2341</v>
      </c>
      <c r="J171" t="s">
        <v>2308</v>
      </c>
      <c r="K171" t="s">
        <v>6025</v>
      </c>
      <c r="L171" t="s">
        <v>2232</v>
      </c>
      <c r="M171" t="s">
        <v>2275</v>
      </c>
      <c r="N171" t="s">
        <v>2265</v>
      </c>
      <c r="O171" t="s">
        <v>6026</v>
      </c>
      <c r="P171" t="s">
        <v>2689</v>
      </c>
      <c r="Q171" t="s">
        <v>6027</v>
      </c>
      <c r="R171" t="s">
        <v>3633</v>
      </c>
      <c r="S171" t="s">
        <v>6028</v>
      </c>
      <c r="T171" t="s">
        <v>6029</v>
      </c>
      <c r="U171" t="s">
        <v>6030</v>
      </c>
      <c r="V171" t="s">
        <v>6031</v>
      </c>
      <c r="W171" t="s">
        <v>2286</v>
      </c>
      <c r="X171" t="s">
        <v>6032</v>
      </c>
      <c r="Y171" t="s">
        <v>2672</v>
      </c>
      <c r="Z171" t="s">
        <v>6033</v>
      </c>
      <c r="AA171" t="s">
        <v>2355</v>
      </c>
      <c r="AB171" t="s">
        <v>6034</v>
      </c>
      <c r="AC171" t="s">
        <v>2249</v>
      </c>
      <c r="AD171" t="s">
        <v>2250</v>
      </c>
      <c r="AE171" t="s">
        <v>2251</v>
      </c>
      <c r="AF171" t="s">
        <v>6035</v>
      </c>
      <c r="AG171" t="s">
        <v>2253</v>
      </c>
      <c r="AH171" t="s">
        <v>2342</v>
      </c>
      <c r="AI171" t="s">
        <v>2288</v>
      </c>
      <c r="AJ171" t="s">
        <v>2291</v>
      </c>
      <c r="AK171" t="s">
        <v>2601</v>
      </c>
      <c r="AM171" t="s">
        <v>6036</v>
      </c>
      <c r="AN171" t="s">
        <v>2234</v>
      </c>
      <c r="AO171" t="s">
        <v>6037</v>
      </c>
      <c r="AP171" t="s">
        <v>5425</v>
      </c>
      <c r="AQ171" t="s">
        <v>2978</v>
      </c>
      <c r="AR171" t="s">
        <v>6038</v>
      </c>
      <c r="AS171" t="s">
        <v>3327</v>
      </c>
      <c r="AT171" t="s">
        <v>6039</v>
      </c>
      <c r="AU171" t="s">
        <v>2265</v>
      </c>
      <c r="AV171" t="s">
        <v>6040</v>
      </c>
      <c r="AW171" t="s">
        <v>45</v>
      </c>
    </row>
    <row r="172" spans="1:49">
      <c r="A172" t="s">
        <v>6041</v>
      </c>
      <c r="B172" t="s">
        <v>2302</v>
      </c>
      <c r="C172" t="s">
        <v>6042</v>
      </c>
      <c r="D172" t="s">
        <v>5264</v>
      </c>
      <c r="E172" t="s">
        <v>2234</v>
      </c>
      <c r="F172" t="s">
        <v>2915</v>
      </c>
      <c r="G172" t="s">
        <v>2306</v>
      </c>
      <c r="H172" t="s">
        <v>2359</v>
      </c>
      <c r="I172" t="s">
        <v>2254</v>
      </c>
      <c r="J172" t="s">
        <v>2308</v>
      </c>
      <c r="K172" t="s">
        <v>6043</v>
      </c>
      <c r="L172" t="s">
        <v>2232</v>
      </c>
      <c r="M172" t="s">
        <v>2310</v>
      </c>
      <c r="N172" t="s">
        <v>2253</v>
      </c>
      <c r="O172" t="s">
        <v>6044</v>
      </c>
      <c r="P172" t="s">
        <v>2536</v>
      </c>
      <c r="Q172" t="s">
        <v>6045</v>
      </c>
      <c r="R172" t="s">
        <v>6046</v>
      </c>
      <c r="S172" t="s">
        <v>6047</v>
      </c>
      <c r="T172" t="s">
        <v>6048</v>
      </c>
      <c r="U172" t="s">
        <v>6049</v>
      </c>
      <c r="V172" t="s">
        <v>6050</v>
      </c>
      <c r="W172" t="s">
        <v>2884</v>
      </c>
      <c r="X172" t="s">
        <v>6051</v>
      </c>
      <c r="Y172" t="s">
        <v>2467</v>
      </c>
      <c r="Z172" t="s">
        <v>6052</v>
      </c>
      <c r="AA172" t="s">
        <v>4918</v>
      </c>
      <c r="AB172" t="s">
        <v>6053</v>
      </c>
      <c r="AC172" t="s">
        <v>2249</v>
      </c>
      <c r="AD172" t="s">
        <v>2250</v>
      </c>
      <c r="AE172" t="s">
        <v>2251</v>
      </c>
      <c r="AF172" t="s">
        <v>6054</v>
      </c>
      <c r="AG172" t="s">
        <v>2253</v>
      </c>
      <c r="AH172" t="s">
        <v>2326</v>
      </c>
      <c r="AI172" t="s">
        <v>2403</v>
      </c>
      <c r="AJ172" t="s">
        <v>2601</v>
      </c>
      <c r="AK172" t="s">
        <v>2270</v>
      </c>
      <c r="AM172" t="s">
        <v>6055</v>
      </c>
      <c r="AN172" t="s">
        <v>2232</v>
      </c>
      <c r="AO172" t="s">
        <v>2728</v>
      </c>
      <c r="AP172" t="s">
        <v>6056</v>
      </c>
      <c r="AQ172" t="s">
        <v>6057</v>
      </c>
      <c r="AR172" t="s">
        <v>6058</v>
      </c>
      <c r="AS172" t="s">
        <v>3240</v>
      </c>
      <c r="AT172" t="s">
        <v>6059</v>
      </c>
      <c r="AU172" t="s">
        <v>2265</v>
      </c>
      <c r="AV172" t="s">
        <v>6060</v>
      </c>
      <c r="AW172" t="s">
        <v>45</v>
      </c>
    </row>
    <row r="173" spans="1:49">
      <c r="A173" t="s">
        <v>6061</v>
      </c>
      <c r="B173" t="s">
        <v>2223</v>
      </c>
      <c r="C173" t="s">
        <v>6062</v>
      </c>
      <c r="D173" t="s">
        <v>5282</v>
      </c>
      <c r="E173" t="s">
        <v>2306</v>
      </c>
      <c r="F173" t="s">
        <v>2341</v>
      </c>
      <c r="G173" t="s">
        <v>2229</v>
      </c>
      <c r="H173" t="s">
        <v>2497</v>
      </c>
      <c r="I173" t="s">
        <v>2256</v>
      </c>
      <c r="J173" t="s">
        <v>2230</v>
      </c>
      <c r="K173" t="s">
        <v>6063</v>
      </c>
      <c r="L173" t="s">
        <v>2253</v>
      </c>
      <c r="M173" t="s">
        <v>2233</v>
      </c>
      <c r="N173" t="s">
        <v>2232</v>
      </c>
      <c r="O173" t="s">
        <v>6064</v>
      </c>
      <c r="P173" t="s">
        <v>2328</v>
      </c>
      <c r="Q173" t="s">
        <v>6065</v>
      </c>
      <c r="R173" t="s">
        <v>3296</v>
      </c>
      <c r="S173" t="s">
        <v>5589</v>
      </c>
      <c r="T173" t="s">
        <v>6066</v>
      </c>
      <c r="U173" t="s">
        <v>6067</v>
      </c>
      <c r="V173" t="s">
        <v>6068</v>
      </c>
      <c r="W173" t="s">
        <v>4093</v>
      </c>
      <c r="X173" t="s">
        <v>6069</v>
      </c>
      <c r="Y173" t="s">
        <v>3373</v>
      </c>
      <c r="Z173" t="s">
        <v>6070</v>
      </c>
      <c r="AA173" t="s">
        <v>2973</v>
      </c>
      <c r="AB173" t="s">
        <v>6071</v>
      </c>
      <c r="AC173" t="s">
        <v>2249</v>
      </c>
      <c r="AD173" t="s">
        <v>2250</v>
      </c>
      <c r="AE173" t="s">
        <v>2251</v>
      </c>
      <c r="AF173" t="s">
        <v>6072</v>
      </c>
      <c r="AG173" t="s">
        <v>2342</v>
      </c>
      <c r="AH173" t="s">
        <v>2228</v>
      </c>
      <c r="AI173" t="s">
        <v>2403</v>
      </c>
      <c r="AJ173" t="s">
        <v>2915</v>
      </c>
      <c r="AK173" t="s">
        <v>2305</v>
      </c>
      <c r="AM173" t="s">
        <v>6073</v>
      </c>
      <c r="AN173" t="s">
        <v>2253</v>
      </c>
      <c r="AO173" t="s">
        <v>6074</v>
      </c>
      <c r="AP173" t="s">
        <v>3914</v>
      </c>
      <c r="AQ173" t="s">
        <v>6075</v>
      </c>
      <c r="AR173" t="s">
        <v>6076</v>
      </c>
      <c r="AS173" t="s">
        <v>2257</v>
      </c>
      <c r="AT173" t="s">
        <v>6077</v>
      </c>
      <c r="AU173" t="s">
        <v>2265</v>
      </c>
      <c r="AV173" t="s">
        <v>6078</v>
      </c>
      <c r="AW173" t="s">
        <v>45</v>
      </c>
    </row>
    <row r="174" spans="1:49">
      <c r="A174" t="s">
        <v>6079</v>
      </c>
      <c r="B174" t="s">
        <v>46</v>
      </c>
      <c r="C174" t="s">
        <v>6080</v>
      </c>
      <c r="D174" t="s">
        <v>5301</v>
      </c>
      <c r="E174" t="s">
        <v>2273</v>
      </c>
      <c r="F174" t="s">
        <v>2292</v>
      </c>
      <c r="G174" t="s">
        <v>2308</v>
      </c>
      <c r="H174" t="s">
        <v>2329</v>
      </c>
      <c r="I174" t="s">
        <v>2293</v>
      </c>
      <c r="J174" t="s">
        <v>2342</v>
      </c>
      <c r="K174" t="s">
        <v>6081</v>
      </c>
      <c r="L174" t="s">
        <v>2232</v>
      </c>
      <c r="M174" t="s">
        <v>2275</v>
      </c>
      <c r="N174" t="s">
        <v>2253</v>
      </c>
      <c r="O174" t="s">
        <v>6082</v>
      </c>
      <c r="P174" t="s">
        <v>2228</v>
      </c>
      <c r="Q174" t="s">
        <v>6083</v>
      </c>
      <c r="R174" t="s">
        <v>6084</v>
      </c>
      <c r="S174" t="s">
        <v>6085</v>
      </c>
      <c r="T174" t="s">
        <v>6086</v>
      </c>
      <c r="U174" t="s">
        <v>6087</v>
      </c>
      <c r="V174" t="s">
        <v>6088</v>
      </c>
      <c r="W174" t="s">
        <v>6089</v>
      </c>
      <c r="X174" t="s">
        <v>6090</v>
      </c>
      <c r="Y174" t="s">
        <v>6091</v>
      </c>
      <c r="Z174" t="s">
        <v>6092</v>
      </c>
      <c r="AA174" t="s">
        <v>2925</v>
      </c>
      <c r="AB174" t="s">
        <v>6093</v>
      </c>
      <c r="AC174" t="s">
        <v>2249</v>
      </c>
      <c r="AD174" t="s">
        <v>2250</v>
      </c>
      <c r="AE174" t="s">
        <v>2251</v>
      </c>
      <c r="AF174" t="s">
        <v>6094</v>
      </c>
      <c r="AG174" t="s">
        <v>2265</v>
      </c>
      <c r="AH174" t="s">
        <v>2255</v>
      </c>
      <c r="AI174" t="s">
        <v>2536</v>
      </c>
      <c r="AJ174" t="s">
        <v>2227</v>
      </c>
      <c r="AK174" t="s">
        <v>2329</v>
      </c>
      <c r="AM174" t="s">
        <v>6095</v>
      </c>
      <c r="AN174" t="s">
        <v>2265</v>
      </c>
      <c r="AO174" t="s">
        <v>6096</v>
      </c>
      <c r="AP174" t="s">
        <v>6097</v>
      </c>
      <c r="AQ174" t="s">
        <v>6098</v>
      </c>
      <c r="AR174" t="s">
        <v>6099</v>
      </c>
      <c r="AS174" t="s">
        <v>3841</v>
      </c>
      <c r="AT174" t="s">
        <v>6100</v>
      </c>
      <c r="AU174" t="s">
        <v>2265</v>
      </c>
      <c r="AV174" t="s">
        <v>6101</v>
      </c>
      <c r="AW174" t="s">
        <v>45</v>
      </c>
    </row>
    <row r="175" spans="1:49">
      <c r="A175" t="s">
        <v>6102</v>
      </c>
      <c r="B175" t="s">
        <v>2302</v>
      </c>
      <c r="C175" t="s">
        <v>6103</v>
      </c>
      <c r="D175" t="s">
        <v>5322</v>
      </c>
      <c r="E175" t="s">
        <v>2329</v>
      </c>
      <c r="F175" t="s">
        <v>2536</v>
      </c>
      <c r="G175" t="s">
        <v>2256</v>
      </c>
      <c r="H175" t="s">
        <v>2257</v>
      </c>
      <c r="I175" t="s">
        <v>2227</v>
      </c>
      <c r="J175" t="s">
        <v>2253</v>
      </c>
      <c r="K175" t="s">
        <v>6104</v>
      </c>
      <c r="L175" t="s">
        <v>2232</v>
      </c>
      <c r="M175" t="s">
        <v>2310</v>
      </c>
      <c r="N175" t="s">
        <v>2234</v>
      </c>
      <c r="O175" t="s">
        <v>6105</v>
      </c>
      <c r="P175" t="s">
        <v>2373</v>
      </c>
      <c r="Q175" t="s">
        <v>6106</v>
      </c>
      <c r="R175" t="s">
        <v>6107</v>
      </c>
      <c r="S175" t="s">
        <v>6108</v>
      </c>
      <c r="T175" t="s">
        <v>5798</v>
      </c>
      <c r="U175" t="s">
        <v>6109</v>
      </c>
      <c r="V175" t="s">
        <v>6110</v>
      </c>
      <c r="W175" t="s">
        <v>3998</v>
      </c>
      <c r="X175" t="s">
        <v>6111</v>
      </c>
      <c r="Y175" t="s">
        <v>3300</v>
      </c>
      <c r="Z175" t="s">
        <v>6112</v>
      </c>
      <c r="AA175" t="s">
        <v>2288</v>
      </c>
      <c r="AB175" t="s">
        <v>6113</v>
      </c>
      <c r="AC175" t="s">
        <v>2249</v>
      </c>
      <c r="AD175" t="s">
        <v>2250</v>
      </c>
      <c r="AE175" t="s">
        <v>2251</v>
      </c>
      <c r="AF175" t="s">
        <v>6114</v>
      </c>
      <c r="AG175" t="s">
        <v>2342</v>
      </c>
      <c r="AH175" t="s">
        <v>2255</v>
      </c>
      <c r="AI175" t="s">
        <v>2496</v>
      </c>
      <c r="AJ175" t="s">
        <v>2403</v>
      </c>
      <c r="AK175" t="s">
        <v>2601</v>
      </c>
      <c r="AM175" t="s">
        <v>6115</v>
      </c>
      <c r="AN175" t="s">
        <v>2232</v>
      </c>
      <c r="AO175" t="s">
        <v>2728</v>
      </c>
      <c r="AP175" t="s">
        <v>6116</v>
      </c>
      <c r="AQ175" t="s">
        <v>6117</v>
      </c>
      <c r="AR175" t="s">
        <v>6118</v>
      </c>
      <c r="AS175" t="s">
        <v>5741</v>
      </c>
      <c r="AT175" t="s">
        <v>6119</v>
      </c>
      <c r="AU175" t="s">
        <v>2265</v>
      </c>
      <c r="AV175" t="s">
        <v>6120</v>
      </c>
      <c r="AW175" t="s">
        <v>45</v>
      </c>
    </row>
    <row r="176" spans="1:49">
      <c r="A176" t="s">
        <v>6121</v>
      </c>
      <c r="B176" t="s">
        <v>2223</v>
      </c>
      <c r="C176" t="s">
        <v>6122</v>
      </c>
      <c r="D176" t="s">
        <v>5342</v>
      </c>
      <c r="E176" t="s">
        <v>2509</v>
      </c>
      <c r="F176" t="s">
        <v>2270</v>
      </c>
      <c r="G176" t="s">
        <v>2536</v>
      </c>
      <c r="H176" t="s">
        <v>2915</v>
      </c>
      <c r="I176" t="s">
        <v>2271</v>
      </c>
      <c r="J176" t="s">
        <v>2253</v>
      </c>
      <c r="K176" t="s">
        <v>6123</v>
      </c>
      <c r="L176" t="s">
        <v>2253</v>
      </c>
      <c r="M176" t="s">
        <v>2275</v>
      </c>
      <c r="N176" t="s">
        <v>2234</v>
      </c>
      <c r="O176" t="s">
        <v>6124</v>
      </c>
      <c r="P176" t="s">
        <v>2229</v>
      </c>
      <c r="Q176" t="s">
        <v>6125</v>
      </c>
      <c r="R176" t="s">
        <v>6126</v>
      </c>
      <c r="S176" t="s">
        <v>6127</v>
      </c>
      <c r="T176" t="s">
        <v>6128</v>
      </c>
      <c r="U176" t="s">
        <v>6129</v>
      </c>
      <c r="V176" t="s">
        <v>6130</v>
      </c>
      <c r="W176" t="s">
        <v>6131</v>
      </c>
      <c r="X176" t="s">
        <v>6132</v>
      </c>
      <c r="Y176" t="s">
        <v>6133</v>
      </c>
      <c r="Z176" t="s">
        <v>6134</v>
      </c>
      <c r="AA176" t="s">
        <v>4918</v>
      </c>
      <c r="AB176" t="s">
        <v>6135</v>
      </c>
      <c r="AC176" t="s">
        <v>2249</v>
      </c>
      <c r="AD176" t="s">
        <v>2250</v>
      </c>
      <c r="AE176" t="s">
        <v>2251</v>
      </c>
      <c r="AF176" t="s">
        <v>6136</v>
      </c>
      <c r="AG176" t="s">
        <v>2226</v>
      </c>
      <c r="AH176" t="s">
        <v>2277</v>
      </c>
      <c r="AI176" t="s">
        <v>2358</v>
      </c>
      <c r="AJ176" t="s">
        <v>2256</v>
      </c>
      <c r="AK176" t="s">
        <v>2445</v>
      </c>
      <c r="AM176" t="s">
        <v>6137</v>
      </c>
      <c r="AN176" t="s">
        <v>2232</v>
      </c>
      <c r="AO176" t="s">
        <v>6138</v>
      </c>
      <c r="AP176" t="s">
        <v>5579</v>
      </c>
      <c r="AQ176" t="s">
        <v>6139</v>
      </c>
      <c r="AR176" t="s">
        <v>6140</v>
      </c>
      <c r="AS176" t="s">
        <v>4209</v>
      </c>
      <c r="AT176" t="s">
        <v>6141</v>
      </c>
      <c r="AU176" t="s">
        <v>2265</v>
      </c>
      <c r="AV176" t="s">
        <v>6142</v>
      </c>
      <c r="AW176" t="s">
        <v>45</v>
      </c>
    </row>
    <row r="177" spans="1:49">
      <c r="A177" t="s">
        <v>6143</v>
      </c>
      <c r="B177" t="s">
        <v>46</v>
      </c>
      <c r="C177" t="s">
        <v>6144</v>
      </c>
      <c r="D177" t="s">
        <v>5362</v>
      </c>
      <c r="E177" t="s">
        <v>2227</v>
      </c>
      <c r="F177" t="s">
        <v>2496</v>
      </c>
      <c r="G177" t="s">
        <v>2226</v>
      </c>
      <c r="H177" t="s">
        <v>2372</v>
      </c>
      <c r="I177" t="s">
        <v>2307</v>
      </c>
      <c r="J177" t="s">
        <v>2308</v>
      </c>
      <c r="K177" t="s">
        <v>6145</v>
      </c>
      <c r="L177" t="s">
        <v>2232</v>
      </c>
      <c r="M177" t="s">
        <v>2310</v>
      </c>
      <c r="N177" t="s">
        <v>2232</v>
      </c>
      <c r="O177" t="s">
        <v>6146</v>
      </c>
      <c r="P177" t="s">
        <v>2328</v>
      </c>
      <c r="Q177" t="s">
        <v>6147</v>
      </c>
      <c r="R177" t="s">
        <v>6148</v>
      </c>
      <c r="S177" t="s">
        <v>6149</v>
      </c>
      <c r="T177" t="s">
        <v>6150</v>
      </c>
      <c r="U177" t="s">
        <v>4749</v>
      </c>
      <c r="V177" t="s">
        <v>6151</v>
      </c>
      <c r="W177" t="s">
        <v>6152</v>
      </c>
      <c r="X177" t="s">
        <v>6153</v>
      </c>
      <c r="Y177" t="s">
        <v>5351</v>
      </c>
      <c r="Z177" t="s">
        <v>6154</v>
      </c>
      <c r="AA177" t="s">
        <v>2751</v>
      </c>
      <c r="AB177" t="s">
        <v>6155</v>
      </c>
      <c r="AC177" t="s">
        <v>2249</v>
      </c>
      <c r="AD177" t="s">
        <v>2250</v>
      </c>
      <c r="AE177" t="s">
        <v>2251</v>
      </c>
      <c r="AF177" t="s">
        <v>6156</v>
      </c>
      <c r="AG177" t="s">
        <v>2255</v>
      </c>
      <c r="AH177" t="s">
        <v>2312</v>
      </c>
      <c r="AI177" t="s">
        <v>2327</v>
      </c>
      <c r="AJ177" t="s">
        <v>2372</v>
      </c>
      <c r="AK177" t="s">
        <v>2552</v>
      </c>
      <c r="AM177" t="s">
        <v>6157</v>
      </c>
      <c r="AN177" t="s">
        <v>2342</v>
      </c>
      <c r="AO177" t="s">
        <v>6158</v>
      </c>
      <c r="AP177" t="s">
        <v>4674</v>
      </c>
      <c r="AQ177" t="s">
        <v>6159</v>
      </c>
      <c r="AR177" t="s">
        <v>6160</v>
      </c>
      <c r="AS177" t="s">
        <v>3553</v>
      </c>
      <c r="AT177" t="s">
        <v>6161</v>
      </c>
      <c r="AU177" t="s">
        <v>2265</v>
      </c>
      <c r="AV177" t="s">
        <v>6162</v>
      </c>
      <c r="AW177" t="s">
        <v>45</v>
      </c>
    </row>
    <row r="178" spans="1:49">
      <c r="A178" t="s">
        <v>6163</v>
      </c>
      <c r="B178" t="s">
        <v>2302</v>
      </c>
      <c r="C178" t="s">
        <v>6164</v>
      </c>
      <c r="D178" t="s">
        <v>5383</v>
      </c>
      <c r="E178" t="s">
        <v>2328</v>
      </c>
      <c r="F178" t="s">
        <v>2371</v>
      </c>
      <c r="G178" t="s">
        <v>2229</v>
      </c>
      <c r="H178" t="s">
        <v>2230</v>
      </c>
      <c r="I178" t="s">
        <v>2255</v>
      </c>
      <c r="J178" t="s">
        <v>2230</v>
      </c>
      <c r="K178" t="s">
        <v>6165</v>
      </c>
      <c r="L178" t="s">
        <v>2253</v>
      </c>
      <c r="M178" t="s">
        <v>2431</v>
      </c>
      <c r="N178" t="s">
        <v>2232</v>
      </c>
      <c r="O178" t="s">
        <v>6166</v>
      </c>
      <c r="P178" t="s">
        <v>6167</v>
      </c>
      <c r="Q178" t="s">
        <v>6168</v>
      </c>
      <c r="R178" t="s">
        <v>6169</v>
      </c>
      <c r="S178" t="s">
        <v>6170</v>
      </c>
      <c r="T178" t="s">
        <v>6171</v>
      </c>
      <c r="U178" t="s">
        <v>3230</v>
      </c>
      <c r="V178" t="s">
        <v>6172</v>
      </c>
      <c r="W178" t="s">
        <v>2371</v>
      </c>
      <c r="X178" t="s">
        <v>6173</v>
      </c>
      <c r="Y178" t="s">
        <v>2416</v>
      </c>
      <c r="Z178" t="s">
        <v>6174</v>
      </c>
      <c r="AA178" t="s">
        <v>5003</v>
      </c>
      <c r="AB178" t="s">
        <v>6175</v>
      </c>
      <c r="AC178" t="s">
        <v>2249</v>
      </c>
      <c r="AD178" t="s">
        <v>2250</v>
      </c>
      <c r="AE178" t="s">
        <v>2251</v>
      </c>
      <c r="AF178" t="s">
        <v>6176</v>
      </c>
      <c r="AG178" t="s">
        <v>2254</v>
      </c>
      <c r="AH178" t="s">
        <v>2371</v>
      </c>
      <c r="AI178" t="s">
        <v>2312</v>
      </c>
      <c r="AJ178" t="s">
        <v>2536</v>
      </c>
      <c r="AK178" t="s">
        <v>2359</v>
      </c>
      <c r="AM178" t="s">
        <v>6177</v>
      </c>
      <c r="AN178" t="s">
        <v>2253</v>
      </c>
      <c r="AO178" t="s">
        <v>6178</v>
      </c>
      <c r="AP178" t="s">
        <v>6179</v>
      </c>
      <c r="AQ178" t="s">
        <v>6180</v>
      </c>
      <c r="AR178" t="s">
        <v>6181</v>
      </c>
      <c r="AS178" t="s">
        <v>2263</v>
      </c>
      <c r="AT178" t="s">
        <v>6182</v>
      </c>
      <c r="AU178" t="s">
        <v>2265</v>
      </c>
      <c r="AV178" t="s">
        <v>6183</v>
      </c>
      <c r="AW178" t="s">
        <v>45</v>
      </c>
    </row>
    <row r="179" spans="1:49">
      <c r="A179" t="s">
        <v>6184</v>
      </c>
      <c r="B179" t="s">
        <v>2223</v>
      </c>
      <c r="C179" t="s">
        <v>6185</v>
      </c>
      <c r="D179" t="s">
        <v>5401</v>
      </c>
      <c r="E179" t="s">
        <v>2291</v>
      </c>
      <c r="F179" t="s">
        <v>2601</v>
      </c>
      <c r="G179" t="s">
        <v>2481</v>
      </c>
      <c r="H179" t="s">
        <v>2254</v>
      </c>
      <c r="I179" t="s">
        <v>2342</v>
      </c>
      <c r="J179" t="s">
        <v>2254</v>
      </c>
      <c r="K179" t="s">
        <v>6186</v>
      </c>
      <c r="L179" t="s">
        <v>2232</v>
      </c>
      <c r="M179" t="s">
        <v>3078</v>
      </c>
      <c r="N179" t="s">
        <v>2234</v>
      </c>
      <c r="O179" t="s">
        <v>6187</v>
      </c>
      <c r="P179" t="s">
        <v>2317</v>
      </c>
      <c r="Q179" t="s">
        <v>6188</v>
      </c>
      <c r="R179" t="s">
        <v>6189</v>
      </c>
      <c r="S179" t="s">
        <v>6190</v>
      </c>
      <c r="T179" t="s">
        <v>6191</v>
      </c>
      <c r="U179" t="s">
        <v>4357</v>
      </c>
      <c r="V179" t="s">
        <v>6192</v>
      </c>
      <c r="W179" t="s">
        <v>6193</v>
      </c>
      <c r="X179" t="s">
        <v>6194</v>
      </c>
      <c r="Y179" t="s">
        <v>3638</v>
      </c>
      <c r="Z179" t="s">
        <v>6195</v>
      </c>
      <c r="AA179" t="s">
        <v>3088</v>
      </c>
      <c r="AB179" t="s">
        <v>6196</v>
      </c>
      <c r="AC179" t="s">
        <v>2249</v>
      </c>
      <c r="AD179" t="s">
        <v>2250</v>
      </c>
      <c r="AE179" t="s">
        <v>2251</v>
      </c>
      <c r="AF179" t="s">
        <v>6197</v>
      </c>
      <c r="AG179" t="s">
        <v>2292</v>
      </c>
      <c r="AH179" t="s">
        <v>2915</v>
      </c>
      <c r="AI179" t="s">
        <v>2509</v>
      </c>
      <c r="AJ179" t="s">
        <v>2306</v>
      </c>
      <c r="AK179" t="s">
        <v>2257</v>
      </c>
      <c r="AM179" t="s">
        <v>6198</v>
      </c>
      <c r="AN179" t="s">
        <v>2342</v>
      </c>
      <c r="AO179" t="s">
        <v>6199</v>
      </c>
      <c r="AP179" t="s">
        <v>3983</v>
      </c>
      <c r="AQ179" t="s">
        <v>6200</v>
      </c>
      <c r="AR179" t="s">
        <v>6201</v>
      </c>
      <c r="AS179" t="s">
        <v>6202</v>
      </c>
      <c r="AT179" t="s">
        <v>6203</v>
      </c>
      <c r="AU179" t="s">
        <v>2265</v>
      </c>
      <c r="AV179" t="s">
        <v>6204</v>
      </c>
      <c r="AW179" t="s">
        <v>45</v>
      </c>
    </row>
    <row r="180" spans="1:49">
      <c r="A180" t="s">
        <v>6205</v>
      </c>
      <c r="B180" t="s">
        <v>46</v>
      </c>
      <c r="C180" t="s">
        <v>6206</v>
      </c>
      <c r="D180" t="s">
        <v>5421</v>
      </c>
      <c r="E180" t="s">
        <v>2601</v>
      </c>
      <c r="F180" t="s">
        <v>2391</v>
      </c>
      <c r="G180" t="s">
        <v>2291</v>
      </c>
      <c r="H180" t="s">
        <v>2312</v>
      </c>
      <c r="I180" t="s">
        <v>2328</v>
      </c>
      <c r="J180" t="s">
        <v>2342</v>
      </c>
      <c r="K180" t="s">
        <v>6207</v>
      </c>
      <c r="L180" t="s">
        <v>2232</v>
      </c>
      <c r="M180" t="s">
        <v>3102</v>
      </c>
      <c r="N180" t="s">
        <v>2234</v>
      </c>
      <c r="O180" t="s">
        <v>6208</v>
      </c>
      <c r="P180" t="s">
        <v>2329</v>
      </c>
      <c r="Q180" t="s">
        <v>6209</v>
      </c>
      <c r="R180" t="s">
        <v>3249</v>
      </c>
      <c r="S180" t="s">
        <v>6210</v>
      </c>
      <c r="T180" t="s">
        <v>6211</v>
      </c>
      <c r="U180" t="s">
        <v>6212</v>
      </c>
      <c r="V180" t="s">
        <v>6213</v>
      </c>
      <c r="W180" t="s">
        <v>3311</v>
      </c>
      <c r="X180" t="s">
        <v>6214</v>
      </c>
      <c r="Y180" t="s">
        <v>3683</v>
      </c>
      <c r="Z180" t="s">
        <v>6215</v>
      </c>
      <c r="AA180" t="s">
        <v>2751</v>
      </c>
      <c r="AB180" t="s">
        <v>6216</v>
      </c>
      <c r="AC180" t="s">
        <v>2249</v>
      </c>
      <c r="AD180" t="s">
        <v>2250</v>
      </c>
      <c r="AE180" t="s">
        <v>2251</v>
      </c>
      <c r="AF180" t="s">
        <v>6217</v>
      </c>
      <c r="AG180" t="s">
        <v>2496</v>
      </c>
      <c r="AH180" t="s">
        <v>2270</v>
      </c>
      <c r="AI180" t="s">
        <v>2509</v>
      </c>
      <c r="AJ180" t="s">
        <v>2306</v>
      </c>
      <c r="AK180" t="s">
        <v>2445</v>
      </c>
      <c r="AM180" t="s">
        <v>6218</v>
      </c>
      <c r="AN180" t="s">
        <v>2232</v>
      </c>
      <c r="AO180" t="s">
        <v>6219</v>
      </c>
      <c r="AP180" t="s">
        <v>3215</v>
      </c>
      <c r="AQ180" t="s">
        <v>6220</v>
      </c>
      <c r="AR180" t="s">
        <v>6221</v>
      </c>
      <c r="AS180" t="s">
        <v>6222</v>
      </c>
      <c r="AT180" t="s">
        <v>6223</v>
      </c>
      <c r="AU180" t="s">
        <v>2265</v>
      </c>
      <c r="AV180" t="s">
        <v>6224</v>
      </c>
      <c r="AW180" t="s">
        <v>45</v>
      </c>
    </row>
    <row r="181" spans="1:49">
      <c r="A181" t="s">
        <v>6225</v>
      </c>
      <c r="B181" t="s">
        <v>2302</v>
      </c>
      <c r="C181" t="s">
        <v>6226</v>
      </c>
      <c r="D181" t="s">
        <v>5443</v>
      </c>
      <c r="E181" t="s">
        <v>2359</v>
      </c>
      <c r="F181" t="s">
        <v>2373</v>
      </c>
      <c r="G181" t="s">
        <v>2234</v>
      </c>
      <c r="H181" t="s">
        <v>2341</v>
      </c>
      <c r="I181" t="s">
        <v>2481</v>
      </c>
      <c r="J181" t="s">
        <v>2254</v>
      </c>
      <c r="K181" t="s">
        <v>6227</v>
      </c>
      <c r="L181" t="s">
        <v>2232</v>
      </c>
      <c r="M181" t="s">
        <v>3129</v>
      </c>
      <c r="N181" t="s">
        <v>2232</v>
      </c>
      <c r="O181" t="s">
        <v>6228</v>
      </c>
      <c r="P181" t="s">
        <v>6212</v>
      </c>
      <c r="Q181" t="s">
        <v>6229</v>
      </c>
      <c r="R181" t="s">
        <v>6230</v>
      </c>
      <c r="S181" t="s">
        <v>6231</v>
      </c>
      <c r="T181" t="s">
        <v>6232</v>
      </c>
      <c r="U181" t="s">
        <v>4065</v>
      </c>
      <c r="V181" t="s">
        <v>6233</v>
      </c>
      <c r="W181" t="s">
        <v>6234</v>
      </c>
      <c r="X181" t="s">
        <v>6235</v>
      </c>
      <c r="Y181" t="s">
        <v>2291</v>
      </c>
      <c r="Z181" t="s">
        <v>6236</v>
      </c>
      <c r="AA181" t="s">
        <v>3088</v>
      </c>
      <c r="AB181" t="s">
        <v>6237</v>
      </c>
      <c r="AC181" t="s">
        <v>2249</v>
      </c>
      <c r="AD181" t="s">
        <v>2250</v>
      </c>
      <c r="AE181" t="s">
        <v>2251</v>
      </c>
      <c r="AF181" t="s">
        <v>6238</v>
      </c>
      <c r="AG181" t="s">
        <v>2253</v>
      </c>
      <c r="AH181" t="s">
        <v>2265</v>
      </c>
      <c r="AI181" t="s">
        <v>2230</v>
      </c>
      <c r="AJ181" t="s">
        <v>2403</v>
      </c>
      <c r="AK181" t="s">
        <v>2552</v>
      </c>
      <c r="AM181" t="s">
        <v>6239</v>
      </c>
      <c r="AN181" t="s">
        <v>2232</v>
      </c>
      <c r="AO181" t="s">
        <v>6240</v>
      </c>
      <c r="AP181" t="s">
        <v>6179</v>
      </c>
      <c r="AQ181" t="s">
        <v>6241</v>
      </c>
      <c r="AR181" t="s">
        <v>6242</v>
      </c>
      <c r="AS181" t="s">
        <v>6243</v>
      </c>
      <c r="AT181" t="s">
        <v>6244</v>
      </c>
      <c r="AU181" t="s">
        <v>2265</v>
      </c>
      <c r="AV181" t="s">
        <v>6245</v>
      </c>
      <c r="AW181" t="s">
        <v>45</v>
      </c>
    </row>
    <row r="182" spans="1:49">
      <c r="A182" t="s">
        <v>6246</v>
      </c>
      <c r="B182" t="s">
        <v>2223</v>
      </c>
      <c r="C182" t="s">
        <v>6247</v>
      </c>
      <c r="D182" t="s">
        <v>5467</v>
      </c>
      <c r="E182" t="s">
        <v>2536</v>
      </c>
      <c r="F182" t="s">
        <v>2253</v>
      </c>
      <c r="G182" t="s">
        <v>2509</v>
      </c>
      <c r="H182" t="s">
        <v>2234</v>
      </c>
      <c r="I182" t="s">
        <v>2273</v>
      </c>
      <c r="J182" t="s">
        <v>2234</v>
      </c>
      <c r="K182" t="s">
        <v>6248</v>
      </c>
      <c r="L182" t="s">
        <v>2232</v>
      </c>
      <c r="M182" t="s">
        <v>3152</v>
      </c>
      <c r="N182" t="s">
        <v>2265</v>
      </c>
      <c r="O182" t="s">
        <v>6249</v>
      </c>
      <c r="P182" t="s">
        <v>6212</v>
      </c>
      <c r="Q182" t="s">
        <v>6250</v>
      </c>
      <c r="R182" t="s">
        <v>6251</v>
      </c>
      <c r="S182" t="s">
        <v>6252</v>
      </c>
      <c r="T182" t="s">
        <v>6253</v>
      </c>
      <c r="U182" t="s">
        <v>3904</v>
      </c>
      <c r="V182" t="s">
        <v>6254</v>
      </c>
      <c r="W182" t="s">
        <v>6255</v>
      </c>
      <c r="X182" t="s">
        <v>6256</v>
      </c>
      <c r="Y182" t="s">
        <v>2624</v>
      </c>
      <c r="Z182" t="s">
        <v>6257</v>
      </c>
      <c r="AA182" t="s">
        <v>2416</v>
      </c>
      <c r="AB182" t="s">
        <v>6258</v>
      </c>
      <c r="AC182" t="s">
        <v>2249</v>
      </c>
      <c r="AD182" t="s">
        <v>2250</v>
      </c>
      <c r="AE182" t="s">
        <v>2251</v>
      </c>
      <c r="AF182" t="s">
        <v>6259</v>
      </c>
      <c r="AG182" t="s">
        <v>2326</v>
      </c>
      <c r="AH182" t="s">
        <v>2312</v>
      </c>
      <c r="AI182" t="s">
        <v>2391</v>
      </c>
      <c r="AJ182" t="s">
        <v>2601</v>
      </c>
      <c r="AK182" t="s">
        <v>2305</v>
      </c>
      <c r="AL182" t="s">
        <v>2265</v>
      </c>
      <c r="AM182" t="s">
        <v>6260</v>
      </c>
      <c r="AN182" t="s">
        <v>2253</v>
      </c>
      <c r="AO182" t="s">
        <v>6261</v>
      </c>
      <c r="AP182" t="s">
        <v>6097</v>
      </c>
      <c r="AQ182" t="s">
        <v>6262</v>
      </c>
      <c r="AR182" t="s">
        <v>6263</v>
      </c>
      <c r="AS182" t="s">
        <v>6264</v>
      </c>
      <c r="AT182" t="s">
        <v>6265</v>
      </c>
      <c r="AU182" t="s">
        <v>2291</v>
      </c>
      <c r="AV182" t="s">
        <v>6266</v>
      </c>
      <c r="AW182" t="s">
        <v>45</v>
      </c>
    </row>
    <row r="183" spans="1:49">
      <c r="A183" t="s">
        <v>6267</v>
      </c>
      <c r="B183" t="s">
        <v>46</v>
      </c>
      <c r="C183" t="s">
        <v>6268</v>
      </c>
      <c r="D183" t="s">
        <v>5486</v>
      </c>
      <c r="E183" t="s">
        <v>2234</v>
      </c>
      <c r="F183" t="s">
        <v>2227</v>
      </c>
      <c r="G183" t="s">
        <v>2272</v>
      </c>
      <c r="H183" t="s">
        <v>2601</v>
      </c>
      <c r="I183" t="s">
        <v>2373</v>
      </c>
      <c r="J183" t="s">
        <v>2288</v>
      </c>
      <c r="K183" t="s">
        <v>6269</v>
      </c>
      <c r="L183" t="s">
        <v>2232</v>
      </c>
      <c r="M183" t="s">
        <v>2614</v>
      </c>
      <c r="N183" t="s">
        <v>2253</v>
      </c>
      <c r="O183" t="s">
        <v>6270</v>
      </c>
      <c r="P183" t="s">
        <v>2689</v>
      </c>
      <c r="Q183" t="s">
        <v>6271</v>
      </c>
      <c r="R183" t="s">
        <v>2691</v>
      </c>
      <c r="S183" t="s">
        <v>6272</v>
      </c>
      <c r="T183" t="s">
        <v>6273</v>
      </c>
      <c r="U183" t="s">
        <v>5226</v>
      </c>
      <c r="V183" t="s">
        <v>6274</v>
      </c>
      <c r="W183" t="s">
        <v>2798</v>
      </c>
      <c r="X183" t="s">
        <v>6275</v>
      </c>
      <c r="Y183" t="s">
        <v>6276</v>
      </c>
      <c r="Z183" t="s">
        <v>6277</v>
      </c>
      <c r="AA183" t="s">
        <v>3064</v>
      </c>
      <c r="AB183" t="s">
        <v>6278</v>
      </c>
      <c r="AC183" t="s">
        <v>2249</v>
      </c>
      <c r="AD183" t="s">
        <v>2250</v>
      </c>
      <c r="AE183" t="s">
        <v>2251</v>
      </c>
      <c r="AF183" t="s">
        <v>6279</v>
      </c>
      <c r="AG183" t="s">
        <v>2265</v>
      </c>
      <c r="AH183" t="s">
        <v>2327</v>
      </c>
      <c r="AI183" t="s">
        <v>2226</v>
      </c>
      <c r="AJ183" t="s">
        <v>2358</v>
      </c>
      <c r="AK183" t="s">
        <v>2293</v>
      </c>
      <c r="AM183" t="s">
        <v>6280</v>
      </c>
      <c r="AN183" t="s">
        <v>2253</v>
      </c>
      <c r="AO183" t="s">
        <v>6281</v>
      </c>
      <c r="AP183" t="s">
        <v>3947</v>
      </c>
      <c r="AQ183" t="s">
        <v>6282</v>
      </c>
      <c r="AR183" t="s">
        <v>6283</v>
      </c>
      <c r="AS183" t="s">
        <v>2358</v>
      </c>
      <c r="AT183" t="s">
        <v>6284</v>
      </c>
      <c r="AU183" t="s">
        <v>2265</v>
      </c>
      <c r="AV183" t="s">
        <v>6285</v>
      </c>
      <c r="AW183" t="s">
        <v>45</v>
      </c>
    </row>
    <row r="184" spans="1:49">
      <c r="A184" t="s">
        <v>6286</v>
      </c>
      <c r="B184" t="s">
        <v>2302</v>
      </c>
      <c r="C184" t="s">
        <v>6287</v>
      </c>
      <c r="D184" t="s">
        <v>5506</v>
      </c>
      <c r="E184" t="s">
        <v>2306</v>
      </c>
      <c r="F184" t="s">
        <v>2277</v>
      </c>
      <c r="G184" t="s">
        <v>2327</v>
      </c>
      <c r="H184" t="s">
        <v>2326</v>
      </c>
      <c r="I184" t="s">
        <v>2509</v>
      </c>
      <c r="J184" t="s">
        <v>2253</v>
      </c>
      <c r="K184" t="s">
        <v>6288</v>
      </c>
      <c r="L184" t="s">
        <v>2232</v>
      </c>
      <c r="M184" t="s">
        <v>2640</v>
      </c>
      <c r="N184" t="s">
        <v>2234</v>
      </c>
      <c r="O184" t="s">
        <v>6289</v>
      </c>
      <c r="P184" t="s">
        <v>2270</v>
      </c>
      <c r="Q184" t="s">
        <v>6290</v>
      </c>
      <c r="R184" t="s">
        <v>3901</v>
      </c>
      <c r="S184" t="s">
        <v>6291</v>
      </c>
      <c r="T184" t="s">
        <v>6292</v>
      </c>
      <c r="U184" t="s">
        <v>6293</v>
      </c>
      <c r="V184" t="s">
        <v>6294</v>
      </c>
      <c r="W184" t="s">
        <v>5891</v>
      </c>
      <c r="X184" t="s">
        <v>6295</v>
      </c>
      <c r="Y184" t="s">
        <v>2467</v>
      </c>
      <c r="Z184" t="s">
        <v>6296</v>
      </c>
      <c r="AA184" t="s">
        <v>2973</v>
      </c>
      <c r="AB184" t="s">
        <v>6297</v>
      </c>
      <c r="AC184" t="s">
        <v>2249</v>
      </c>
      <c r="AD184" t="s">
        <v>2250</v>
      </c>
      <c r="AE184" t="s">
        <v>2251</v>
      </c>
      <c r="AF184" t="s">
        <v>6298</v>
      </c>
      <c r="AG184" t="s">
        <v>2234</v>
      </c>
      <c r="AH184" t="s">
        <v>2372</v>
      </c>
      <c r="AI184" t="s">
        <v>2272</v>
      </c>
      <c r="AJ184" t="s">
        <v>2601</v>
      </c>
      <c r="AK184" t="s">
        <v>2509</v>
      </c>
      <c r="AM184" t="s">
        <v>6299</v>
      </c>
      <c r="AN184" t="s">
        <v>2253</v>
      </c>
      <c r="AO184" t="s">
        <v>2728</v>
      </c>
      <c r="AP184" t="s">
        <v>5258</v>
      </c>
      <c r="AQ184" t="s">
        <v>6300</v>
      </c>
      <c r="AR184" t="s">
        <v>6301</v>
      </c>
      <c r="AS184" t="s">
        <v>4065</v>
      </c>
      <c r="AT184" t="s">
        <v>6302</v>
      </c>
      <c r="AU184" t="s">
        <v>2265</v>
      </c>
      <c r="AV184" t="s">
        <v>6303</v>
      </c>
      <c r="AW184" t="s">
        <v>45</v>
      </c>
    </row>
    <row r="185" spans="1:49">
      <c r="A185" t="s">
        <v>6304</v>
      </c>
      <c r="B185" t="s">
        <v>2223</v>
      </c>
      <c r="C185" t="s">
        <v>6305</v>
      </c>
      <c r="D185" t="s">
        <v>5523</v>
      </c>
      <c r="E185" t="s">
        <v>2312</v>
      </c>
      <c r="F185" t="s">
        <v>2255</v>
      </c>
      <c r="G185" t="s">
        <v>2327</v>
      </c>
      <c r="H185" t="s">
        <v>2254</v>
      </c>
      <c r="I185" t="s">
        <v>2250</v>
      </c>
      <c r="J185" t="s">
        <v>2288</v>
      </c>
      <c r="K185" t="s">
        <v>6306</v>
      </c>
      <c r="L185" t="s">
        <v>2232</v>
      </c>
      <c r="M185" t="s">
        <v>2233</v>
      </c>
      <c r="N185" t="s">
        <v>2308</v>
      </c>
      <c r="O185" t="s">
        <v>6307</v>
      </c>
      <c r="P185" t="s">
        <v>6308</v>
      </c>
      <c r="Q185" t="s">
        <v>6309</v>
      </c>
      <c r="R185" t="s">
        <v>5259</v>
      </c>
      <c r="S185" t="s">
        <v>6310</v>
      </c>
      <c r="T185" t="s">
        <v>6311</v>
      </c>
      <c r="U185" t="s">
        <v>2607</v>
      </c>
      <c r="V185" t="s">
        <v>6312</v>
      </c>
      <c r="W185" t="s">
        <v>2326</v>
      </c>
      <c r="X185" t="s">
        <v>6313</v>
      </c>
      <c r="Y185" t="s">
        <v>4939</v>
      </c>
      <c r="Z185" t="s">
        <v>6314</v>
      </c>
      <c r="AA185" t="s">
        <v>2247</v>
      </c>
      <c r="AB185" t="s">
        <v>6315</v>
      </c>
      <c r="AC185" t="s">
        <v>2249</v>
      </c>
      <c r="AD185" t="s">
        <v>2250</v>
      </c>
      <c r="AE185" t="s">
        <v>2251</v>
      </c>
      <c r="AF185" t="s">
        <v>6316</v>
      </c>
      <c r="AG185" t="s">
        <v>2230</v>
      </c>
      <c r="AH185" t="s">
        <v>2358</v>
      </c>
      <c r="AI185" t="s">
        <v>2256</v>
      </c>
      <c r="AJ185" t="s">
        <v>2509</v>
      </c>
      <c r="AK185" t="s">
        <v>2328</v>
      </c>
      <c r="AM185" t="s">
        <v>6317</v>
      </c>
      <c r="AN185" t="s">
        <v>2232</v>
      </c>
      <c r="AO185" t="s">
        <v>6318</v>
      </c>
      <c r="AP185" t="s">
        <v>3202</v>
      </c>
      <c r="AQ185" t="s">
        <v>6319</v>
      </c>
      <c r="AR185" t="s">
        <v>6320</v>
      </c>
      <c r="AS185" t="s">
        <v>2552</v>
      </c>
      <c r="AT185" t="s">
        <v>6321</v>
      </c>
      <c r="AU185" t="s">
        <v>2265</v>
      </c>
      <c r="AV185" t="s">
        <v>6322</v>
      </c>
      <c r="AW185" t="s">
        <v>45</v>
      </c>
    </row>
    <row r="186" spans="1:49">
      <c r="A186" t="s">
        <v>6323</v>
      </c>
      <c r="B186" t="s">
        <v>46</v>
      </c>
      <c r="C186" t="s">
        <v>6324</v>
      </c>
      <c r="D186" t="s">
        <v>5545</v>
      </c>
      <c r="E186" t="s">
        <v>2373</v>
      </c>
      <c r="F186" t="s">
        <v>2509</v>
      </c>
      <c r="G186" t="s">
        <v>2277</v>
      </c>
      <c r="H186" t="s">
        <v>2270</v>
      </c>
      <c r="I186" t="s">
        <v>2291</v>
      </c>
      <c r="J186" t="s">
        <v>2250</v>
      </c>
      <c r="K186" t="s">
        <v>6325</v>
      </c>
      <c r="L186" t="s">
        <v>2232</v>
      </c>
      <c r="M186" t="s">
        <v>2275</v>
      </c>
      <c r="N186" t="s">
        <v>2253</v>
      </c>
      <c r="O186" t="s">
        <v>6326</v>
      </c>
      <c r="P186" t="s">
        <v>2271</v>
      </c>
      <c r="Q186" t="s">
        <v>6327</v>
      </c>
      <c r="R186" t="s">
        <v>5089</v>
      </c>
      <c r="S186" t="s">
        <v>6328</v>
      </c>
      <c r="T186" t="s">
        <v>6329</v>
      </c>
      <c r="U186" t="s">
        <v>6330</v>
      </c>
      <c r="V186" t="s">
        <v>6331</v>
      </c>
      <c r="W186" t="s">
        <v>3670</v>
      </c>
      <c r="X186" t="s">
        <v>6332</v>
      </c>
      <c r="Y186" t="s">
        <v>4346</v>
      </c>
      <c r="Z186" t="s">
        <v>6333</v>
      </c>
      <c r="AA186" t="s">
        <v>2245</v>
      </c>
      <c r="AB186" t="s">
        <v>6334</v>
      </c>
      <c r="AC186" t="s">
        <v>2249</v>
      </c>
      <c r="AD186" t="s">
        <v>2250</v>
      </c>
      <c r="AE186" t="s">
        <v>2251</v>
      </c>
      <c r="AF186" t="s">
        <v>6335</v>
      </c>
      <c r="AG186" t="s">
        <v>2253</v>
      </c>
      <c r="AH186" t="s">
        <v>2342</v>
      </c>
      <c r="AI186" t="s">
        <v>2328</v>
      </c>
      <c r="AJ186" t="s">
        <v>2273</v>
      </c>
      <c r="AK186" t="s">
        <v>2307</v>
      </c>
      <c r="AM186" t="s">
        <v>6336</v>
      </c>
      <c r="AN186" t="s">
        <v>2232</v>
      </c>
      <c r="AO186" t="s">
        <v>6337</v>
      </c>
      <c r="AP186" t="s">
        <v>2716</v>
      </c>
      <c r="AQ186" t="s">
        <v>6338</v>
      </c>
      <c r="AR186" t="s">
        <v>6339</v>
      </c>
      <c r="AS186" t="s">
        <v>2488</v>
      </c>
      <c r="AT186" t="s">
        <v>6340</v>
      </c>
      <c r="AU186" t="s">
        <v>2265</v>
      </c>
      <c r="AV186" t="s">
        <v>6341</v>
      </c>
      <c r="AW186" t="s">
        <v>45</v>
      </c>
    </row>
    <row r="187" spans="1:49">
      <c r="A187" t="s">
        <v>6342</v>
      </c>
      <c r="B187" t="s">
        <v>2302</v>
      </c>
      <c r="C187" t="s">
        <v>6343</v>
      </c>
      <c r="D187" t="s">
        <v>5566</v>
      </c>
      <c r="E187" t="s">
        <v>2481</v>
      </c>
      <c r="F187" t="s">
        <v>2308</v>
      </c>
      <c r="G187" t="s">
        <v>2915</v>
      </c>
      <c r="H187" t="s">
        <v>2293</v>
      </c>
      <c r="I187" t="s">
        <v>2272</v>
      </c>
      <c r="J187" t="s">
        <v>2342</v>
      </c>
      <c r="K187" t="s">
        <v>6344</v>
      </c>
      <c r="L187" t="s">
        <v>2232</v>
      </c>
      <c r="M187" t="s">
        <v>2310</v>
      </c>
      <c r="N187" t="s">
        <v>2265</v>
      </c>
      <c r="O187" t="s">
        <v>6345</v>
      </c>
      <c r="P187" t="s">
        <v>2272</v>
      </c>
      <c r="Q187" t="s">
        <v>6346</v>
      </c>
      <c r="R187" t="s">
        <v>4167</v>
      </c>
      <c r="S187" t="s">
        <v>6347</v>
      </c>
      <c r="T187" t="s">
        <v>6348</v>
      </c>
      <c r="U187" t="s">
        <v>2719</v>
      </c>
      <c r="V187" t="s">
        <v>6349</v>
      </c>
      <c r="W187" t="s">
        <v>2721</v>
      </c>
      <c r="X187" t="s">
        <v>6350</v>
      </c>
      <c r="Y187" t="s">
        <v>2749</v>
      </c>
      <c r="Z187" t="s">
        <v>6351</v>
      </c>
      <c r="AA187" t="s">
        <v>2416</v>
      </c>
      <c r="AB187" t="s">
        <v>6352</v>
      </c>
      <c r="AC187" t="s">
        <v>2249</v>
      </c>
      <c r="AD187" t="s">
        <v>2250</v>
      </c>
      <c r="AE187" t="s">
        <v>2251</v>
      </c>
      <c r="AF187" t="s">
        <v>6353</v>
      </c>
      <c r="AG187" t="s">
        <v>2230</v>
      </c>
      <c r="AH187" t="s">
        <v>2228</v>
      </c>
      <c r="AI187" t="s">
        <v>2358</v>
      </c>
      <c r="AJ187" t="s">
        <v>2271</v>
      </c>
      <c r="AK187" t="s">
        <v>2256</v>
      </c>
      <c r="AM187" t="s">
        <v>6354</v>
      </c>
      <c r="AN187" t="s">
        <v>2232</v>
      </c>
      <c r="AO187" t="s">
        <v>2728</v>
      </c>
      <c r="AP187" t="s">
        <v>3779</v>
      </c>
      <c r="AQ187" t="s">
        <v>6355</v>
      </c>
      <c r="AR187" t="s">
        <v>3781</v>
      </c>
      <c r="AS187" t="s">
        <v>3952</v>
      </c>
      <c r="AT187" t="s">
        <v>6356</v>
      </c>
      <c r="AU187" t="s">
        <v>2265</v>
      </c>
      <c r="AV187" t="s">
        <v>6357</v>
      </c>
      <c r="AW187" t="s">
        <v>45</v>
      </c>
    </row>
    <row r="188" spans="1:49">
      <c r="A188" t="s">
        <v>6358</v>
      </c>
      <c r="B188" t="s">
        <v>2223</v>
      </c>
      <c r="C188" t="s">
        <v>6359</v>
      </c>
      <c r="D188" t="s">
        <v>5585</v>
      </c>
      <c r="E188" t="s">
        <v>2497</v>
      </c>
      <c r="F188" t="s">
        <v>2327</v>
      </c>
      <c r="G188" t="s">
        <v>2371</v>
      </c>
      <c r="H188" t="s">
        <v>2342</v>
      </c>
      <c r="I188" t="s">
        <v>2227</v>
      </c>
      <c r="J188" t="s">
        <v>2265</v>
      </c>
      <c r="K188" t="s">
        <v>6360</v>
      </c>
      <c r="L188" t="s">
        <v>2342</v>
      </c>
      <c r="M188" t="s">
        <v>6361</v>
      </c>
      <c r="N188" t="s">
        <v>2265</v>
      </c>
      <c r="O188" t="s">
        <v>6362</v>
      </c>
      <c r="P188" t="s">
        <v>2411</v>
      </c>
      <c r="Q188" t="s">
        <v>6363</v>
      </c>
      <c r="R188" t="s">
        <v>6364</v>
      </c>
      <c r="S188" t="s">
        <v>6365</v>
      </c>
      <c r="T188" t="s">
        <v>6366</v>
      </c>
      <c r="U188" t="s">
        <v>6030</v>
      </c>
      <c r="V188" t="s">
        <v>6367</v>
      </c>
      <c r="W188" t="s">
        <v>3841</v>
      </c>
      <c r="X188" t="s">
        <v>6368</v>
      </c>
      <c r="Y188" t="s">
        <v>2353</v>
      </c>
      <c r="Z188" t="s">
        <v>6369</v>
      </c>
      <c r="AA188" t="s">
        <v>3088</v>
      </c>
      <c r="AB188" t="s">
        <v>6370</v>
      </c>
      <c r="AC188" t="s">
        <v>2249</v>
      </c>
      <c r="AD188" t="s">
        <v>2250</v>
      </c>
      <c r="AE188" t="s">
        <v>2251</v>
      </c>
      <c r="AF188" t="s">
        <v>6371</v>
      </c>
      <c r="AG188" t="s">
        <v>2391</v>
      </c>
      <c r="AH188" t="s">
        <v>2277</v>
      </c>
      <c r="AI188" t="s">
        <v>2359</v>
      </c>
      <c r="AJ188" t="s">
        <v>2552</v>
      </c>
      <c r="AK188" t="s">
        <v>2497</v>
      </c>
      <c r="AM188" t="s">
        <v>6372</v>
      </c>
      <c r="AN188" t="s">
        <v>2234</v>
      </c>
      <c r="AO188" t="s">
        <v>6373</v>
      </c>
      <c r="AP188" t="s">
        <v>3202</v>
      </c>
      <c r="AQ188" t="s">
        <v>6374</v>
      </c>
      <c r="AR188" t="s">
        <v>6375</v>
      </c>
      <c r="AS188" t="s">
        <v>6376</v>
      </c>
      <c r="AT188" t="s">
        <v>6377</v>
      </c>
      <c r="AU188" t="s">
        <v>2265</v>
      </c>
      <c r="AV188" t="s">
        <v>6378</v>
      </c>
      <c r="AW188" t="s">
        <v>45</v>
      </c>
    </row>
    <row r="189" spans="1:49">
      <c r="A189" t="s">
        <v>6379</v>
      </c>
      <c r="B189" t="s">
        <v>46</v>
      </c>
      <c r="C189" t="s">
        <v>6380</v>
      </c>
      <c r="D189" t="s">
        <v>5605</v>
      </c>
      <c r="E189" t="s">
        <v>2273</v>
      </c>
      <c r="F189" t="s">
        <v>2327</v>
      </c>
      <c r="G189" t="s">
        <v>2445</v>
      </c>
      <c r="H189" t="s">
        <v>2265</v>
      </c>
      <c r="I189" t="s">
        <v>2271</v>
      </c>
      <c r="J189" t="s">
        <v>2265</v>
      </c>
      <c r="K189" t="s">
        <v>6381</v>
      </c>
      <c r="L189" t="s">
        <v>2232</v>
      </c>
      <c r="M189" t="s">
        <v>2614</v>
      </c>
      <c r="N189" t="s">
        <v>2232</v>
      </c>
      <c r="O189" t="s">
        <v>6382</v>
      </c>
      <c r="P189" t="s">
        <v>2329</v>
      </c>
      <c r="Q189" t="s">
        <v>6383</v>
      </c>
      <c r="R189" t="s">
        <v>4652</v>
      </c>
      <c r="S189" t="s">
        <v>5346</v>
      </c>
      <c r="T189" t="s">
        <v>6384</v>
      </c>
      <c r="U189" t="s">
        <v>5473</v>
      </c>
      <c r="V189" t="s">
        <v>6385</v>
      </c>
      <c r="W189" t="s">
        <v>3727</v>
      </c>
      <c r="X189" t="s">
        <v>6386</v>
      </c>
      <c r="Y189" t="s">
        <v>4607</v>
      </c>
      <c r="Z189" t="s">
        <v>6387</v>
      </c>
      <c r="AA189" t="s">
        <v>2245</v>
      </c>
      <c r="AB189" t="s">
        <v>6388</v>
      </c>
      <c r="AC189" t="s">
        <v>2249</v>
      </c>
      <c r="AD189" t="s">
        <v>2250</v>
      </c>
      <c r="AE189" t="s">
        <v>2251</v>
      </c>
      <c r="AF189" t="s">
        <v>6389</v>
      </c>
      <c r="AG189" t="s">
        <v>2253</v>
      </c>
      <c r="AH189" t="s">
        <v>2327</v>
      </c>
      <c r="AI189" t="s">
        <v>2277</v>
      </c>
      <c r="AJ189" t="s">
        <v>2358</v>
      </c>
      <c r="AK189" t="s">
        <v>2306</v>
      </c>
      <c r="AM189" t="s">
        <v>6390</v>
      </c>
      <c r="AN189" t="s">
        <v>2232</v>
      </c>
      <c r="AO189" t="s">
        <v>6391</v>
      </c>
      <c r="AP189" t="s">
        <v>6179</v>
      </c>
      <c r="AQ189" t="s">
        <v>6392</v>
      </c>
      <c r="AR189" t="s">
        <v>6393</v>
      </c>
      <c r="AS189" t="s">
        <v>2359</v>
      </c>
      <c r="AT189" t="s">
        <v>6394</v>
      </c>
      <c r="AU189" t="s">
        <v>2265</v>
      </c>
      <c r="AV189" t="s">
        <v>6395</v>
      </c>
      <c r="AW189" t="s">
        <v>45</v>
      </c>
    </row>
    <row r="190" spans="1:49">
      <c r="A190" t="s">
        <v>6396</v>
      </c>
      <c r="B190" t="s">
        <v>2302</v>
      </c>
      <c r="C190" t="s">
        <v>6397</v>
      </c>
      <c r="D190" t="s">
        <v>5626</v>
      </c>
      <c r="E190" t="s">
        <v>2358</v>
      </c>
      <c r="F190" t="s">
        <v>2509</v>
      </c>
      <c r="G190" t="s">
        <v>2403</v>
      </c>
      <c r="H190" t="s">
        <v>2481</v>
      </c>
      <c r="I190" t="s">
        <v>2306</v>
      </c>
      <c r="J190" t="s">
        <v>2234</v>
      </c>
      <c r="K190" t="s">
        <v>6398</v>
      </c>
      <c r="L190" t="s">
        <v>2232</v>
      </c>
      <c r="M190" t="s">
        <v>2640</v>
      </c>
      <c r="N190" t="s">
        <v>2253</v>
      </c>
      <c r="O190" t="s">
        <v>6399</v>
      </c>
      <c r="P190" t="s">
        <v>2227</v>
      </c>
      <c r="Q190" t="s">
        <v>6400</v>
      </c>
      <c r="R190" t="s">
        <v>6401</v>
      </c>
      <c r="S190" t="s">
        <v>6402</v>
      </c>
      <c r="T190" t="s">
        <v>6403</v>
      </c>
      <c r="U190" t="s">
        <v>6404</v>
      </c>
      <c r="V190" t="s">
        <v>6405</v>
      </c>
      <c r="W190" t="s">
        <v>4159</v>
      </c>
      <c r="X190" t="s">
        <v>5029</v>
      </c>
      <c r="Y190" t="s">
        <v>2481</v>
      </c>
      <c r="Z190" t="s">
        <v>6406</v>
      </c>
      <c r="AA190" t="s">
        <v>2925</v>
      </c>
      <c r="AB190" t="s">
        <v>6407</v>
      </c>
      <c r="AC190" t="s">
        <v>2249</v>
      </c>
      <c r="AD190" t="s">
        <v>2250</v>
      </c>
      <c r="AE190" t="s">
        <v>2251</v>
      </c>
      <c r="AF190" t="s">
        <v>6408</v>
      </c>
      <c r="AG190" t="s">
        <v>2265</v>
      </c>
      <c r="AH190" t="s">
        <v>2291</v>
      </c>
      <c r="AI190" t="s">
        <v>2341</v>
      </c>
      <c r="AJ190" t="s">
        <v>2271</v>
      </c>
      <c r="AK190" t="s">
        <v>2403</v>
      </c>
      <c r="AM190" t="s">
        <v>6409</v>
      </c>
      <c r="AN190" t="s">
        <v>2234</v>
      </c>
      <c r="AO190" t="s">
        <v>6410</v>
      </c>
      <c r="AP190" t="s">
        <v>6411</v>
      </c>
      <c r="AQ190" t="s">
        <v>6412</v>
      </c>
      <c r="AR190" t="s">
        <v>6413</v>
      </c>
      <c r="AS190" t="s">
        <v>2536</v>
      </c>
      <c r="AT190" t="s">
        <v>6414</v>
      </c>
      <c r="AU190" t="s">
        <v>2265</v>
      </c>
      <c r="AV190" t="s">
        <v>6415</v>
      </c>
      <c r="AW190" t="s">
        <v>45</v>
      </c>
    </row>
    <row r="191" spans="1:49">
      <c r="A191" t="s">
        <v>6416</v>
      </c>
      <c r="B191" t="s">
        <v>2223</v>
      </c>
      <c r="C191" t="s">
        <v>6417</v>
      </c>
      <c r="D191" t="s">
        <v>5644</v>
      </c>
      <c r="E191" t="s">
        <v>2307</v>
      </c>
      <c r="F191" t="s">
        <v>2373</v>
      </c>
      <c r="G191" t="s">
        <v>2391</v>
      </c>
      <c r="H191" t="s">
        <v>2342</v>
      </c>
      <c r="I191" t="s">
        <v>2250</v>
      </c>
      <c r="J191" t="s">
        <v>2254</v>
      </c>
      <c r="K191" t="s">
        <v>6418</v>
      </c>
      <c r="L191" t="s">
        <v>2232</v>
      </c>
      <c r="M191" t="s">
        <v>2233</v>
      </c>
      <c r="N191" t="s">
        <v>2250</v>
      </c>
      <c r="O191" t="s">
        <v>6419</v>
      </c>
      <c r="P191" t="s">
        <v>6420</v>
      </c>
      <c r="Q191" t="s">
        <v>6421</v>
      </c>
      <c r="R191" t="s">
        <v>6422</v>
      </c>
      <c r="S191" t="s">
        <v>6423</v>
      </c>
      <c r="T191" t="s">
        <v>6424</v>
      </c>
      <c r="U191" t="s">
        <v>6425</v>
      </c>
      <c r="V191" t="s">
        <v>6426</v>
      </c>
      <c r="W191" t="s">
        <v>4185</v>
      </c>
      <c r="X191" t="s">
        <v>6427</v>
      </c>
      <c r="Y191" t="s">
        <v>3638</v>
      </c>
      <c r="Z191" t="s">
        <v>6428</v>
      </c>
      <c r="AA191" t="s">
        <v>2852</v>
      </c>
      <c r="AB191" t="s">
        <v>6429</v>
      </c>
      <c r="AC191" t="s">
        <v>2249</v>
      </c>
      <c r="AD191" t="s">
        <v>2250</v>
      </c>
      <c r="AE191" t="s">
        <v>2251</v>
      </c>
      <c r="AF191" t="s">
        <v>6430</v>
      </c>
      <c r="AG191" t="s">
        <v>2265</v>
      </c>
      <c r="AH191" t="s">
        <v>2288</v>
      </c>
      <c r="AI191" t="s">
        <v>2291</v>
      </c>
      <c r="AJ191" t="s">
        <v>2328</v>
      </c>
      <c r="AK191" t="s">
        <v>2257</v>
      </c>
      <c r="AM191" t="s">
        <v>6431</v>
      </c>
      <c r="AN191" t="s">
        <v>2232</v>
      </c>
      <c r="AO191" t="s">
        <v>6432</v>
      </c>
      <c r="AP191" t="s">
        <v>2630</v>
      </c>
      <c r="AQ191" t="s">
        <v>6433</v>
      </c>
      <c r="AR191" t="s">
        <v>6434</v>
      </c>
      <c r="AS191" t="s">
        <v>3497</v>
      </c>
      <c r="AT191" t="s">
        <v>6435</v>
      </c>
      <c r="AU191" t="s">
        <v>2265</v>
      </c>
      <c r="AV191" t="s">
        <v>6436</v>
      </c>
      <c r="AW191" t="s">
        <v>45</v>
      </c>
    </row>
    <row r="192" spans="1:49">
      <c r="A192" t="s">
        <v>6437</v>
      </c>
      <c r="B192" t="s">
        <v>46</v>
      </c>
      <c r="C192" t="s">
        <v>6438</v>
      </c>
      <c r="D192" t="s">
        <v>5665</v>
      </c>
      <c r="E192" t="s">
        <v>2229</v>
      </c>
      <c r="F192" t="s">
        <v>2497</v>
      </c>
      <c r="G192" t="s">
        <v>2403</v>
      </c>
      <c r="H192" t="s">
        <v>2226</v>
      </c>
      <c r="I192" t="s">
        <v>2915</v>
      </c>
      <c r="J192" t="s">
        <v>2291</v>
      </c>
      <c r="K192" t="s">
        <v>6439</v>
      </c>
      <c r="L192" t="s">
        <v>2232</v>
      </c>
      <c r="M192" t="s">
        <v>2275</v>
      </c>
      <c r="N192" t="s">
        <v>2253</v>
      </c>
      <c r="O192" t="s">
        <v>6440</v>
      </c>
      <c r="P192" t="s">
        <v>2292</v>
      </c>
      <c r="Q192" t="s">
        <v>6441</v>
      </c>
      <c r="R192" t="s">
        <v>2769</v>
      </c>
      <c r="S192" t="s">
        <v>6442</v>
      </c>
      <c r="T192" t="s">
        <v>6443</v>
      </c>
      <c r="U192" t="s">
        <v>6444</v>
      </c>
      <c r="V192" t="s">
        <v>6445</v>
      </c>
      <c r="W192" t="s">
        <v>3194</v>
      </c>
      <c r="X192" t="s">
        <v>6446</v>
      </c>
      <c r="Y192" t="s">
        <v>6447</v>
      </c>
      <c r="Z192" t="s">
        <v>6448</v>
      </c>
      <c r="AA192" t="s">
        <v>2925</v>
      </c>
      <c r="AB192" t="s">
        <v>6449</v>
      </c>
      <c r="AC192" t="s">
        <v>2249</v>
      </c>
      <c r="AD192" t="s">
        <v>2250</v>
      </c>
      <c r="AE192" t="s">
        <v>2251</v>
      </c>
      <c r="AF192" t="s">
        <v>6450</v>
      </c>
      <c r="AG192" t="s">
        <v>2288</v>
      </c>
      <c r="AH192" t="s">
        <v>2254</v>
      </c>
      <c r="AI192" t="s">
        <v>2371</v>
      </c>
      <c r="AJ192" t="s">
        <v>2312</v>
      </c>
      <c r="AK192" t="s">
        <v>2329</v>
      </c>
      <c r="AM192" t="s">
        <v>6451</v>
      </c>
      <c r="AN192" t="s">
        <v>2265</v>
      </c>
      <c r="AO192" t="s">
        <v>6452</v>
      </c>
      <c r="AP192" t="s">
        <v>4923</v>
      </c>
      <c r="AQ192" t="s">
        <v>6453</v>
      </c>
      <c r="AR192" t="s">
        <v>6454</v>
      </c>
      <c r="AS192" t="s">
        <v>3123</v>
      </c>
      <c r="AT192" t="s">
        <v>6455</v>
      </c>
      <c r="AU192" t="s">
        <v>2265</v>
      </c>
      <c r="AV192" t="s">
        <v>6456</v>
      </c>
      <c r="AW192" t="s">
        <v>45</v>
      </c>
    </row>
    <row r="193" spans="1:49">
      <c r="A193" t="s">
        <v>6457</v>
      </c>
      <c r="B193" t="s">
        <v>2302</v>
      </c>
      <c r="C193" t="s">
        <v>6458</v>
      </c>
      <c r="D193" t="s">
        <v>5684</v>
      </c>
      <c r="E193" t="s">
        <v>2272</v>
      </c>
      <c r="F193" t="s">
        <v>2254</v>
      </c>
      <c r="G193" t="s">
        <v>2509</v>
      </c>
      <c r="H193" t="s">
        <v>2391</v>
      </c>
      <c r="I193" t="s">
        <v>2552</v>
      </c>
      <c r="J193" t="s">
        <v>2250</v>
      </c>
      <c r="K193" t="s">
        <v>6459</v>
      </c>
      <c r="L193" t="s">
        <v>2232</v>
      </c>
      <c r="M193" t="s">
        <v>2310</v>
      </c>
      <c r="N193" t="s">
        <v>2253</v>
      </c>
      <c r="O193" t="s">
        <v>6460</v>
      </c>
      <c r="P193" t="s">
        <v>2391</v>
      </c>
      <c r="Q193" t="s">
        <v>6461</v>
      </c>
      <c r="R193" t="s">
        <v>3093</v>
      </c>
      <c r="S193" t="s">
        <v>6462</v>
      </c>
      <c r="T193" t="s">
        <v>6463</v>
      </c>
      <c r="U193" t="s">
        <v>5731</v>
      </c>
      <c r="V193" t="s">
        <v>6464</v>
      </c>
      <c r="W193" t="s">
        <v>6465</v>
      </c>
      <c r="X193" t="s">
        <v>6466</v>
      </c>
      <c r="Y193" t="s">
        <v>3885</v>
      </c>
      <c r="Z193" t="s">
        <v>6467</v>
      </c>
      <c r="AA193" t="s">
        <v>2245</v>
      </c>
      <c r="AB193" t="s">
        <v>6468</v>
      </c>
      <c r="AC193" t="s">
        <v>2249</v>
      </c>
      <c r="AD193" t="s">
        <v>2250</v>
      </c>
      <c r="AE193" t="s">
        <v>2251</v>
      </c>
      <c r="AF193" t="s">
        <v>6469</v>
      </c>
      <c r="AG193" t="s">
        <v>2342</v>
      </c>
      <c r="AH193" t="s">
        <v>2308</v>
      </c>
      <c r="AI193" t="s">
        <v>2254</v>
      </c>
      <c r="AJ193" t="s">
        <v>2326</v>
      </c>
      <c r="AK193" t="s">
        <v>2312</v>
      </c>
      <c r="AM193" t="s">
        <v>6470</v>
      </c>
      <c r="AN193" t="s">
        <v>2232</v>
      </c>
      <c r="AO193" t="s">
        <v>2728</v>
      </c>
      <c r="AP193" t="s">
        <v>6471</v>
      </c>
      <c r="AQ193" t="s">
        <v>6472</v>
      </c>
      <c r="AR193" t="s">
        <v>6473</v>
      </c>
      <c r="AS193" t="s">
        <v>3488</v>
      </c>
      <c r="AT193" t="s">
        <v>6474</v>
      </c>
      <c r="AU193" t="s">
        <v>2265</v>
      </c>
      <c r="AV193" t="s">
        <v>6475</v>
      </c>
      <c r="AW193" t="s">
        <v>45</v>
      </c>
    </row>
    <row r="194" spans="1:49">
      <c r="A194" t="s">
        <v>6476</v>
      </c>
      <c r="B194" t="s">
        <v>2223</v>
      </c>
      <c r="C194" t="s">
        <v>6477</v>
      </c>
      <c r="D194" t="s">
        <v>5705</v>
      </c>
      <c r="E194" t="s">
        <v>2255</v>
      </c>
      <c r="F194" t="s">
        <v>2373</v>
      </c>
      <c r="G194" t="s">
        <v>2265</v>
      </c>
      <c r="H194" t="s">
        <v>2326</v>
      </c>
      <c r="I194" t="s">
        <v>2271</v>
      </c>
      <c r="J194" t="s">
        <v>2254</v>
      </c>
      <c r="K194" t="s">
        <v>6478</v>
      </c>
      <c r="L194" t="s">
        <v>2253</v>
      </c>
      <c r="M194" t="s">
        <v>2588</v>
      </c>
      <c r="N194" t="s">
        <v>2308</v>
      </c>
      <c r="O194" t="s">
        <v>6479</v>
      </c>
      <c r="P194" t="s">
        <v>6480</v>
      </c>
      <c r="Q194" t="s">
        <v>6481</v>
      </c>
      <c r="R194" t="s">
        <v>6482</v>
      </c>
      <c r="S194" t="s">
        <v>6483</v>
      </c>
      <c r="T194" t="s">
        <v>6484</v>
      </c>
      <c r="U194" t="s">
        <v>5951</v>
      </c>
      <c r="V194" t="s">
        <v>6485</v>
      </c>
      <c r="W194" t="s">
        <v>2900</v>
      </c>
      <c r="X194" t="s">
        <v>6486</v>
      </c>
      <c r="Y194" t="s">
        <v>6487</v>
      </c>
      <c r="Z194" t="s">
        <v>6488</v>
      </c>
      <c r="AA194" t="s">
        <v>2247</v>
      </c>
      <c r="AB194" t="s">
        <v>6489</v>
      </c>
      <c r="AC194" t="s">
        <v>2249</v>
      </c>
      <c r="AD194" t="s">
        <v>2250</v>
      </c>
      <c r="AE194" t="s">
        <v>2251</v>
      </c>
      <c r="AF194" t="s">
        <v>6490</v>
      </c>
      <c r="AG194" t="s">
        <v>2308</v>
      </c>
      <c r="AH194" t="s">
        <v>2326</v>
      </c>
      <c r="AI194" t="s">
        <v>2327</v>
      </c>
      <c r="AJ194" t="s">
        <v>2272</v>
      </c>
      <c r="AK194" t="s">
        <v>2358</v>
      </c>
      <c r="AM194" t="s">
        <v>6491</v>
      </c>
      <c r="AN194" t="s">
        <v>2288</v>
      </c>
      <c r="AO194" t="s">
        <v>6492</v>
      </c>
      <c r="AP194" t="s">
        <v>6493</v>
      </c>
      <c r="AQ194" t="s">
        <v>6494</v>
      </c>
      <c r="AR194" t="s">
        <v>6495</v>
      </c>
      <c r="AS194" t="s">
        <v>4371</v>
      </c>
      <c r="AT194" t="s">
        <v>4023</v>
      </c>
      <c r="AU194" t="s">
        <v>2265</v>
      </c>
      <c r="AV194" t="s">
        <v>6496</v>
      </c>
      <c r="AW194" t="s">
        <v>45</v>
      </c>
    </row>
    <row r="195" spans="1:49">
      <c r="A195" t="s">
        <v>6497</v>
      </c>
      <c r="B195" t="s">
        <v>46</v>
      </c>
      <c r="C195" t="s">
        <v>6498</v>
      </c>
      <c r="D195" t="s">
        <v>5725</v>
      </c>
      <c r="E195" t="s">
        <v>2509</v>
      </c>
      <c r="F195" t="s">
        <v>2254</v>
      </c>
      <c r="G195" t="s">
        <v>2306</v>
      </c>
      <c r="H195" t="s">
        <v>2329</v>
      </c>
      <c r="I195" t="s">
        <v>2391</v>
      </c>
      <c r="J195" t="s">
        <v>2230</v>
      </c>
      <c r="K195" t="s">
        <v>6499</v>
      </c>
      <c r="L195" t="s">
        <v>2232</v>
      </c>
      <c r="M195" t="s">
        <v>2614</v>
      </c>
      <c r="N195" t="s">
        <v>2234</v>
      </c>
      <c r="O195" t="s">
        <v>6500</v>
      </c>
      <c r="P195" t="s">
        <v>2689</v>
      </c>
      <c r="Q195" t="s">
        <v>3655</v>
      </c>
      <c r="R195" t="s">
        <v>6501</v>
      </c>
      <c r="S195" t="s">
        <v>6502</v>
      </c>
      <c r="T195" t="s">
        <v>6503</v>
      </c>
      <c r="U195" t="s">
        <v>6504</v>
      </c>
      <c r="V195" t="s">
        <v>6505</v>
      </c>
      <c r="W195" t="s">
        <v>2384</v>
      </c>
      <c r="X195" t="s">
        <v>6506</v>
      </c>
      <c r="Y195" t="s">
        <v>2386</v>
      </c>
      <c r="Z195" t="s">
        <v>6507</v>
      </c>
      <c r="AA195" t="s">
        <v>3064</v>
      </c>
      <c r="AB195" t="s">
        <v>6508</v>
      </c>
      <c r="AC195" t="s">
        <v>2249</v>
      </c>
      <c r="AD195" t="s">
        <v>2250</v>
      </c>
      <c r="AE195" t="s">
        <v>2251</v>
      </c>
      <c r="AF195" t="s">
        <v>6509</v>
      </c>
      <c r="AG195" t="s">
        <v>2342</v>
      </c>
      <c r="AH195" t="s">
        <v>2288</v>
      </c>
      <c r="AI195" t="s">
        <v>2308</v>
      </c>
      <c r="AJ195" t="s">
        <v>2481</v>
      </c>
      <c r="AK195" t="s">
        <v>2601</v>
      </c>
      <c r="AM195" t="s">
        <v>6510</v>
      </c>
      <c r="AN195" t="s">
        <v>2232</v>
      </c>
      <c r="AO195" t="s">
        <v>6511</v>
      </c>
      <c r="AP195" t="s">
        <v>3069</v>
      </c>
      <c r="AQ195" t="s">
        <v>6512</v>
      </c>
      <c r="AR195" t="s">
        <v>6513</v>
      </c>
      <c r="AS195" t="s">
        <v>3976</v>
      </c>
      <c r="AT195" t="s">
        <v>6514</v>
      </c>
      <c r="AU195" t="s">
        <v>2265</v>
      </c>
      <c r="AV195" t="s">
        <v>6515</v>
      </c>
      <c r="AW195" t="s">
        <v>45</v>
      </c>
    </row>
    <row r="196" spans="1:49">
      <c r="A196" t="s">
        <v>6516</v>
      </c>
      <c r="B196" t="s">
        <v>2302</v>
      </c>
      <c r="C196" t="s">
        <v>6517</v>
      </c>
      <c r="D196" t="s">
        <v>5745</v>
      </c>
      <c r="E196" t="s">
        <v>2342</v>
      </c>
      <c r="F196" t="s">
        <v>2371</v>
      </c>
      <c r="G196" t="s">
        <v>2228</v>
      </c>
      <c r="H196" t="s">
        <v>2307</v>
      </c>
      <c r="I196" t="s">
        <v>2254</v>
      </c>
      <c r="J196" t="s">
        <v>2291</v>
      </c>
      <c r="K196" t="s">
        <v>6518</v>
      </c>
      <c r="L196" t="s">
        <v>2232</v>
      </c>
      <c r="M196" t="s">
        <v>2640</v>
      </c>
      <c r="N196" t="s">
        <v>2253</v>
      </c>
      <c r="O196" t="s">
        <v>6519</v>
      </c>
      <c r="P196" t="s">
        <v>2270</v>
      </c>
      <c r="Q196" t="s">
        <v>6520</v>
      </c>
      <c r="R196" t="s">
        <v>6521</v>
      </c>
      <c r="S196" t="s">
        <v>3168</v>
      </c>
      <c r="T196" t="s">
        <v>6522</v>
      </c>
      <c r="U196" t="s">
        <v>2451</v>
      </c>
      <c r="V196" t="s">
        <v>6523</v>
      </c>
      <c r="W196" t="s">
        <v>2849</v>
      </c>
      <c r="X196" t="s">
        <v>6524</v>
      </c>
      <c r="Y196" t="s">
        <v>4022</v>
      </c>
      <c r="Z196" t="s">
        <v>6525</v>
      </c>
      <c r="AA196" t="s">
        <v>2342</v>
      </c>
      <c r="AB196" t="s">
        <v>6526</v>
      </c>
      <c r="AC196" t="s">
        <v>2249</v>
      </c>
      <c r="AD196" t="s">
        <v>2250</v>
      </c>
      <c r="AE196" t="s">
        <v>2251</v>
      </c>
      <c r="AF196" t="s">
        <v>6527</v>
      </c>
      <c r="AG196" t="s">
        <v>2326</v>
      </c>
      <c r="AH196" t="s">
        <v>2312</v>
      </c>
      <c r="AI196" t="s">
        <v>2227</v>
      </c>
      <c r="AJ196" t="s">
        <v>2277</v>
      </c>
      <c r="AK196" t="s">
        <v>2256</v>
      </c>
      <c r="AM196" t="s">
        <v>6528</v>
      </c>
      <c r="AN196" t="s">
        <v>2253</v>
      </c>
      <c r="AO196" t="s">
        <v>6529</v>
      </c>
      <c r="AP196" t="s">
        <v>6530</v>
      </c>
      <c r="AQ196" t="s">
        <v>6531</v>
      </c>
      <c r="AR196" t="s">
        <v>6532</v>
      </c>
      <c r="AS196" t="s">
        <v>6533</v>
      </c>
      <c r="AT196" t="s">
        <v>6534</v>
      </c>
      <c r="AU196" t="s">
        <v>2265</v>
      </c>
      <c r="AV196" t="s">
        <v>6535</v>
      </c>
      <c r="AW196" t="s">
        <v>45</v>
      </c>
    </row>
    <row r="197" spans="1:49">
      <c r="A197" t="s">
        <v>6536</v>
      </c>
      <c r="B197" t="s">
        <v>2223</v>
      </c>
      <c r="C197" t="s">
        <v>6537</v>
      </c>
      <c r="D197" t="s">
        <v>5764</v>
      </c>
      <c r="E197" t="s">
        <v>2342</v>
      </c>
      <c r="F197" t="s">
        <v>2358</v>
      </c>
      <c r="G197" t="s">
        <v>2497</v>
      </c>
      <c r="H197" t="s">
        <v>2328</v>
      </c>
      <c r="I197" t="s">
        <v>2255</v>
      </c>
      <c r="J197" t="s">
        <v>2250</v>
      </c>
      <c r="K197" t="s">
        <v>6538</v>
      </c>
      <c r="L197" t="s">
        <v>2232</v>
      </c>
      <c r="M197" t="s">
        <v>2233</v>
      </c>
      <c r="N197" t="s">
        <v>2232</v>
      </c>
      <c r="O197" t="s">
        <v>6539</v>
      </c>
      <c r="P197" t="s">
        <v>2509</v>
      </c>
      <c r="Q197" t="s">
        <v>6540</v>
      </c>
      <c r="R197" t="s">
        <v>6541</v>
      </c>
      <c r="S197" t="s">
        <v>6542</v>
      </c>
      <c r="T197" t="s">
        <v>6543</v>
      </c>
      <c r="U197" t="s">
        <v>3393</v>
      </c>
      <c r="V197" t="s">
        <v>6544</v>
      </c>
      <c r="W197" t="s">
        <v>3670</v>
      </c>
      <c r="X197" t="s">
        <v>6545</v>
      </c>
      <c r="Y197" t="s">
        <v>2414</v>
      </c>
      <c r="Z197" t="s">
        <v>6546</v>
      </c>
      <c r="AA197" t="s">
        <v>2549</v>
      </c>
      <c r="AB197" t="s">
        <v>6547</v>
      </c>
      <c r="AC197" t="s">
        <v>2249</v>
      </c>
      <c r="AD197" t="s">
        <v>2250</v>
      </c>
      <c r="AE197" t="s">
        <v>2251</v>
      </c>
      <c r="AF197" t="s">
        <v>6548</v>
      </c>
      <c r="AG197" t="s">
        <v>2341</v>
      </c>
      <c r="AH197" t="s">
        <v>2372</v>
      </c>
      <c r="AI197" t="s">
        <v>2359</v>
      </c>
      <c r="AJ197" t="s">
        <v>2256</v>
      </c>
      <c r="AK197" t="s">
        <v>2305</v>
      </c>
      <c r="AM197" t="s">
        <v>6549</v>
      </c>
      <c r="AN197" t="s">
        <v>2234</v>
      </c>
      <c r="AO197" t="s">
        <v>6550</v>
      </c>
      <c r="AP197" t="s">
        <v>6551</v>
      </c>
      <c r="AQ197" t="s">
        <v>6552</v>
      </c>
      <c r="AR197" t="s">
        <v>6553</v>
      </c>
      <c r="AS197" t="s">
        <v>6554</v>
      </c>
      <c r="AT197" t="s">
        <v>6555</v>
      </c>
      <c r="AU197" t="s">
        <v>2265</v>
      </c>
      <c r="AV197" t="s">
        <v>6556</v>
      </c>
      <c r="AW197" t="s">
        <v>45</v>
      </c>
    </row>
    <row r="198" spans="1:49">
      <c r="A198" t="s">
        <v>6557</v>
      </c>
      <c r="B198" t="s">
        <v>46</v>
      </c>
      <c r="C198" t="s">
        <v>6558</v>
      </c>
      <c r="D198" t="s">
        <v>5782</v>
      </c>
      <c r="E198" t="s">
        <v>2307</v>
      </c>
      <c r="F198" t="s">
        <v>2327</v>
      </c>
      <c r="G198" t="s">
        <v>2306</v>
      </c>
      <c r="H198" t="s">
        <v>2250</v>
      </c>
      <c r="I198" t="s">
        <v>2391</v>
      </c>
      <c r="J198" t="s">
        <v>2234</v>
      </c>
      <c r="K198" t="s">
        <v>6559</v>
      </c>
      <c r="L198" t="s">
        <v>2232</v>
      </c>
      <c r="M198" t="s">
        <v>2275</v>
      </c>
      <c r="N198" t="s">
        <v>2253</v>
      </c>
      <c r="O198" t="s">
        <v>6560</v>
      </c>
      <c r="P198" t="s">
        <v>2227</v>
      </c>
      <c r="Q198" t="s">
        <v>6561</v>
      </c>
      <c r="R198" t="s">
        <v>2932</v>
      </c>
      <c r="S198" t="s">
        <v>6562</v>
      </c>
      <c r="T198" t="s">
        <v>6563</v>
      </c>
      <c r="U198" t="s">
        <v>2741</v>
      </c>
      <c r="V198" t="s">
        <v>6564</v>
      </c>
      <c r="W198" t="s">
        <v>2721</v>
      </c>
      <c r="X198" t="s">
        <v>6565</v>
      </c>
      <c r="Y198" t="s">
        <v>2547</v>
      </c>
      <c r="Z198" t="s">
        <v>6566</v>
      </c>
      <c r="AA198" t="s">
        <v>2549</v>
      </c>
      <c r="AB198" t="s">
        <v>6567</v>
      </c>
      <c r="AC198" t="s">
        <v>2249</v>
      </c>
      <c r="AD198" t="s">
        <v>2250</v>
      </c>
      <c r="AE198" t="s">
        <v>2251</v>
      </c>
      <c r="AF198" t="s">
        <v>6568</v>
      </c>
      <c r="AG198" t="s">
        <v>2230</v>
      </c>
      <c r="AH198" t="s">
        <v>2327</v>
      </c>
      <c r="AI198" t="s">
        <v>2293</v>
      </c>
      <c r="AJ198" t="s">
        <v>2328</v>
      </c>
      <c r="AK198" t="s">
        <v>2273</v>
      </c>
      <c r="AM198" t="s">
        <v>6569</v>
      </c>
      <c r="AN198" t="s">
        <v>2232</v>
      </c>
      <c r="AO198" t="s">
        <v>6570</v>
      </c>
      <c r="AP198" t="s">
        <v>6571</v>
      </c>
      <c r="AQ198" t="s">
        <v>6572</v>
      </c>
      <c r="AR198" t="s">
        <v>6573</v>
      </c>
      <c r="AS198" t="s">
        <v>6574</v>
      </c>
      <c r="AT198" t="s">
        <v>6575</v>
      </c>
      <c r="AU198" t="s">
        <v>2265</v>
      </c>
      <c r="AV198" t="s">
        <v>6576</v>
      </c>
      <c r="AW198" t="s">
        <v>45</v>
      </c>
    </row>
    <row r="199" spans="1:49">
      <c r="A199" t="s">
        <v>6577</v>
      </c>
      <c r="B199" t="s">
        <v>2302</v>
      </c>
      <c r="C199" t="s">
        <v>6578</v>
      </c>
      <c r="D199" t="s">
        <v>5804</v>
      </c>
      <c r="E199" t="s">
        <v>2265</v>
      </c>
      <c r="F199" t="s">
        <v>2270</v>
      </c>
      <c r="G199" t="s">
        <v>2229</v>
      </c>
      <c r="H199" t="s">
        <v>2481</v>
      </c>
      <c r="I199" t="s">
        <v>2272</v>
      </c>
      <c r="J199" t="s">
        <v>2230</v>
      </c>
      <c r="K199" t="s">
        <v>6579</v>
      </c>
      <c r="L199" t="s">
        <v>2232</v>
      </c>
      <c r="M199" t="s">
        <v>2310</v>
      </c>
      <c r="N199" t="s">
        <v>2253</v>
      </c>
      <c r="O199" t="s">
        <v>6580</v>
      </c>
      <c r="P199" t="s">
        <v>5848</v>
      </c>
      <c r="Q199" t="s">
        <v>6581</v>
      </c>
      <c r="R199" t="s">
        <v>4987</v>
      </c>
      <c r="S199" t="s">
        <v>4996</v>
      </c>
      <c r="T199" t="s">
        <v>6582</v>
      </c>
      <c r="U199" t="s">
        <v>2884</v>
      </c>
      <c r="V199" t="s">
        <v>6583</v>
      </c>
      <c r="W199" t="s">
        <v>2327</v>
      </c>
      <c r="X199" t="s">
        <v>6584</v>
      </c>
      <c r="Y199" t="s">
        <v>4236</v>
      </c>
      <c r="Z199" t="s">
        <v>6585</v>
      </c>
      <c r="AA199" t="s">
        <v>2852</v>
      </c>
      <c r="AB199" t="s">
        <v>6586</v>
      </c>
      <c r="AC199" t="s">
        <v>2249</v>
      </c>
      <c r="AD199" t="s">
        <v>2250</v>
      </c>
      <c r="AE199" t="s">
        <v>2251</v>
      </c>
      <c r="AF199" t="s">
        <v>6587</v>
      </c>
      <c r="AG199" t="s">
        <v>2308</v>
      </c>
      <c r="AH199" t="s">
        <v>2255</v>
      </c>
      <c r="AI199" t="s">
        <v>2327</v>
      </c>
      <c r="AJ199" t="s">
        <v>2391</v>
      </c>
      <c r="AK199" t="s">
        <v>2271</v>
      </c>
      <c r="AM199" t="s">
        <v>6588</v>
      </c>
      <c r="AN199" t="s">
        <v>2234</v>
      </c>
      <c r="AO199" t="s">
        <v>2331</v>
      </c>
      <c r="AP199" t="s">
        <v>6589</v>
      </c>
      <c r="AQ199" t="s">
        <v>6590</v>
      </c>
      <c r="AR199" t="s">
        <v>6591</v>
      </c>
      <c r="AS199" t="s">
        <v>6592</v>
      </c>
      <c r="AT199" t="s">
        <v>6593</v>
      </c>
      <c r="AU199" t="s">
        <v>2265</v>
      </c>
      <c r="AV199" t="s">
        <v>6594</v>
      </c>
      <c r="AW199" t="s">
        <v>45</v>
      </c>
    </row>
    <row r="200" spans="1:49">
      <c r="A200" t="s">
        <v>6595</v>
      </c>
      <c r="B200" t="s">
        <v>2223</v>
      </c>
      <c r="C200" t="s">
        <v>6596</v>
      </c>
      <c r="D200" t="s">
        <v>5823</v>
      </c>
      <c r="E200" t="s">
        <v>2228</v>
      </c>
      <c r="F200" t="s">
        <v>2256</v>
      </c>
      <c r="G200" t="s">
        <v>2391</v>
      </c>
      <c r="H200" t="s">
        <v>2293</v>
      </c>
      <c r="I200" t="s">
        <v>2329</v>
      </c>
      <c r="J200" t="s">
        <v>2288</v>
      </c>
      <c r="K200" t="s">
        <v>6597</v>
      </c>
      <c r="L200" t="s">
        <v>2253</v>
      </c>
      <c r="M200" t="s">
        <v>2310</v>
      </c>
      <c r="N200" t="s">
        <v>2234</v>
      </c>
      <c r="O200" t="s">
        <v>6598</v>
      </c>
      <c r="P200" t="s">
        <v>2257</v>
      </c>
      <c r="Q200" t="s">
        <v>6599</v>
      </c>
      <c r="R200" t="s">
        <v>6600</v>
      </c>
      <c r="S200" t="s">
        <v>4101</v>
      </c>
      <c r="T200" t="s">
        <v>6601</v>
      </c>
      <c r="U200" t="s">
        <v>6602</v>
      </c>
      <c r="V200" t="s">
        <v>6603</v>
      </c>
      <c r="W200" t="s">
        <v>3532</v>
      </c>
      <c r="X200" t="s">
        <v>6604</v>
      </c>
      <c r="Y200" t="s">
        <v>2672</v>
      </c>
      <c r="Z200" t="s">
        <v>6605</v>
      </c>
      <c r="AA200" t="s">
        <v>2416</v>
      </c>
      <c r="AB200" t="s">
        <v>6606</v>
      </c>
      <c r="AC200" t="s">
        <v>2249</v>
      </c>
      <c r="AD200" t="s">
        <v>2250</v>
      </c>
      <c r="AE200" t="s">
        <v>2251</v>
      </c>
      <c r="AF200" t="s">
        <v>6607</v>
      </c>
      <c r="AG200" t="s">
        <v>2342</v>
      </c>
      <c r="AH200" t="s">
        <v>2308</v>
      </c>
      <c r="AI200" t="s">
        <v>2292</v>
      </c>
      <c r="AJ200" t="s">
        <v>2601</v>
      </c>
      <c r="AK200" t="s">
        <v>2329</v>
      </c>
      <c r="AM200" t="s">
        <v>6608</v>
      </c>
      <c r="AN200" t="s">
        <v>2232</v>
      </c>
      <c r="AO200" t="s">
        <v>6609</v>
      </c>
      <c r="AP200" t="s">
        <v>6610</v>
      </c>
      <c r="AQ200" t="s">
        <v>6611</v>
      </c>
      <c r="AR200" t="s">
        <v>6612</v>
      </c>
      <c r="AS200" t="s">
        <v>5562</v>
      </c>
      <c r="AT200" t="s">
        <v>6613</v>
      </c>
      <c r="AU200" t="s">
        <v>2265</v>
      </c>
      <c r="AV200" t="s">
        <v>6614</v>
      </c>
      <c r="AW200" t="s">
        <v>45</v>
      </c>
    </row>
    <row r="201" spans="1:49">
      <c r="A201" t="s">
        <v>6615</v>
      </c>
      <c r="B201" t="s">
        <v>46</v>
      </c>
      <c r="C201" t="s">
        <v>6616</v>
      </c>
      <c r="D201" t="s">
        <v>5845</v>
      </c>
      <c r="E201" t="s">
        <v>2915</v>
      </c>
      <c r="F201" t="s">
        <v>2292</v>
      </c>
      <c r="G201" t="s">
        <v>2601</v>
      </c>
      <c r="H201" t="s">
        <v>2306</v>
      </c>
      <c r="I201" t="s">
        <v>2358</v>
      </c>
      <c r="J201" t="s">
        <v>2254</v>
      </c>
      <c r="K201" t="s">
        <v>6617</v>
      </c>
      <c r="L201" t="s">
        <v>2253</v>
      </c>
      <c r="M201" t="s">
        <v>2310</v>
      </c>
      <c r="N201" t="s">
        <v>2253</v>
      </c>
      <c r="O201" t="s">
        <v>6618</v>
      </c>
      <c r="P201" t="s">
        <v>2228</v>
      </c>
      <c r="Q201" t="s">
        <v>6619</v>
      </c>
      <c r="R201" t="s">
        <v>5203</v>
      </c>
      <c r="S201" t="s">
        <v>6620</v>
      </c>
      <c r="T201" t="s">
        <v>6621</v>
      </c>
      <c r="U201" t="s">
        <v>6622</v>
      </c>
      <c r="V201" t="s">
        <v>6623</v>
      </c>
      <c r="W201" t="s">
        <v>6624</v>
      </c>
      <c r="X201" t="s">
        <v>6625</v>
      </c>
      <c r="Y201" t="s">
        <v>6626</v>
      </c>
      <c r="Z201" t="s">
        <v>6627</v>
      </c>
      <c r="AA201" t="s">
        <v>4236</v>
      </c>
      <c r="AB201" t="s">
        <v>6628</v>
      </c>
      <c r="AC201" t="s">
        <v>2249</v>
      </c>
      <c r="AD201" t="s">
        <v>2250</v>
      </c>
      <c r="AE201" t="s">
        <v>2251</v>
      </c>
      <c r="AF201" t="s">
        <v>6629</v>
      </c>
      <c r="AG201" t="s">
        <v>2255</v>
      </c>
      <c r="AH201" t="s">
        <v>2227</v>
      </c>
      <c r="AI201" t="s">
        <v>2277</v>
      </c>
      <c r="AJ201" t="s">
        <v>2358</v>
      </c>
      <c r="AK201" t="s">
        <v>2305</v>
      </c>
      <c r="AM201" t="s">
        <v>6630</v>
      </c>
      <c r="AN201" t="s">
        <v>2253</v>
      </c>
      <c r="AO201" t="s">
        <v>6631</v>
      </c>
      <c r="AP201" t="s">
        <v>5387</v>
      </c>
      <c r="AQ201" t="s">
        <v>6632</v>
      </c>
      <c r="AR201" t="s">
        <v>6633</v>
      </c>
      <c r="AS201" t="s">
        <v>2263</v>
      </c>
      <c r="AT201" t="s">
        <v>6634</v>
      </c>
      <c r="AU201" t="s">
        <v>2265</v>
      </c>
      <c r="AV201" t="s">
        <v>6635</v>
      </c>
      <c r="AW201" t="s">
        <v>45</v>
      </c>
    </row>
    <row r="202" spans="1:49">
      <c r="A202" t="s">
        <v>6636</v>
      </c>
      <c r="B202" t="s">
        <v>2302</v>
      </c>
      <c r="C202" t="s">
        <v>6637</v>
      </c>
      <c r="D202" t="s">
        <v>5865</v>
      </c>
      <c r="E202" t="s">
        <v>2326</v>
      </c>
      <c r="F202" t="s">
        <v>2373</v>
      </c>
      <c r="G202" t="s">
        <v>2536</v>
      </c>
      <c r="H202" t="s">
        <v>2308</v>
      </c>
      <c r="I202" t="s">
        <v>2341</v>
      </c>
      <c r="J202" t="s">
        <v>2230</v>
      </c>
      <c r="K202" t="s">
        <v>6638</v>
      </c>
      <c r="L202" t="s">
        <v>2253</v>
      </c>
      <c r="M202" t="s">
        <v>2405</v>
      </c>
      <c r="N202" t="s">
        <v>2308</v>
      </c>
      <c r="O202" t="s">
        <v>6639</v>
      </c>
      <c r="P202" t="s">
        <v>6640</v>
      </c>
      <c r="Q202" t="s">
        <v>4028</v>
      </c>
      <c r="R202" t="s">
        <v>6641</v>
      </c>
      <c r="S202" t="s">
        <v>6642</v>
      </c>
      <c r="T202" t="s">
        <v>6643</v>
      </c>
      <c r="U202" t="s">
        <v>2327</v>
      </c>
      <c r="V202" t="s">
        <v>6644</v>
      </c>
      <c r="W202" t="s">
        <v>5613</v>
      </c>
      <c r="X202" t="s">
        <v>6645</v>
      </c>
      <c r="Y202" t="s">
        <v>3115</v>
      </c>
      <c r="Z202" t="s">
        <v>6646</v>
      </c>
      <c r="AA202" t="s">
        <v>2265</v>
      </c>
      <c r="AB202" t="s">
        <v>6647</v>
      </c>
      <c r="AC202" t="s">
        <v>2249</v>
      </c>
      <c r="AD202" t="s">
        <v>2250</v>
      </c>
      <c r="AE202" t="s">
        <v>2251</v>
      </c>
      <c r="AF202" t="s">
        <v>6648</v>
      </c>
      <c r="AG202" t="s">
        <v>2250</v>
      </c>
      <c r="AH202" t="s">
        <v>2272</v>
      </c>
      <c r="AI202" t="s">
        <v>2256</v>
      </c>
      <c r="AJ202" t="s">
        <v>2293</v>
      </c>
      <c r="AK202" t="s">
        <v>2306</v>
      </c>
      <c r="AM202" t="s">
        <v>6649</v>
      </c>
      <c r="AN202" t="s">
        <v>2232</v>
      </c>
      <c r="AO202" t="s">
        <v>6650</v>
      </c>
      <c r="AP202" t="s">
        <v>2953</v>
      </c>
      <c r="AQ202" t="s">
        <v>6651</v>
      </c>
      <c r="AR202" t="s">
        <v>6652</v>
      </c>
      <c r="AS202" t="s">
        <v>5841</v>
      </c>
      <c r="AT202" t="s">
        <v>6653</v>
      </c>
      <c r="AU202" t="s">
        <v>2265</v>
      </c>
      <c r="AV202" t="s">
        <v>6654</v>
      </c>
      <c r="AW202" t="s">
        <v>45</v>
      </c>
    </row>
    <row r="203" spans="1:49">
      <c r="A203" t="s">
        <v>6655</v>
      </c>
      <c r="B203" t="s">
        <v>2223</v>
      </c>
      <c r="C203" t="s">
        <v>6656</v>
      </c>
      <c r="D203" t="s">
        <v>5882</v>
      </c>
      <c r="E203" t="s">
        <v>2326</v>
      </c>
      <c r="F203" t="s">
        <v>2536</v>
      </c>
      <c r="G203" t="s">
        <v>2292</v>
      </c>
      <c r="H203" t="s">
        <v>2277</v>
      </c>
      <c r="I203" t="s">
        <v>2291</v>
      </c>
      <c r="J203" t="s">
        <v>2250</v>
      </c>
      <c r="K203" t="s">
        <v>6657</v>
      </c>
      <c r="L203" t="s">
        <v>2232</v>
      </c>
      <c r="M203" t="s">
        <v>2431</v>
      </c>
      <c r="N203" t="s">
        <v>2255</v>
      </c>
      <c r="O203" t="s">
        <v>6658</v>
      </c>
      <c r="P203" t="s">
        <v>4932</v>
      </c>
      <c r="Q203" t="s">
        <v>6659</v>
      </c>
      <c r="R203" t="s">
        <v>6660</v>
      </c>
      <c r="S203" t="s">
        <v>6661</v>
      </c>
      <c r="T203" t="s">
        <v>6662</v>
      </c>
      <c r="U203" t="s">
        <v>3449</v>
      </c>
      <c r="V203" t="s">
        <v>6663</v>
      </c>
      <c r="W203" t="s">
        <v>3704</v>
      </c>
      <c r="X203" t="s">
        <v>6664</v>
      </c>
      <c r="Y203" t="s">
        <v>4161</v>
      </c>
      <c r="Z203" t="s">
        <v>6665</v>
      </c>
      <c r="AA203" t="s">
        <v>2355</v>
      </c>
      <c r="AB203" t="s">
        <v>6666</v>
      </c>
      <c r="AC203" t="s">
        <v>2249</v>
      </c>
      <c r="AD203" t="s">
        <v>2250</v>
      </c>
      <c r="AE203" t="s">
        <v>2251</v>
      </c>
      <c r="AF203" t="s">
        <v>6667</v>
      </c>
      <c r="AG203" t="s">
        <v>2327</v>
      </c>
      <c r="AH203" t="s">
        <v>2915</v>
      </c>
      <c r="AI203" t="s">
        <v>2270</v>
      </c>
      <c r="AJ203" t="s">
        <v>2257</v>
      </c>
      <c r="AK203" t="s">
        <v>2329</v>
      </c>
      <c r="AM203" t="s">
        <v>6668</v>
      </c>
      <c r="AN203" t="s">
        <v>2253</v>
      </c>
      <c r="AO203" t="s">
        <v>6669</v>
      </c>
      <c r="AP203" t="s">
        <v>6670</v>
      </c>
      <c r="AQ203" t="s">
        <v>6671</v>
      </c>
      <c r="AR203" t="s">
        <v>6672</v>
      </c>
      <c r="AS203" t="s">
        <v>6067</v>
      </c>
      <c r="AT203" t="s">
        <v>6673</v>
      </c>
      <c r="AU203" t="s">
        <v>2265</v>
      </c>
      <c r="AV203" t="s">
        <v>6674</v>
      </c>
      <c r="AW203" t="s">
        <v>45</v>
      </c>
    </row>
    <row r="204" spans="1:49">
      <c r="A204" t="s">
        <v>6675</v>
      </c>
      <c r="B204" t="s">
        <v>46</v>
      </c>
      <c r="C204" t="s">
        <v>6676</v>
      </c>
      <c r="D204" t="s">
        <v>5904</v>
      </c>
      <c r="E204" t="s">
        <v>2257</v>
      </c>
      <c r="F204" t="s">
        <v>2326</v>
      </c>
      <c r="G204" t="s">
        <v>2358</v>
      </c>
      <c r="H204" t="s">
        <v>2481</v>
      </c>
      <c r="I204" t="s">
        <v>2403</v>
      </c>
      <c r="J204" t="s">
        <v>2342</v>
      </c>
      <c r="K204" t="s">
        <v>6677</v>
      </c>
      <c r="L204" t="s">
        <v>2232</v>
      </c>
      <c r="M204" t="s">
        <v>2565</v>
      </c>
      <c r="N204" t="s">
        <v>2234</v>
      </c>
      <c r="O204" t="s">
        <v>6678</v>
      </c>
      <c r="P204" t="s">
        <v>2329</v>
      </c>
      <c r="Q204" t="s">
        <v>6679</v>
      </c>
      <c r="R204" t="s">
        <v>5786</v>
      </c>
      <c r="S204" t="s">
        <v>6680</v>
      </c>
      <c r="T204" t="s">
        <v>6681</v>
      </c>
      <c r="U204" t="s">
        <v>3449</v>
      </c>
      <c r="V204" t="s">
        <v>6682</v>
      </c>
      <c r="W204" t="s">
        <v>2824</v>
      </c>
      <c r="X204" t="s">
        <v>6683</v>
      </c>
      <c r="Y204" t="s">
        <v>5351</v>
      </c>
      <c r="Z204" t="s">
        <v>6684</v>
      </c>
      <c r="AA204" t="s">
        <v>2388</v>
      </c>
      <c r="AB204" t="s">
        <v>6685</v>
      </c>
      <c r="AC204" t="s">
        <v>2249</v>
      </c>
      <c r="AD204" t="s">
        <v>2250</v>
      </c>
      <c r="AE204" t="s">
        <v>2251</v>
      </c>
      <c r="AF204" t="s">
        <v>6686</v>
      </c>
      <c r="AG204" t="s">
        <v>2342</v>
      </c>
      <c r="AH204" t="s">
        <v>2288</v>
      </c>
      <c r="AI204" t="s">
        <v>2226</v>
      </c>
      <c r="AJ204" t="s">
        <v>2496</v>
      </c>
      <c r="AK204" t="s">
        <v>2552</v>
      </c>
      <c r="AM204" t="s">
        <v>6687</v>
      </c>
      <c r="AN204" t="s">
        <v>2232</v>
      </c>
      <c r="AO204" t="s">
        <v>6688</v>
      </c>
      <c r="AP204" t="s">
        <v>6689</v>
      </c>
      <c r="AQ204" t="s">
        <v>6690</v>
      </c>
      <c r="AR204" t="s">
        <v>6691</v>
      </c>
      <c r="AS204" t="s">
        <v>2935</v>
      </c>
      <c r="AT204" t="s">
        <v>3986</v>
      </c>
      <c r="AU204" t="s">
        <v>2265</v>
      </c>
      <c r="AV204" t="s">
        <v>6692</v>
      </c>
      <c r="AW204" t="s">
        <v>45</v>
      </c>
    </row>
    <row r="205" spans="1:49">
      <c r="A205" t="s">
        <v>6693</v>
      </c>
      <c r="B205" t="s">
        <v>2302</v>
      </c>
      <c r="C205" t="s">
        <v>6694</v>
      </c>
      <c r="D205" t="s">
        <v>5924</v>
      </c>
      <c r="E205" t="s">
        <v>2391</v>
      </c>
      <c r="F205" t="s">
        <v>2250</v>
      </c>
      <c r="G205" t="s">
        <v>2291</v>
      </c>
      <c r="H205" t="s">
        <v>2358</v>
      </c>
      <c r="I205" t="s">
        <v>2288</v>
      </c>
      <c r="J205" t="s">
        <v>2254</v>
      </c>
      <c r="K205" t="s">
        <v>6695</v>
      </c>
      <c r="L205" t="s">
        <v>2232</v>
      </c>
      <c r="M205" t="s">
        <v>2588</v>
      </c>
      <c r="N205" t="s">
        <v>2291</v>
      </c>
      <c r="O205" t="s">
        <v>6696</v>
      </c>
      <c r="P205" t="s">
        <v>6697</v>
      </c>
      <c r="Q205" t="s">
        <v>6698</v>
      </c>
      <c r="R205" t="s">
        <v>6699</v>
      </c>
      <c r="S205" t="s">
        <v>6700</v>
      </c>
      <c r="T205" t="s">
        <v>6701</v>
      </c>
      <c r="U205" t="s">
        <v>2319</v>
      </c>
      <c r="V205" t="s">
        <v>6702</v>
      </c>
      <c r="W205" t="s">
        <v>3441</v>
      </c>
      <c r="X205" t="s">
        <v>6703</v>
      </c>
      <c r="Y205" t="s">
        <v>3302</v>
      </c>
      <c r="Z205" t="s">
        <v>6704</v>
      </c>
      <c r="AA205" t="s">
        <v>6705</v>
      </c>
      <c r="AB205" t="s">
        <v>6706</v>
      </c>
      <c r="AC205" t="s">
        <v>2249</v>
      </c>
      <c r="AD205" t="s">
        <v>2250</v>
      </c>
      <c r="AE205" t="s">
        <v>2251</v>
      </c>
      <c r="AF205" t="s">
        <v>6707</v>
      </c>
      <c r="AG205" t="s">
        <v>2230</v>
      </c>
      <c r="AH205" t="s">
        <v>2254</v>
      </c>
      <c r="AI205" t="s">
        <v>2327</v>
      </c>
      <c r="AJ205" t="s">
        <v>2270</v>
      </c>
      <c r="AK205" t="s">
        <v>2329</v>
      </c>
      <c r="AM205" t="s">
        <v>6708</v>
      </c>
      <c r="AN205" t="s">
        <v>2232</v>
      </c>
      <c r="AO205" t="s">
        <v>6709</v>
      </c>
      <c r="AP205" t="s">
        <v>6710</v>
      </c>
      <c r="AQ205" t="s">
        <v>6711</v>
      </c>
      <c r="AR205" t="s">
        <v>6712</v>
      </c>
      <c r="AS205" t="s">
        <v>6131</v>
      </c>
      <c r="AT205" t="s">
        <v>6713</v>
      </c>
      <c r="AU205" t="s">
        <v>2265</v>
      </c>
      <c r="AV205" t="s">
        <v>6714</v>
      </c>
      <c r="AW205" t="s">
        <v>45</v>
      </c>
    </row>
    <row r="206" spans="1:49">
      <c r="A206" t="s">
        <v>6715</v>
      </c>
      <c r="B206" t="s">
        <v>2223</v>
      </c>
      <c r="C206" t="s">
        <v>6716</v>
      </c>
      <c r="D206" t="s">
        <v>5944</v>
      </c>
      <c r="E206" t="s">
        <v>2257</v>
      </c>
      <c r="F206" t="s">
        <v>2497</v>
      </c>
      <c r="G206" t="s">
        <v>2481</v>
      </c>
      <c r="H206" t="s">
        <v>2291</v>
      </c>
      <c r="I206" t="s">
        <v>2307</v>
      </c>
      <c r="J206" t="s">
        <v>2250</v>
      </c>
      <c r="K206" t="s">
        <v>6717</v>
      </c>
      <c r="L206" t="s">
        <v>2232</v>
      </c>
      <c r="M206" t="s">
        <v>2614</v>
      </c>
      <c r="N206" t="s">
        <v>2234</v>
      </c>
      <c r="O206" t="s">
        <v>6718</v>
      </c>
      <c r="P206" t="s">
        <v>2359</v>
      </c>
      <c r="Q206" t="s">
        <v>6719</v>
      </c>
      <c r="R206" t="s">
        <v>6720</v>
      </c>
      <c r="S206" t="s">
        <v>6721</v>
      </c>
      <c r="T206" t="s">
        <v>6722</v>
      </c>
      <c r="U206" t="s">
        <v>6723</v>
      </c>
      <c r="V206" t="s">
        <v>6724</v>
      </c>
      <c r="W206" t="s">
        <v>3585</v>
      </c>
      <c r="X206" t="s">
        <v>6725</v>
      </c>
      <c r="Y206" t="s">
        <v>4751</v>
      </c>
      <c r="Z206" t="s">
        <v>6726</v>
      </c>
      <c r="AA206" t="s">
        <v>2288</v>
      </c>
      <c r="AB206" t="s">
        <v>6727</v>
      </c>
      <c r="AC206" t="s">
        <v>2249</v>
      </c>
      <c r="AD206" t="s">
        <v>2250</v>
      </c>
      <c r="AE206" t="s">
        <v>2251</v>
      </c>
      <c r="AF206" t="s">
        <v>6728</v>
      </c>
      <c r="AG206" t="s">
        <v>2254</v>
      </c>
      <c r="AH206" t="s">
        <v>2291</v>
      </c>
      <c r="AI206" t="s">
        <v>2481</v>
      </c>
      <c r="AJ206" t="s">
        <v>2358</v>
      </c>
      <c r="AK206" t="s">
        <v>2509</v>
      </c>
      <c r="AM206" t="s">
        <v>6729</v>
      </c>
      <c r="AN206" t="s">
        <v>2253</v>
      </c>
      <c r="AO206" t="s">
        <v>6730</v>
      </c>
      <c r="AP206" t="s">
        <v>6731</v>
      </c>
      <c r="AQ206" t="s">
        <v>6732</v>
      </c>
      <c r="AR206" t="s">
        <v>6733</v>
      </c>
      <c r="AS206" t="s">
        <v>3170</v>
      </c>
      <c r="AT206" t="s">
        <v>6734</v>
      </c>
      <c r="AU206" t="s">
        <v>2265</v>
      </c>
      <c r="AV206" t="s">
        <v>6735</v>
      </c>
      <c r="AW206" t="s">
        <v>45</v>
      </c>
    </row>
    <row r="207" spans="1:49">
      <c r="A207" t="s">
        <v>6736</v>
      </c>
      <c r="B207" t="s">
        <v>46</v>
      </c>
      <c r="C207" t="s">
        <v>6737</v>
      </c>
      <c r="D207" t="s">
        <v>5964</v>
      </c>
      <c r="E207" t="s">
        <v>2536</v>
      </c>
      <c r="F207" t="s">
        <v>2292</v>
      </c>
      <c r="G207" t="s">
        <v>2229</v>
      </c>
      <c r="H207" t="s">
        <v>2270</v>
      </c>
      <c r="I207" t="s">
        <v>2228</v>
      </c>
      <c r="J207" t="s">
        <v>2250</v>
      </c>
      <c r="K207" t="s">
        <v>6738</v>
      </c>
      <c r="L207" t="s">
        <v>2232</v>
      </c>
      <c r="M207" t="s">
        <v>2640</v>
      </c>
      <c r="N207" t="s">
        <v>2253</v>
      </c>
      <c r="O207" t="s">
        <v>6739</v>
      </c>
      <c r="P207" t="s">
        <v>2373</v>
      </c>
      <c r="Q207" t="s">
        <v>6740</v>
      </c>
      <c r="R207" t="s">
        <v>2604</v>
      </c>
      <c r="S207" t="s">
        <v>4499</v>
      </c>
      <c r="T207" t="s">
        <v>6741</v>
      </c>
      <c r="U207" t="s">
        <v>6742</v>
      </c>
      <c r="V207" t="s">
        <v>6743</v>
      </c>
      <c r="W207" t="s">
        <v>6001</v>
      </c>
      <c r="X207" t="s">
        <v>6744</v>
      </c>
      <c r="Y207" t="s">
        <v>4751</v>
      </c>
      <c r="Z207" t="s">
        <v>6745</v>
      </c>
      <c r="AA207" t="s">
        <v>2245</v>
      </c>
      <c r="AB207" t="s">
        <v>6746</v>
      </c>
      <c r="AC207" t="s">
        <v>2249</v>
      </c>
      <c r="AD207" t="s">
        <v>2250</v>
      </c>
      <c r="AE207" t="s">
        <v>2251</v>
      </c>
      <c r="AF207" t="s">
        <v>6747</v>
      </c>
      <c r="AG207" t="s">
        <v>2250</v>
      </c>
      <c r="AH207" t="s">
        <v>2229</v>
      </c>
      <c r="AI207" t="s">
        <v>2359</v>
      </c>
      <c r="AJ207" t="s">
        <v>2256</v>
      </c>
      <c r="AK207" t="s">
        <v>2306</v>
      </c>
      <c r="AM207" t="s">
        <v>6748</v>
      </c>
      <c r="AN207" t="s">
        <v>2253</v>
      </c>
      <c r="AO207" t="s">
        <v>6749</v>
      </c>
      <c r="AP207" t="s">
        <v>2729</v>
      </c>
      <c r="AQ207" t="s">
        <v>6750</v>
      </c>
      <c r="AR207" t="s">
        <v>6751</v>
      </c>
      <c r="AS207" t="s">
        <v>6752</v>
      </c>
      <c r="AT207" t="s">
        <v>6753</v>
      </c>
      <c r="AU207" t="s">
        <v>2265</v>
      </c>
      <c r="AV207" t="s">
        <v>6754</v>
      </c>
      <c r="AW207" t="s">
        <v>45</v>
      </c>
    </row>
    <row r="208" spans="1:49">
      <c r="A208" t="s">
        <v>6755</v>
      </c>
      <c r="B208" t="s">
        <v>2302</v>
      </c>
      <c r="C208" t="s">
        <v>6756</v>
      </c>
      <c r="D208" t="s">
        <v>5985</v>
      </c>
      <c r="E208" t="s">
        <v>2253</v>
      </c>
      <c r="F208" t="s">
        <v>2327</v>
      </c>
      <c r="G208" t="s">
        <v>2273</v>
      </c>
      <c r="H208" t="s">
        <v>2536</v>
      </c>
      <c r="I208" t="s">
        <v>2228</v>
      </c>
      <c r="J208" t="s">
        <v>2291</v>
      </c>
      <c r="K208" t="s">
        <v>6757</v>
      </c>
      <c r="L208" t="s">
        <v>2232</v>
      </c>
      <c r="M208" t="s">
        <v>2233</v>
      </c>
      <c r="N208" t="s">
        <v>2253</v>
      </c>
      <c r="O208" t="s">
        <v>6758</v>
      </c>
      <c r="P208" t="s">
        <v>2229</v>
      </c>
      <c r="Q208" t="s">
        <v>6759</v>
      </c>
      <c r="R208" t="s">
        <v>2555</v>
      </c>
      <c r="S208" t="s">
        <v>6760</v>
      </c>
      <c r="T208" t="s">
        <v>6761</v>
      </c>
      <c r="U208" t="s">
        <v>6762</v>
      </c>
      <c r="V208" t="s">
        <v>6763</v>
      </c>
      <c r="W208" t="s">
        <v>3111</v>
      </c>
      <c r="X208" t="s">
        <v>6764</v>
      </c>
      <c r="Y208" t="s">
        <v>3256</v>
      </c>
      <c r="Z208" t="s">
        <v>6765</v>
      </c>
      <c r="AA208" t="s">
        <v>3064</v>
      </c>
      <c r="AB208" t="s">
        <v>6766</v>
      </c>
      <c r="AC208" t="s">
        <v>2249</v>
      </c>
      <c r="AD208" t="s">
        <v>2250</v>
      </c>
      <c r="AE208" t="s">
        <v>2251</v>
      </c>
      <c r="AF208" t="s">
        <v>6767</v>
      </c>
      <c r="AG208" t="s">
        <v>2230</v>
      </c>
      <c r="AH208" t="s">
        <v>2536</v>
      </c>
      <c r="AI208" t="s">
        <v>2391</v>
      </c>
      <c r="AJ208" t="s">
        <v>2272</v>
      </c>
      <c r="AK208" t="s">
        <v>2227</v>
      </c>
      <c r="AM208" t="s">
        <v>6768</v>
      </c>
      <c r="AN208" t="s">
        <v>2342</v>
      </c>
      <c r="AO208" t="s">
        <v>5698</v>
      </c>
      <c r="AP208" t="s">
        <v>6769</v>
      </c>
      <c r="AQ208" t="s">
        <v>6770</v>
      </c>
      <c r="AR208" t="s">
        <v>6771</v>
      </c>
      <c r="AS208" t="s">
        <v>2783</v>
      </c>
      <c r="AT208" t="s">
        <v>6772</v>
      </c>
      <c r="AU208" t="s">
        <v>2265</v>
      </c>
      <c r="AV208" t="s">
        <v>6773</v>
      </c>
      <c r="AW208" t="s">
        <v>45</v>
      </c>
    </row>
    <row r="209" spans="1:49">
      <c r="A209" t="s">
        <v>6774</v>
      </c>
      <c r="B209" t="s">
        <v>2223</v>
      </c>
      <c r="C209" t="s">
        <v>6775</v>
      </c>
      <c r="D209" t="s">
        <v>6005</v>
      </c>
      <c r="E209" t="s">
        <v>2536</v>
      </c>
      <c r="F209" t="s">
        <v>2288</v>
      </c>
      <c r="G209" t="s">
        <v>2403</v>
      </c>
      <c r="H209" t="s">
        <v>2291</v>
      </c>
      <c r="I209" t="s">
        <v>2270</v>
      </c>
      <c r="J209" t="s">
        <v>2342</v>
      </c>
      <c r="K209" t="s">
        <v>6776</v>
      </c>
      <c r="L209" t="s">
        <v>2232</v>
      </c>
      <c r="M209" t="s">
        <v>2275</v>
      </c>
      <c r="N209" t="s">
        <v>2288</v>
      </c>
      <c r="O209" t="s">
        <v>6777</v>
      </c>
      <c r="P209" t="s">
        <v>5848</v>
      </c>
      <c r="Q209" t="s">
        <v>6778</v>
      </c>
      <c r="R209" t="s">
        <v>6779</v>
      </c>
      <c r="S209" t="s">
        <v>6780</v>
      </c>
      <c r="T209" t="s">
        <v>6781</v>
      </c>
      <c r="U209" t="s">
        <v>5889</v>
      </c>
      <c r="V209" t="s">
        <v>6782</v>
      </c>
      <c r="W209" t="s">
        <v>4739</v>
      </c>
      <c r="X209" t="s">
        <v>6783</v>
      </c>
      <c r="Y209" t="s">
        <v>2672</v>
      </c>
      <c r="Z209" t="s">
        <v>6784</v>
      </c>
      <c r="AA209" t="s">
        <v>3088</v>
      </c>
      <c r="AB209" t="s">
        <v>6785</v>
      </c>
      <c r="AC209" t="s">
        <v>2249</v>
      </c>
      <c r="AD209" t="s">
        <v>2250</v>
      </c>
      <c r="AE209" t="s">
        <v>2251</v>
      </c>
      <c r="AF209" t="s">
        <v>6786</v>
      </c>
      <c r="AG209" t="s">
        <v>2308</v>
      </c>
      <c r="AH209" t="s">
        <v>2228</v>
      </c>
      <c r="AI209" t="s">
        <v>2277</v>
      </c>
      <c r="AJ209" t="s">
        <v>2292</v>
      </c>
      <c r="AK209" t="s">
        <v>2307</v>
      </c>
      <c r="AM209" t="s">
        <v>6787</v>
      </c>
      <c r="AN209" t="s">
        <v>2234</v>
      </c>
      <c r="AO209" t="s">
        <v>6788</v>
      </c>
      <c r="AP209" t="s">
        <v>2473</v>
      </c>
      <c r="AQ209" t="s">
        <v>6789</v>
      </c>
      <c r="AR209" t="s">
        <v>6790</v>
      </c>
      <c r="AS209" t="s">
        <v>5216</v>
      </c>
      <c r="AT209" t="s">
        <v>6791</v>
      </c>
      <c r="AU209" t="s">
        <v>2265</v>
      </c>
      <c r="AV209" t="s">
        <v>6792</v>
      </c>
      <c r="AW209" t="s">
        <v>45</v>
      </c>
    </row>
    <row r="210" spans="1:49">
      <c r="A210" t="s">
        <v>6793</v>
      </c>
      <c r="B210" t="s">
        <v>46</v>
      </c>
      <c r="C210" t="s">
        <v>6794</v>
      </c>
      <c r="D210" t="s">
        <v>6024</v>
      </c>
      <c r="E210" t="s">
        <v>2227</v>
      </c>
      <c r="F210" t="s">
        <v>2257</v>
      </c>
      <c r="G210" t="s">
        <v>2496</v>
      </c>
      <c r="H210" t="s">
        <v>2372</v>
      </c>
      <c r="I210" t="s">
        <v>2308</v>
      </c>
      <c r="J210" t="s">
        <v>2308</v>
      </c>
      <c r="K210" t="s">
        <v>6795</v>
      </c>
      <c r="L210" t="s">
        <v>2232</v>
      </c>
      <c r="M210" t="s">
        <v>2310</v>
      </c>
      <c r="N210" t="s">
        <v>2232</v>
      </c>
      <c r="O210" t="s">
        <v>6796</v>
      </c>
      <c r="P210" t="s">
        <v>2306</v>
      </c>
      <c r="Q210" t="s">
        <v>6797</v>
      </c>
      <c r="R210" t="s">
        <v>4328</v>
      </c>
      <c r="S210" t="s">
        <v>6798</v>
      </c>
      <c r="T210" t="s">
        <v>6799</v>
      </c>
      <c r="U210" t="s">
        <v>6800</v>
      </c>
      <c r="V210" t="s">
        <v>6801</v>
      </c>
      <c r="W210" t="s">
        <v>2798</v>
      </c>
      <c r="X210" t="s">
        <v>6802</v>
      </c>
      <c r="Y210" t="s">
        <v>3256</v>
      </c>
      <c r="Z210" t="s">
        <v>6803</v>
      </c>
      <c r="AA210" t="s">
        <v>2388</v>
      </c>
      <c r="AB210" t="s">
        <v>6804</v>
      </c>
      <c r="AC210" t="s">
        <v>2249</v>
      </c>
      <c r="AD210" t="s">
        <v>2250</v>
      </c>
      <c r="AE210" t="s">
        <v>2251</v>
      </c>
      <c r="AF210" t="s">
        <v>6805</v>
      </c>
      <c r="AG210" t="s">
        <v>2234</v>
      </c>
      <c r="AH210" t="s">
        <v>2291</v>
      </c>
      <c r="AI210" t="s">
        <v>2341</v>
      </c>
      <c r="AJ210" t="s">
        <v>2496</v>
      </c>
      <c r="AK210" t="s">
        <v>2445</v>
      </c>
      <c r="AM210" t="s">
        <v>6806</v>
      </c>
      <c r="AN210" t="s">
        <v>2234</v>
      </c>
      <c r="AO210" t="s">
        <v>6807</v>
      </c>
      <c r="AP210" t="s">
        <v>3984</v>
      </c>
      <c r="AQ210" t="s">
        <v>2580</v>
      </c>
      <c r="AR210" t="s">
        <v>6808</v>
      </c>
      <c r="AS210" t="s">
        <v>5891</v>
      </c>
      <c r="AT210" t="s">
        <v>6809</v>
      </c>
      <c r="AU210" t="s">
        <v>2265</v>
      </c>
      <c r="AV210" t="s">
        <v>6810</v>
      </c>
      <c r="AW210" t="s">
        <v>45</v>
      </c>
    </row>
    <row r="211" spans="1:49">
      <c r="A211" t="s">
        <v>6811</v>
      </c>
      <c r="B211" t="s">
        <v>2302</v>
      </c>
      <c r="C211" t="s">
        <v>6812</v>
      </c>
      <c r="D211" t="s">
        <v>6042</v>
      </c>
      <c r="E211" t="s">
        <v>2326</v>
      </c>
      <c r="F211" t="s">
        <v>2292</v>
      </c>
      <c r="G211" t="s">
        <v>2329</v>
      </c>
      <c r="H211" t="s">
        <v>2230</v>
      </c>
      <c r="I211" t="s">
        <v>2265</v>
      </c>
      <c r="J211" t="s">
        <v>2288</v>
      </c>
      <c r="K211" t="s">
        <v>6813</v>
      </c>
      <c r="L211" t="s">
        <v>2253</v>
      </c>
      <c r="M211" t="s">
        <v>2310</v>
      </c>
      <c r="N211" t="s">
        <v>2342</v>
      </c>
      <c r="O211" t="s">
        <v>6814</v>
      </c>
      <c r="P211" t="s">
        <v>6815</v>
      </c>
      <c r="Q211" t="s">
        <v>3192</v>
      </c>
      <c r="R211" t="s">
        <v>6816</v>
      </c>
      <c r="S211" t="s">
        <v>6046</v>
      </c>
      <c r="T211" t="s">
        <v>6817</v>
      </c>
      <c r="U211" t="s">
        <v>3207</v>
      </c>
      <c r="V211" t="s">
        <v>6818</v>
      </c>
      <c r="W211" t="s">
        <v>5061</v>
      </c>
      <c r="X211" t="s">
        <v>6819</v>
      </c>
      <c r="Y211" t="s">
        <v>2573</v>
      </c>
      <c r="Z211" t="s">
        <v>6820</v>
      </c>
      <c r="AA211" t="s">
        <v>2247</v>
      </c>
      <c r="AB211" t="s">
        <v>6821</v>
      </c>
      <c r="AC211" t="s">
        <v>2249</v>
      </c>
      <c r="AD211" t="s">
        <v>2250</v>
      </c>
      <c r="AE211" t="s">
        <v>2251</v>
      </c>
      <c r="AF211" t="s">
        <v>6822</v>
      </c>
      <c r="AG211" t="s">
        <v>2265</v>
      </c>
      <c r="AH211" t="s">
        <v>2326</v>
      </c>
      <c r="AI211" t="s">
        <v>2536</v>
      </c>
      <c r="AJ211" t="s">
        <v>2228</v>
      </c>
      <c r="AK211" t="s">
        <v>2372</v>
      </c>
      <c r="AM211" t="s">
        <v>6823</v>
      </c>
      <c r="AN211" t="s">
        <v>2253</v>
      </c>
      <c r="AO211" t="s">
        <v>2728</v>
      </c>
      <c r="AP211" t="s">
        <v>6824</v>
      </c>
      <c r="AQ211" t="s">
        <v>4048</v>
      </c>
      <c r="AR211" t="s">
        <v>6825</v>
      </c>
      <c r="AS211" t="s">
        <v>3704</v>
      </c>
      <c r="AT211" t="s">
        <v>6826</v>
      </c>
      <c r="AU211" t="s">
        <v>2265</v>
      </c>
      <c r="AV211" t="s">
        <v>6827</v>
      </c>
      <c r="AW211" t="s">
        <v>45</v>
      </c>
    </row>
    <row r="212" spans="1:49">
      <c r="A212" t="s">
        <v>6828</v>
      </c>
      <c r="B212" t="s">
        <v>2223</v>
      </c>
      <c r="C212" t="s">
        <v>6829</v>
      </c>
      <c r="D212" t="s">
        <v>6062</v>
      </c>
      <c r="E212" t="s">
        <v>2253</v>
      </c>
      <c r="F212" t="s">
        <v>2391</v>
      </c>
      <c r="G212" t="s">
        <v>2326</v>
      </c>
      <c r="H212" t="s">
        <v>2272</v>
      </c>
      <c r="I212" t="s">
        <v>2305</v>
      </c>
      <c r="J212" t="s">
        <v>2288</v>
      </c>
      <c r="K212" t="s">
        <v>6830</v>
      </c>
      <c r="L212" t="s">
        <v>2253</v>
      </c>
      <c r="M212" t="s">
        <v>3129</v>
      </c>
      <c r="N212" t="s">
        <v>2265</v>
      </c>
      <c r="O212" t="s">
        <v>6831</v>
      </c>
      <c r="P212" t="s">
        <v>6832</v>
      </c>
      <c r="Q212" t="s">
        <v>6833</v>
      </c>
      <c r="R212" t="s">
        <v>4571</v>
      </c>
      <c r="S212" t="s">
        <v>6834</v>
      </c>
      <c r="T212" t="s">
        <v>6835</v>
      </c>
      <c r="U212" t="s">
        <v>6836</v>
      </c>
      <c r="V212" t="s">
        <v>6837</v>
      </c>
      <c r="W212" t="s">
        <v>6838</v>
      </c>
      <c r="X212" t="s">
        <v>6839</v>
      </c>
      <c r="Y212" t="s">
        <v>2230</v>
      </c>
      <c r="Z212" t="s">
        <v>6840</v>
      </c>
      <c r="AA212" t="s">
        <v>2355</v>
      </c>
      <c r="AB212" t="s">
        <v>6841</v>
      </c>
      <c r="AC212" t="s">
        <v>2249</v>
      </c>
      <c r="AD212" t="s">
        <v>2250</v>
      </c>
      <c r="AE212" t="s">
        <v>2251</v>
      </c>
      <c r="AF212" t="s">
        <v>6842</v>
      </c>
      <c r="AG212" t="s">
        <v>2228</v>
      </c>
      <c r="AH212" t="s">
        <v>2227</v>
      </c>
      <c r="AI212" t="s">
        <v>2509</v>
      </c>
      <c r="AJ212" t="s">
        <v>2293</v>
      </c>
      <c r="AK212" t="s">
        <v>2328</v>
      </c>
      <c r="AM212" t="s">
        <v>6843</v>
      </c>
      <c r="AN212" t="s">
        <v>2232</v>
      </c>
      <c r="AO212" t="s">
        <v>6844</v>
      </c>
      <c r="AP212" t="s">
        <v>6084</v>
      </c>
      <c r="AQ212" t="s">
        <v>6845</v>
      </c>
      <c r="AR212" t="s">
        <v>6846</v>
      </c>
      <c r="AS212" t="s">
        <v>2257</v>
      </c>
      <c r="AT212" t="s">
        <v>6847</v>
      </c>
      <c r="AU212" t="s">
        <v>2265</v>
      </c>
      <c r="AV212" t="s">
        <v>6848</v>
      </c>
      <c r="AW212" t="s">
        <v>45</v>
      </c>
    </row>
    <row r="213" spans="1:49">
      <c r="A213" t="s">
        <v>6849</v>
      </c>
      <c r="B213" t="s">
        <v>46</v>
      </c>
      <c r="C213" t="s">
        <v>6850</v>
      </c>
      <c r="D213" t="s">
        <v>6080</v>
      </c>
      <c r="E213" t="s">
        <v>2228</v>
      </c>
      <c r="F213" t="s">
        <v>2255</v>
      </c>
      <c r="G213" t="s">
        <v>2373</v>
      </c>
      <c r="H213" t="s">
        <v>2552</v>
      </c>
      <c r="I213" t="s">
        <v>2359</v>
      </c>
      <c r="J213" t="s">
        <v>2291</v>
      </c>
      <c r="K213" t="s">
        <v>6851</v>
      </c>
      <c r="L213" t="s">
        <v>2232</v>
      </c>
      <c r="M213" t="s">
        <v>3152</v>
      </c>
      <c r="N213" t="s">
        <v>2234</v>
      </c>
      <c r="O213" t="s">
        <v>6852</v>
      </c>
      <c r="P213" t="s">
        <v>2552</v>
      </c>
      <c r="Q213" t="s">
        <v>6853</v>
      </c>
      <c r="R213" t="s">
        <v>6854</v>
      </c>
      <c r="S213" t="s">
        <v>6855</v>
      </c>
      <c r="T213" t="s">
        <v>6856</v>
      </c>
      <c r="U213" t="s">
        <v>3574</v>
      </c>
      <c r="V213" t="s">
        <v>6857</v>
      </c>
      <c r="W213" t="s">
        <v>4980</v>
      </c>
      <c r="X213" t="s">
        <v>6858</v>
      </c>
      <c r="Y213" t="s">
        <v>3137</v>
      </c>
      <c r="Z213" t="s">
        <v>6859</v>
      </c>
      <c r="AA213" t="s">
        <v>2973</v>
      </c>
      <c r="AB213" t="s">
        <v>6860</v>
      </c>
      <c r="AC213" t="s">
        <v>2249</v>
      </c>
      <c r="AD213" t="s">
        <v>2250</v>
      </c>
      <c r="AE213" t="s">
        <v>2251</v>
      </c>
      <c r="AF213" t="s">
        <v>6861</v>
      </c>
      <c r="AG213" t="s">
        <v>2288</v>
      </c>
      <c r="AH213" t="s">
        <v>2312</v>
      </c>
      <c r="AI213" t="s">
        <v>2601</v>
      </c>
      <c r="AJ213" t="s">
        <v>2497</v>
      </c>
      <c r="AK213" t="s">
        <v>2329</v>
      </c>
      <c r="AM213" t="s">
        <v>6862</v>
      </c>
      <c r="AN213" t="s">
        <v>2234</v>
      </c>
      <c r="AO213" t="s">
        <v>6863</v>
      </c>
      <c r="AP213" t="s">
        <v>2296</v>
      </c>
      <c r="AQ213" t="s">
        <v>5415</v>
      </c>
      <c r="AR213" t="s">
        <v>6864</v>
      </c>
      <c r="AS213" t="s">
        <v>6865</v>
      </c>
      <c r="AT213" t="s">
        <v>6866</v>
      </c>
      <c r="AU213" t="s">
        <v>2265</v>
      </c>
      <c r="AV213" t="s">
        <v>6867</v>
      </c>
      <c r="AW213" t="s">
        <v>45</v>
      </c>
    </row>
    <row r="214" spans="1:49">
      <c r="A214" t="s">
        <v>6868</v>
      </c>
      <c r="B214" t="s">
        <v>2302</v>
      </c>
      <c r="C214" t="s">
        <v>6869</v>
      </c>
      <c r="D214" t="s">
        <v>6103</v>
      </c>
      <c r="E214" t="s">
        <v>2288</v>
      </c>
      <c r="F214" t="s">
        <v>2328</v>
      </c>
      <c r="G214" t="s">
        <v>2250</v>
      </c>
      <c r="H214" t="s">
        <v>2305</v>
      </c>
      <c r="I214" t="s">
        <v>2496</v>
      </c>
      <c r="J214" t="s">
        <v>2250</v>
      </c>
      <c r="K214" t="s">
        <v>6870</v>
      </c>
      <c r="L214" t="s">
        <v>2232</v>
      </c>
      <c r="M214" t="s">
        <v>3177</v>
      </c>
      <c r="N214" t="s">
        <v>2265</v>
      </c>
      <c r="O214" t="s">
        <v>6871</v>
      </c>
      <c r="P214" t="s">
        <v>2358</v>
      </c>
      <c r="Q214" t="s">
        <v>6872</v>
      </c>
      <c r="R214" t="s">
        <v>6873</v>
      </c>
      <c r="S214" t="s">
        <v>5817</v>
      </c>
      <c r="T214" t="s">
        <v>2410</v>
      </c>
      <c r="U214" t="s">
        <v>6874</v>
      </c>
      <c r="V214" t="s">
        <v>6875</v>
      </c>
      <c r="W214" t="s">
        <v>6876</v>
      </c>
      <c r="X214" t="s">
        <v>6877</v>
      </c>
      <c r="Y214" t="s">
        <v>6626</v>
      </c>
      <c r="Z214" t="s">
        <v>6878</v>
      </c>
      <c r="AA214" t="s">
        <v>2973</v>
      </c>
      <c r="AB214" t="s">
        <v>6879</v>
      </c>
      <c r="AC214" t="s">
        <v>2249</v>
      </c>
      <c r="AD214" t="s">
        <v>2250</v>
      </c>
      <c r="AE214" t="s">
        <v>2251</v>
      </c>
      <c r="AF214" t="s">
        <v>6880</v>
      </c>
      <c r="AG214" t="s">
        <v>2288</v>
      </c>
      <c r="AH214" t="s">
        <v>2371</v>
      </c>
      <c r="AI214" t="s">
        <v>2271</v>
      </c>
      <c r="AJ214" t="s">
        <v>2445</v>
      </c>
      <c r="AK214" t="s">
        <v>2307</v>
      </c>
      <c r="AM214" t="s">
        <v>6881</v>
      </c>
      <c r="AN214" t="s">
        <v>2232</v>
      </c>
      <c r="AO214" t="s">
        <v>6882</v>
      </c>
      <c r="AP214" t="s">
        <v>5377</v>
      </c>
      <c r="AQ214" t="s">
        <v>6883</v>
      </c>
      <c r="AR214" t="s">
        <v>6884</v>
      </c>
      <c r="AS214" t="s">
        <v>2438</v>
      </c>
      <c r="AT214" t="s">
        <v>6885</v>
      </c>
      <c r="AU214" t="s">
        <v>2265</v>
      </c>
      <c r="AV214" t="s">
        <v>6886</v>
      </c>
      <c r="AW214" t="s">
        <v>45</v>
      </c>
    </row>
    <row r="215" spans="1:49">
      <c r="A215" t="s">
        <v>6887</v>
      </c>
      <c r="B215" t="s">
        <v>2223</v>
      </c>
      <c r="C215" t="s">
        <v>6888</v>
      </c>
      <c r="D215" t="s">
        <v>6122</v>
      </c>
      <c r="E215" t="s">
        <v>2257</v>
      </c>
      <c r="F215" t="s">
        <v>2226</v>
      </c>
      <c r="G215" t="s">
        <v>2371</v>
      </c>
      <c r="H215" t="s">
        <v>2373</v>
      </c>
      <c r="I215" t="s">
        <v>2256</v>
      </c>
      <c r="J215" t="s">
        <v>2234</v>
      </c>
      <c r="K215" t="s">
        <v>6889</v>
      </c>
      <c r="L215" t="s">
        <v>2232</v>
      </c>
      <c r="M215" t="s">
        <v>2565</v>
      </c>
      <c r="N215" t="s">
        <v>2253</v>
      </c>
      <c r="O215" t="s">
        <v>6890</v>
      </c>
      <c r="P215" t="s">
        <v>5826</v>
      </c>
      <c r="Q215" t="s">
        <v>6891</v>
      </c>
      <c r="R215" t="s">
        <v>6892</v>
      </c>
      <c r="S215" t="s">
        <v>6893</v>
      </c>
      <c r="T215" t="s">
        <v>6894</v>
      </c>
      <c r="U215" t="s">
        <v>6895</v>
      </c>
      <c r="V215" t="s">
        <v>6896</v>
      </c>
      <c r="W215" t="s">
        <v>4438</v>
      </c>
      <c r="X215" t="s">
        <v>6897</v>
      </c>
      <c r="Y215" t="s">
        <v>2341</v>
      </c>
      <c r="Z215" t="s">
        <v>6898</v>
      </c>
      <c r="AA215" t="s">
        <v>2416</v>
      </c>
      <c r="AB215" t="s">
        <v>6899</v>
      </c>
      <c r="AC215" t="s">
        <v>2249</v>
      </c>
      <c r="AD215" t="s">
        <v>2250</v>
      </c>
      <c r="AE215" t="s">
        <v>2251</v>
      </c>
      <c r="AF215" t="s">
        <v>6900</v>
      </c>
      <c r="AG215" t="s">
        <v>2254</v>
      </c>
      <c r="AH215" t="s">
        <v>2341</v>
      </c>
      <c r="AI215" t="s">
        <v>2358</v>
      </c>
      <c r="AJ215" t="s">
        <v>2256</v>
      </c>
      <c r="AK215" t="s">
        <v>2293</v>
      </c>
      <c r="AM215" t="s">
        <v>6901</v>
      </c>
      <c r="AN215" t="s">
        <v>2234</v>
      </c>
      <c r="AO215" t="s">
        <v>6902</v>
      </c>
      <c r="AP215" t="s">
        <v>2473</v>
      </c>
      <c r="AQ215" t="s">
        <v>6903</v>
      </c>
      <c r="AR215" t="s">
        <v>6904</v>
      </c>
      <c r="AS215" t="s">
        <v>2359</v>
      </c>
      <c r="AT215" t="s">
        <v>6905</v>
      </c>
      <c r="AU215" t="s">
        <v>2265</v>
      </c>
      <c r="AV215" t="s">
        <v>6906</v>
      </c>
      <c r="AW215" t="s">
        <v>45</v>
      </c>
    </row>
    <row r="216" spans="1:49">
      <c r="A216" t="s">
        <v>6907</v>
      </c>
      <c r="B216" t="s">
        <v>46</v>
      </c>
      <c r="C216" t="s">
        <v>6908</v>
      </c>
      <c r="D216" t="s">
        <v>6144</v>
      </c>
      <c r="E216" t="s">
        <v>2359</v>
      </c>
      <c r="F216" t="s">
        <v>2497</v>
      </c>
      <c r="G216" t="s">
        <v>2271</v>
      </c>
      <c r="H216" t="s">
        <v>2536</v>
      </c>
      <c r="I216" t="s">
        <v>2306</v>
      </c>
      <c r="J216" t="s">
        <v>2288</v>
      </c>
      <c r="K216" t="s">
        <v>6909</v>
      </c>
      <c r="L216" t="s">
        <v>2232</v>
      </c>
      <c r="M216" t="s">
        <v>2588</v>
      </c>
      <c r="N216" t="s">
        <v>2232</v>
      </c>
      <c r="O216" t="s">
        <v>6910</v>
      </c>
      <c r="P216" t="s">
        <v>2915</v>
      </c>
      <c r="Q216" t="s">
        <v>6911</v>
      </c>
      <c r="R216" t="s">
        <v>6912</v>
      </c>
      <c r="S216" t="s">
        <v>6913</v>
      </c>
      <c r="T216" t="s">
        <v>6914</v>
      </c>
      <c r="U216" t="s">
        <v>6915</v>
      </c>
      <c r="V216" t="s">
        <v>6916</v>
      </c>
      <c r="W216" t="s">
        <v>6243</v>
      </c>
      <c r="X216" t="s">
        <v>6917</v>
      </c>
      <c r="Y216" t="s">
        <v>5351</v>
      </c>
      <c r="Z216" t="s">
        <v>6918</v>
      </c>
      <c r="AA216" t="s">
        <v>2288</v>
      </c>
      <c r="AB216" t="s">
        <v>6919</v>
      </c>
      <c r="AC216" t="s">
        <v>2249</v>
      </c>
      <c r="AD216" t="s">
        <v>2250</v>
      </c>
      <c r="AE216" t="s">
        <v>2251</v>
      </c>
      <c r="AF216" t="s">
        <v>6920</v>
      </c>
      <c r="AG216" t="s">
        <v>2288</v>
      </c>
      <c r="AH216" t="s">
        <v>2308</v>
      </c>
      <c r="AI216" t="s">
        <v>2255</v>
      </c>
      <c r="AJ216" t="s">
        <v>2277</v>
      </c>
      <c r="AK216" t="s">
        <v>2329</v>
      </c>
      <c r="AM216" t="s">
        <v>6921</v>
      </c>
      <c r="AN216" t="s">
        <v>2234</v>
      </c>
      <c r="AO216" t="s">
        <v>6922</v>
      </c>
      <c r="AP216" t="s">
        <v>6923</v>
      </c>
      <c r="AQ216" t="s">
        <v>6924</v>
      </c>
      <c r="AR216" t="s">
        <v>6925</v>
      </c>
      <c r="AS216" t="s">
        <v>5701</v>
      </c>
      <c r="AT216" t="s">
        <v>6926</v>
      </c>
      <c r="AU216" t="s">
        <v>2265</v>
      </c>
      <c r="AV216" t="s">
        <v>6927</v>
      </c>
      <c r="AW216" t="s">
        <v>45</v>
      </c>
    </row>
    <row r="217" spans="1:49">
      <c r="A217" t="s">
        <v>6928</v>
      </c>
      <c r="B217" t="s">
        <v>2302</v>
      </c>
      <c r="C217" t="s">
        <v>6929</v>
      </c>
      <c r="D217" t="s">
        <v>6164</v>
      </c>
      <c r="E217" t="s">
        <v>2403</v>
      </c>
      <c r="F217" t="s">
        <v>2445</v>
      </c>
      <c r="G217" t="s">
        <v>2254</v>
      </c>
      <c r="H217" t="s">
        <v>2536</v>
      </c>
      <c r="I217" t="s">
        <v>2253</v>
      </c>
      <c r="J217" t="s">
        <v>2288</v>
      </c>
      <c r="K217" t="s">
        <v>6930</v>
      </c>
      <c r="L217" t="s">
        <v>2232</v>
      </c>
      <c r="M217" t="s">
        <v>2614</v>
      </c>
      <c r="N217" t="s">
        <v>2253</v>
      </c>
      <c r="O217" t="s">
        <v>6931</v>
      </c>
      <c r="P217" t="s">
        <v>2270</v>
      </c>
      <c r="Q217" t="s">
        <v>6932</v>
      </c>
      <c r="R217" t="s">
        <v>6933</v>
      </c>
      <c r="S217" t="s">
        <v>6934</v>
      </c>
      <c r="T217" t="s">
        <v>6935</v>
      </c>
      <c r="U217" t="s">
        <v>6936</v>
      </c>
      <c r="V217" t="s">
        <v>6937</v>
      </c>
      <c r="W217" t="s">
        <v>2391</v>
      </c>
      <c r="X217" t="s">
        <v>6938</v>
      </c>
      <c r="Y217" t="s">
        <v>4348</v>
      </c>
      <c r="Z217" t="s">
        <v>6939</v>
      </c>
      <c r="AA217" t="s">
        <v>3064</v>
      </c>
      <c r="AB217" t="s">
        <v>6940</v>
      </c>
      <c r="AC217" t="s">
        <v>2249</v>
      </c>
      <c r="AD217" t="s">
        <v>2250</v>
      </c>
      <c r="AE217" t="s">
        <v>2251</v>
      </c>
      <c r="AF217" t="s">
        <v>6941</v>
      </c>
      <c r="AG217" t="s">
        <v>2253</v>
      </c>
      <c r="AH217" t="s">
        <v>2291</v>
      </c>
      <c r="AI217" t="s">
        <v>2371</v>
      </c>
      <c r="AJ217" t="s">
        <v>2229</v>
      </c>
      <c r="AK217" t="s">
        <v>2270</v>
      </c>
      <c r="AM217" t="s">
        <v>6942</v>
      </c>
      <c r="AN217" t="s">
        <v>2234</v>
      </c>
      <c r="AO217" t="s">
        <v>6943</v>
      </c>
      <c r="AP217" t="s">
        <v>6944</v>
      </c>
      <c r="AQ217" t="s">
        <v>6945</v>
      </c>
      <c r="AR217" t="s">
        <v>6946</v>
      </c>
      <c r="AS217" t="s">
        <v>6947</v>
      </c>
      <c r="AT217" t="s">
        <v>6948</v>
      </c>
      <c r="AU217" t="s">
        <v>2265</v>
      </c>
      <c r="AV217" t="s">
        <v>6949</v>
      </c>
      <c r="AW217" t="s">
        <v>45</v>
      </c>
    </row>
    <row r="218" spans="1:49">
      <c r="A218" t="s">
        <v>6950</v>
      </c>
      <c r="B218" t="s">
        <v>2223</v>
      </c>
      <c r="C218" t="s">
        <v>6951</v>
      </c>
      <c r="D218" t="s">
        <v>6185</v>
      </c>
      <c r="E218" t="s">
        <v>2329</v>
      </c>
      <c r="F218" t="s">
        <v>2341</v>
      </c>
      <c r="G218" t="s">
        <v>2227</v>
      </c>
      <c r="H218" t="s">
        <v>2255</v>
      </c>
      <c r="I218" t="s">
        <v>2230</v>
      </c>
      <c r="J218" t="s">
        <v>2253</v>
      </c>
      <c r="K218" t="s">
        <v>6952</v>
      </c>
      <c r="L218" t="s">
        <v>2232</v>
      </c>
      <c r="M218" t="s">
        <v>2640</v>
      </c>
      <c r="N218" t="s">
        <v>2265</v>
      </c>
      <c r="O218" t="s">
        <v>6953</v>
      </c>
      <c r="P218" t="s">
        <v>6954</v>
      </c>
      <c r="Q218" t="s">
        <v>6955</v>
      </c>
      <c r="R218" t="s">
        <v>6956</v>
      </c>
      <c r="S218" t="s">
        <v>6957</v>
      </c>
      <c r="T218" t="s">
        <v>6958</v>
      </c>
      <c r="U218" t="s">
        <v>6959</v>
      </c>
      <c r="V218" t="s">
        <v>6960</v>
      </c>
      <c r="W218" t="s">
        <v>3908</v>
      </c>
      <c r="X218" t="s">
        <v>6961</v>
      </c>
      <c r="Y218" t="s">
        <v>3137</v>
      </c>
      <c r="Z218" t="s">
        <v>6962</v>
      </c>
      <c r="AA218" t="s">
        <v>2927</v>
      </c>
      <c r="AB218" t="s">
        <v>6963</v>
      </c>
      <c r="AC218" t="s">
        <v>2249</v>
      </c>
      <c r="AD218" t="s">
        <v>2250</v>
      </c>
      <c r="AE218" t="s">
        <v>2251</v>
      </c>
      <c r="AF218" t="s">
        <v>6964</v>
      </c>
      <c r="AG218" t="s">
        <v>2230</v>
      </c>
      <c r="AH218" t="s">
        <v>2373</v>
      </c>
      <c r="AI218" t="s">
        <v>2359</v>
      </c>
      <c r="AJ218" t="s">
        <v>2509</v>
      </c>
      <c r="AK218" t="s">
        <v>2552</v>
      </c>
      <c r="AM218" t="s">
        <v>6965</v>
      </c>
      <c r="AN218" t="s">
        <v>2253</v>
      </c>
      <c r="AO218" t="s">
        <v>6966</v>
      </c>
      <c r="AP218" t="s">
        <v>6967</v>
      </c>
      <c r="AQ218" t="s">
        <v>6968</v>
      </c>
      <c r="AR218" t="s">
        <v>6969</v>
      </c>
      <c r="AS218" t="s">
        <v>6030</v>
      </c>
      <c r="AT218" t="s">
        <v>6970</v>
      </c>
      <c r="AU218" t="s">
        <v>2265</v>
      </c>
      <c r="AV218" t="s">
        <v>6971</v>
      </c>
      <c r="AW218" t="s">
        <v>45</v>
      </c>
    </row>
    <row r="219" spans="1:49">
      <c r="A219" t="s">
        <v>6972</v>
      </c>
      <c r="B219" t="s">
        <v>46</v>
      </c>
      <c r="C219" t="s">
        <v>6973</v>
      </c>
      <c r="D219" t="s">
        <v>6206</v>
      </c>
      <c r="E219" t="s">
        <v>2306</v>
      </c>
      <c r="F219" t="s">
        <v>2228</v>
      </c>
      <c r="G219" t="s">
        <v>2359</v>
      </c>
      <c r="H219" t="s">
        <v>2307</v>
      </c>
      <c r="I219" t="s">
        <v>2255</v>
      </c>
      <c r="J219" t="s">
        <v>2291</v>
      </c>
      <c r="K219" t="s">
        <v>6974</v>
      </c>
      <c r="L219" t="s">
        <v>2232</v>
      </c>
      <c r="M219" t="s">
        <v>2233</v>
      </c>
      <c r="N219" t="s">
        <v>2230</v>
      </c>
      <c r="O219" t="s">
        <v>6975</v>
      </c>
      <c r="P219" t="s">
        <v>2509</v>
      </c>
      <c r="Q219" t="s">
        <v>6976</v>
      </c>
      <c r="R219" t="s">
        <v>6126</v>
      </c>
      <c r="S219" t="s">
        <v>6977</v>
      </c>
      <c r="T219" t="s">
        <v>6978</v>
      </c>
      <c r="U219" t="s">
        <v>6979</v>
      </c>
      <c r="V219" t="s">
        <v>6980</v>
      </c>
      <c r="W219" t="s">
        <v>2558</v>
      </c>
      <c r="X219" t="s">
        <v>6981</v>
      </c>
      <c r="Y219" t="s">
        <v>4394</v>
      </c>
      <c r="Z219" t="s">
        <v>6982</v>
      </c>
      <c r="AA219" t="s">
        <v>2288</v>
      </c>
      <c r="AB219" t="s">
        <v>6983</v>
      </c>
      <c r="AC219" t="s">
        <v>2249</v>
      </c>
      <c r="AD219" t="s">
        <v>2250</v>
      </c>
      <c r="AE219" t="s">
        <v>2251</v>
      </c>
      <c r="AF219" t="s">
        <v>6984</v>
      </c>
      <c r="AG219" t="s">
        <v>2250</v>
      </c>
      <c r="AH219" t="s">
        <v>2372</v>
      </c>
      <c r="AI219" t="s">
        <v>2496</v>
      </c>
      <c r="AJ219" t="s">
        <v>2915</v>
      </c>
      <c r="AK219" t="s">
        <v>2257</v>
      </c>
      <c r="AM219" t="s">
        <v>6985</v>
      </c>
      <c r="AN219" t="s">
        <v>2232</v>
      </c>
      <c r="AO219" t="s">
        <v>6986</v>
      </c>
      <c r="AP219" t="s">
        <v>5140</v>
      </c>
      <c r="AQ219" t="s">
        <v>6987</v>
      </c>
      <c r="AR219" t="s">
        <v>6988</v>
      </c>
      <c r="AS219" t="s">
        <v>6989</v>
      </c>
      <c r="AT219" t="s">
        <v>6990</v>
      </c>
      <c r="AU219" t="s">
        <v>2265</v>
      </c>
      <c r="AV219" t="s">
        <v>6991</v>
      </c>
      <c r="AW219" t="s">
        <v>45</v>
      </c>
    </row>
    <row r="220" spans="1:49">
      <c r="A220" t="s">
        <v>6992</v>
      </c>
      <c r="B220" t="s">
        <v>2302</v>
      </c>
      <c r="C220" t="s">
        <v>6993</v>
      </c>
      <c r="D220" t="s">
        <v>6226</v>
      </c>
      <c r="E220" t="s">
        <v>2292</v>
      </c>
      <c r="F220" t="s">
        <v>2293</v>
      </c>
      <c r="G220" t="s">
        <v>2271</v>
      </c>
      <c r="H220" t="s">
        <v>2329</v>
      </c>
      <c r="I220" t="s">
        <v>2391</v>
      </c>
      <c r="J220" t="s">
        <v>2254</v>
      </c>
      <c r="K220" t="s">
        <v>6994</v>
      </c>
      <c r="L220" t="s">
        <v>2232</v>
      </c>
      <c r="M220" t="s">
        <v>2275</v>
      </c>
      <c r="N220" t="s">
        <v>2234</v>
      </c>
      <c r="O220" t="s">
        <v>6995</v>
      </c>
      <c r="P220" t="s">
        <v>2292</v>
      </c>
      <c r="Q220" t="s">
        <v>6996</v>
      </c>
      <c r="R220" t="s">
        <v>6997</v>
      </c>
      <c r="S220" t="s">
        <v>6998</v>
      </c>
      <c r="T220" t="s">
        <v>6999</v>
      </c>
      <c r="U220" t="s">
        <v>7000</v>
      </c>
      <c r="V220" t="s">
        <v>7001</v>
      </c>
      <c r="W220" t="s">
        <v>3998</v>
      </c>
      <c r="X220" t="s">
        <v>7002</v>
      </c>
      <c r="Y220" t="s">
        <v>3772</v>
      </c>
      <c r="Z220" t="s">
        <v>7003</v>
      </c>
      <c r="AA220" t="s">
        <v>2416</v>
      </c>
      <c r="AB220" t="s">
        <v>7004</v>
      </c>
      <c r="AC220" t="s">
        <v>2249</v>
      </c>
      <c r="AD220" t="s">
        <v>2250</v>
      </c>
      <c r="AE220" t="s">
        <v>2251</v>
      </c>
      <c r="AF220" t="s">
        <v>7005</v>
      </c>
      <c r="AG220" t="s">
        <v>2308</v>
      </c>
      <c r="AH220" t="s">
        <v>2312</v>
      </c>
      <c r="AI220" t="s">
        <v>2496</v>
      </c>
      <c r="AJ220" t="s">
        <v>2270</v>
      </c>
      <c r="AK220" t="s">
        <v>2445</v>
      </c>
      <c r="AM220" t="s">
        <v>7006</v>
      </c>
      <c r="AN220" t="s">
        <v>2232</v>
      </c>
      <c r="AO220" t="s">
        <v>7007</v>
      </c>
      <c r="AP220" t="s">
        <v>3237</v>
      </c>
      <c r="AQ220" t="s">
        <v>7008</v>
      </c>
      <c r="AR220" t="s">
        <v>7009</v>
      </c>
      <c r="AS220" t="s">
        <v>2293</v>
      </c>
      <c r="AT220" t="s">
        <v>7010</v>
      </c>
      <c r="AU220" t="s">
        <v>2265</v>
      </c>
      <c r="AV220" t="s">
        <v>7011</v>
      </c>
      <c r="AW220" t="s">
        <v>45</v>
      </c>
    </row>
    <row r="221" spans="1:49">
      <c r="A221" t="s">
        <v>7012</v>
      </c>
      <c r="B221" t="s">
        <v>2223</v>
      </c>
      <c r="C221" t="s">
        <v>7013</v>
      </c>
      <c r="D221" t="s">
        <v>6247</v>
      </c>
      <c r="E221" t="s">
        <v>2288</v>
      </c>
      <c r="F221" t="s">
        <v>2227</v>
      </c>
      <c r="G221" t="s">
        <v>2230</v>
      </c>
      <c r="H221" t="s">
        <v>2272</v>
      </c>
      <c r="I221" t="s">
        <v>2306</v>
      </c>
      <c r="J221" t="s">
        <v>2250</v>
      </c>
      <c r="K221" t="s">
        <v>7014</v>
      </c>
      <c r="L221" t="s">
        <v>2232</v>
      </c>
      <c r="M221" t="s">
        <v>2310</v>
      </c>
      <c r="N221" t="s">
        <v>2232</v>
      </c>
      <c r="O221" t="s">
        <v>7015</v>
      </c>
      <c r="P221" t="s">
        <v>2590</v>
      </c>
      <c r="Q221" t="s">
        <v>7016</v>
      </c>
      <c r="R221" t="s">
        <v>7017</v>
      </c>
      <c r="S221" t="s">
        <v>7018</v>
      </c>
      <c r="T221" t="s">
        <v>7019</v>
      </c>
      <c r="U221" t="s">
        <v>7020</v>
      </c>
      <c r="V221" t="s">
        <v>7021</v>
      </c>
      <c r="W221" t="s">
        <v>3277</v>
      </c>
      <c r="X221" t="s">
        <v>7022</v>
      </c>
      <c r="Y221" t="s">
        <v>2624</v>
      </c>
      <c r="Z221" t="s">
        <v>7023</v>
      </c>
      <c r="AA221" t="s">
        <v>2852</v>
      </c>
      <c r="AB221" t="s">
        <v>7024</v>
      </c>
      <c r="AC221" t="s">
        <v>2249</v>
      </c>
      <c r="AD221" t="s">
        <v>2250</v>
      </c>
      <c r="AE221" t="s">
        <v>2251</v>
      </c>
      <c r="AF221" t="s">
        <v>7025</v>
      </c>
      <c r="AG221" t="s">
        <v>2250</v>
      </c>
      <c r="AH221" t="s">
        <v>2255</v>
      </c>
      <c r="AI221" t="s">
        <v>2292</v>
      </c>
      <c r="AJ221" t="s">
        <v>2359</v>
      </c>
      <c r="AK221" t="s">
        <v>2293</v>
      </c>
      <c r="AM221" t="s">
        <v>7026</v>
      </c>
      <c r="AN221" t="s">
        <v>2232</v>
      </c>
      <c r="AO221" t="s">
        <v>7027</v>
      </c>
      <c r="AP221" t="s">
        <v>3365</v>
      </c>
      <c r="AQ221" t="s">
        <v>7028</v>
      </c>
      <c r="AR221" t="s">
        <v>7029</v>
      </c>
      <c r="AS221" t="s">
        <v>5249</v>
      </c>
      <c r="AT221" t="s">
        <v>7030</v>
      </c>
      <c r="AU221" t="s">
        <v>2265</v>
      </c>
      <c r="AV221" t="s">
        <v>7031</v>
      </c>
      <c r="AW221" t="s">
        <v>45</v>
      </c>
    </row>
    <row r="222" spans="1:49">
      <c r="A222" t="s">
        <v>7032</v>
      </c>
      <c r="B222" t="s">
        <v>46</v>
      </c>
      <c r="C222" t="s">
        <v>7033</v>
      </c>
      <c r="D222" t="s">
        <v>6268</v>
      </c>
      <c r="E222" t="s">
        <v>2256</v>
      </c>
      <c r="F222" t="s">
        <v>2226</v>
      </c>
      <c r="G222" t="s">
        <v>2326</v>
      </c>
      <c r="H222" t="s">
        <v>2292</v>
      </c>
      <c r="I222" t="s">
        <v>2509</v>
      </c>
      <c r="J222" t="s">
        <v>2253</v>
      </c>
      <c r="K222" t="s">
        <v>7034</v>
      </c>
      <c r="L222" t="s">
        <v>2232</v>
      </c>
      <c r="M222" t="s">
        <v>2233</v>
      </c>
      <c r="N222" t="s">
        <v>2253</v>
      </c>
      <c r="O222" t="s">
        <v>7035</v>
      </c>
      <c r="P222" t="s">
        <v>2496</v>
      </c>
      <c r="Q222" t="s">
        <v>7036</v>
      </c>
      <c r="R222" t="s">
        <v>7037</v>
      </c>
      <c r="S222" t="s">
        <v>7038</v>
      </c>
      <c r="T222" t="s">
        <v>5307</v>
      </c>
      <c r="U222" t="s">
        <v>7039</v>
      </c>
      <c r="V222" t="s">
        <v>7040</v>
      </c>
      <c r="W222" t="s">
        <v>6255</v>
      </c>
      <c r="X222" t="s">
        <v>7041</v>
      </c>
      <c r="Y222" t="s">
        <v>4371</v>
      </c>
      <c r="Z222" t="s">
        <v>7042</v>
      </c>
      <c r="AA222" t="s">
        <v>2288</v>
      </c>
      <c r="AB222" t="s">
        <v>7043</v>
      </c>
      <c r="AC222" t="s">
        <v>2249</v>
      </c>
      <c r="AD222" t="s">
        <v>2250</v>
      </c>
      <c r="AE222" t="s">
        <v>2251</v>
      </c>
      <c r="AF222" t="s">
        <v>7044</v>
      </c>
      <c r="AG222" t="s">
        <v>2288</v>
      </c>
      <c r="AH222" t="s">
        <v>2312</v>
      </c>
      <c r="AI222" t="s">
        <v>2227</v>
      </c>
      <c r="AJ222" t="s">
        <v>2359</v>
      </c>
      <c r="AK222" t="s">
        <v>2306</v>
      </c>
      <c r="AM222" t="s">
        <v>7045</v>
      </c>
      <c r="AN222" t="s">
        <v>2253</v>
      </c>
      <c r="AO222" t="s">
        <v>7046</v>
      </c>
      <c r="AP222" t="s">
        <v>3947</v>
      </c>
      <c r="AQ222" t="s">
        <v>7047</v>
      </c>
      <c r="AR222" t="s">
        <v>7048</v>
      </c>
      <c r="AS222" t="s">
        <v>2601</v>
      </c>
      <c r="AT222" t="s">
        <v>7049</v>
      </c>
      <c r="AU222" t="s">
        <v>2265</v>
      </c>
      <c r="AV222" t="s">
        <v>7050</v>
      </c>
      <c r="AW222" t="s">
        <v>45</v>
      </c>
    </row>
    <row r="223" spans="1:49">
      <c r="A223" t="s">
        <v>7051</v>
      </c>
      <c r="B223" t="s">
        <v>2302</v>
      </c>
      <c r="C223" t="s">
        <v>7052</v>
      </c>
      <c r="D223" t="s">
        <v>6024</v>
      </c>
      <c r="E223" t="s">
        <v>2306</v>
      </c>
      <c r="F223" t="s">
        <v>2915</v>
      </c>
      <c r="G223" t="s">
        <v>2497</v>
      </c>
      <c r="H223" t="s">
        <v>2373</v>
      </c>
      <c r="I223" t="s">
        <v>2253</v>
      </c>
      <c r="J223" t="s">
        <v>2288</v>
      </c>
      <c r="K223" t="s">
        <v>7053</v>
      </c>
      <c r="L223" t="s">
        <v>2232</v>
      </c>
      <c r="M223" t="s">
        <v>2275</v>
      </c>
      <c r="N223" t="s">
        <v>2253</v>
      </c>
      <c r="O223" t="s">
        <v>7054</v>
      </c>
      <c r="P223" t="s">
        <v>2292</v>
      </c>
      <c r="Q223" t="s">
        <v>7055</v>
      </c>
      <c r="R223" t="s">
        <v>7056</v>
      </c>
      <c r="S223" t="s">
        <v>7057</v>
      </c>
      <c r="T223" t="s">
        <v>6660</v>
      </c>
      <c r="U223" t="s">
        <v>2305</v>
      </c>
      <c r="V223" t="s">
        <v>7058</v>
      </c>
      <c r="W223" t="s">
        <v>7059</v>
      </c>
      <c r="X223" t="s">
        <v>7060</v>
      </c>
      <c r="Y223" t="s">
        <v>5351</v>
      </c>
      <c r="Z223" t="s">
        <v>7061</v>
      </c>
      <c r="AA223" t="s">
        <v>3186</v>
      </c>
      <c r="AB223" t="s">
        <v>7062</v>
      </c>
      <c r="AC223" t="s">
        <v>2249</v>
      </c>
      <c r="AD223" t="s">
        <v>2250</v>
      </c>
      <c r="AE223" t="s">
        <v>2251</v>
      </c>
      <c r="AF223" t="s">
        <v>7063</v>
      </c>
      <c r="AG223" t="s">
        <v>2253</v>
      </c>
      <c r="AH223" t="s">
        <v>2230</v>
      </c>
      <c r="AI223" t="s">
        <v>2257</v>
      </c>
      <c r="AJ223" t="s">
        <v>2273</v>
      </c>
      <c r="AK223" t="s">
        <v>2329</v>
      </c>
      <c r="AM223" t="s">
        <v>7064</v>
      </c>
      <c r="AN223" t="s">
        <v>2234</v>
      </c>
      <c r="AO223" t="s">
        <v>2331</v>
      </c>
      <c r="AP223" t="s">
        <v>7065</v>
      </c>
      <c r="AQ223" t="s">
        <v>7066</v>
      </c>
      <c r="AR223" t="s">
        <v>7067</v>
      </c>
      <c r="AS223" t="s">
        <v>6624</v>
      </c>
      <c r="AT223" t="s">
        <v>7068</v>
      </c>
      <c r="AU223" t="s">
        <v>2265</v>
      </c>
      <c r="AV223" t="s">
        <v>7069</v>
      </c>
      <c r="AW223" t="s">
        <v>45</v>
      </c>
    </row>
    <row r="224" spans="1:49">
      <c r="A224" t="s">
        <v>7070</v>
      </c>
      <c r="B224" t="s">
        <v>2223</v>
      </c>
      <c r="C224" t="s">
        <v>7071</v>
      </c>
      <c r="D224" t="s">
        <v>6042</v>
      </c>
      <c r="E224" t="s">
        <v>2292</v>
      </c>
      <c r="F224" t="s">
        <v>2265</v>
      </c>
      <c r="G224" t="s">
        <v>2552</v>
      </c>
      <c r="H224" t="s">
        <v>2601</v>
      </c>
      <c r="I224" t="s">
        <v>2234</v>
      </c>
      <c r="J224" t="s">
        <v>2230</v>
      </c>
      <c r="K224" t="s">
        <v>7072</v>
      </c>
      <c r="L224" t="s">
        <v>2232</v>
      </c>
      <c r="M224" t="s">
        <v>2310</v>
      </c>
      <c r="N224" t="s">
        <v>2232</v>
      </c>
      <c r="O224" t="s">
        <v>7073</v>
      </c>
      <c r="P224" t="s">
        <v>2915</v>
      </c>
      <c r="Q224" t="s">
        <v>7074</v>
      </c>
      <c r="R224" t="s">
        <v>4674</v>
      </c>
      <c r="S224" t="s">
        <v>7075</v>
      </c>
      <c r="T224" t="s">
        <v>7076</v>
      </c>
      <c r="U224" t="s">
        <v>5751</v>
      </c>
      <c r="V224" t="s">
        <v>5493</v>
      </c>
      <c r="W224" t="s">
        <v>2935</v>
      </c>
      <c r="X224" t="s">
        <v>7077</v>
      </c>
      <c r="Y224" t="s">
        <v>3039</v>
      </c>
      <c r="Z224" t="s">
        <v>7078</v>
      </c>
      <c r="AA224" t="s">
        <v>2549</v>
      </c>
      <c r="AB224" t="s">
        <v>7079</v>
      </c>
      <c r="AC224" t="s">
        <v>2249</v>
      </c>
      <c r="AD224" t="s">
        <v>2250</v>
      </c>
      <c r="AE224" t="s">
        <v>2251</v>
      </c>
      <c r="AF224" t="s">
        <v>7080</v>
      </c>
      <c r="AG224" t="s">
        <v>2254</v>
      </c>
      <c r="AH224" t="s">
        <v>2327</v>
      </c>
      <c r="AI224" t="s">
        <v>2601</v>
      </c>
      <c r="AJ224" t="s">
        <v>2552</v>
      </c>
      <c r="AK224" t="s">
        <v>2445</v>
      </c>
      <c r="AM224" t="s">
        <v>7081</v>
      </c>
      <c r="AN224" t="s">
        <v>2232</v>
      </c>
      <c r="AO224" t="s">
        <v>7082</v>
      </c>
      <c r="AP224" t="s">
        <v>3848</v>
      </c>
      <c r="AQ224" t="s">
        <v>7083</v>
      </c>
      <c r="AR224" t="s">
        <v>7084</v>
      </c>
      <c r="AS224" t="s">
        <v>7085</v>
      </c>
      <c r="AT224" t="s">
        <v>7086</v>
      </c>
      <c r="AU224" t="s">
        <v>2265</v>
      </c>
      <c r="AV224" t="s">
        <v>7087</v>
      </c>
      <c r="AW224" t="s">
        <v>45</v>
      </c>
    </row>
    <row r="225" spans="1:49">
      <c r="A225" t="s">
        <v>7088</v>
      </c>
      <c r="B225" t="s">
        <v>46</v>
      </c>
      <c r="C225" t="s">
        <v>7089</v>
      </c>
      <c r="D225" t="s">
        <v>7090</v>
      </c>
      <c r="E225" t="s">
        <v>2288</v>
      </c>
      <c r="F225" t="s">
        <v>2265</v>
      </c>
      <c r="G225" t="s">
        <v>2293</v>
      </c>
      <c r="H225" t="s">
        <v>2292</v>
      </c>
      <c r="I225" t="s">
        <v>2509</v>
      </c>
      <c r="J225" t="s">
        <v>2291</v>
      </c>
      <c r="K225" t="s">
        <v>7091</v>
      </c>
      <c r="L225" t="s">
        <v>2232</v>
      </c>
      <c r="M225" t="s">
        <v>2790</v>
      </c>
      <c r="N225" t="s">
        <v>2234</v>
      </c>
      <c r="O225" t="s">
        <v>7092</v>
      </c>
      <c r="P225" t="s">
        <v>2292</v>
      </c>
      <c r="Q225" t="s">
        <v>7093</v>
      </c>
      <c r="R225" t="s">
        <v>7094</v>
      </c>
      <c r="S225" t="s">
        <v>7095</v>
      </c>
      <c r="T225" t="s">
        <v>7096</v>
      </c>
      <c r="U225" t="s">
        <v>7097</v>
      </c>
      <c r="V225" t="s">
        <v>7098</v>
      </c>
      <c r="W225" t="s">
        <v>3346</v>
      </c>
      <c r="X225" t="s">
        <v>7099</v>
      </c>
      <c r="Y225" t="s">
        <v>3488</v>
      </c>
      <c r="Z225" t="s">
        <v>7100</v>
      </c>
      <c r="AA225" t="s">
        <v>2416</v>
      </c>
      <c r="AB225" t="s">
        <v>7101</v>
      </c>
      <c r="AC225" t="s">
        <v>2249</v>
      </c>
      <c r="AD225" t="s">
        <v>2250</v>
      </c>
      <c r="AE225" t="s">
        <v>2251</v>
      </c>
      <c r="AF225" t="s">
        <v>7102</v>
      </c>
      <c r="AG225" t="s">
        <v>2254</v>
      </c>
      <c r="AH225" t="s">
        <v>2255</v>
      </c>
      <c r="AI225" t="s">
        <v>2373</v>
      </c>
      <c r="AJ225" t="s">
        <v>2292</v>
      </c>
      <c r="AK225" t="s">
        <v>2509</v>
      </c>
      <c r="AM225" t="s">
        <v>7103</v>
      </c>
      <c r="AN225" t="s">
        <v>2253</v>
      </c>
      <c r="AO225" t="s">
        <v>7104</v>
      </c>
      <c r="AP225" t="s">
        <v>7105</v>
      </c>
      <c r="AQ225" t="s">
        <v>7106</v>
      </c>
      <c r="AR225" t="s">
        <v>7107</v>
      </c>
      <c r="AS225" t="s">
        <v>2721</v>
      </c>
      <c r="AT225" t="s">
        <v>7108</v>
      </c>
      <c r="AU225" t="s">
        <v>2265</v>
      </c>
      <c r="AV225" t="s">
        <v>7109</v>
      </c>
      <c r="AW225" t="s">
        <v>45</v>
      </c>
    </row>
    <row r="226" spans="1:49">
      <c r="A226" t="s">
        <v>7110</v>
      </c>
      <c r="B226" t="s">
        <v>2302</v>
      </c>
      <c r="C226" t="s">
        <v>7111</v>
      </c>
      <c r="D226" t="s">
        <v>6080</v>
      </c>
      <c r="E226" t="s">
        <v>2250</v>
      </c>
      <c r="F226" t="s">
        <v>2292</v>
      </c>
      <c r="G226" t="s">
        <v>2256</v>
      </c>
      <c r="H226" t="s">
        <v>2270</v>
      </c>
      <c r="I226" t="s">
        <v>2257</v>
      </c>
      <c r="J226" t="s">
        <v>2288</v>
      </c>
      <c r="K226" t="s">
        <v>7112</v>
      </c>
      <c r="L226" t="s">
        <v>2232</v>
      </c>
      <c r="M226" t="s">
        <v>2815</v>
      </c>
      <c r="N226" t="s">
        <v>2234</v>
      </c>
      <c r="O226" t="s">
        <v>7113</v>
      </c>
      <c r="P226" t="s">
        <v>2293</v>
      </c>
      <c r="Q226" t="s">
        <v>7114</v>
      </c>
      <c r="R226" t="s">
        <v>5918</v>
      </c>
      <c r="S226" t="s">
        <v>7115</v>
      </c>
      <c r="T226" t="s">
        <v>7116</v>
      </c>
      <c r="U226" t="s">
        <v>7117</v>
      </c>
      <c r="V226" t="s">
        <v>7118</v>
      </c>
      <c r="W226" t="s">
        <v>2229</v>
      </c>
      <c r="X226" t="s">
        <v>7119</v>
      </c>
      <c r="Y226" t="s">
        <v>3465</v>
      </c>
      <c r="Z226" t="s">
        <v>7120</v>
      </c>
      <c r="AA226" t="s">
        <v>2288</v>
      </c>
      <c r="AB226" t="s">
        <v>7121</v>
      </c>
      <c r="AC226" t="s">
        <v>2249</v>
      </c>
      <c r="AD226" t="s">
        <v>2250</v>
      </c>
      <c r="AE226" t="s">
        <v>2251</v>
      </c>
      <c r="AF226" t="s">
        <v>7122</v>
      </c>
      <c r="AG226" t="s">
        <v>2326</v>
      </c>
      <c r="AH226" t="s">
        <v>2371</v>
      </c>
      <c r="AI226" t="s">
        <v>2391</v>
      </c>
      <c r="AJ226" t="s">
        <v>2277</v>
      </c>
      <c r="AK226" t="s">
        <v>2328</v>
      </c>
      <c r="AM226" t="s">
        <v>7123</v>
      </c>
      <c r="AN226" t="s">
        <v>2253</v>
      </c>
      <c r="AO226" t="s">
        <v>7124</v>
      </c>
      <c r="AP226" t="s">
        <v>6873</v>
      </c>
      <c r="AQ226" t="s">
        <v>7125</v>
      </c>
      <c r="AR226" t="s">
        <v>7126</v>
      </c>
      <c r="AS226" t="s">
        <v>6001</v>
      </c>
      <c r="AT226" t="s">
        <v>7127</v>
      </c>
      <c r="AU226" t="s">
        <v>2265</v>
      </c>
      <c r="AV226" t="s">
        <v>7128</v>
      </c>
      <c r="AW226" t="s">
        <v>45</v>
      </c>
    </row>
    <row r="227" spans="1:49">
      <c r="A227" t="s">
        <v>7129</v>
      </c>
      <c r="B227" t="s">
        <v>2223</v>
      </c>
      <c r="C227" t="s">
        <v>7130</v>
      </c>
      <c r="D227" t="s">
        <v>6103</v>
      </c>
      <c r="E227" t="s">
        <v>2271</v>
      </c>
      <c r="F227" t="s">
        <v>2358</v>
      </c>
      <c r="G227" t="s">
        <v>2329</v>
      </c>
      <c r="H227" t="s">
        <v>2372</v>
      </c>
      <c r="I227" t="s">
        <v>2250</v>
      </c>
      <c r="J227" t="s">
        <v>2288</v>
      </c>
      <c r="K227" t="s">
        <v>7131</v>
      </c>
      <c r="L227" t="s">
        <v>2232</v>
      </c>
      <c r="M227" t="s">
        <v>2375</v>
      </c>
      <c r="N227" t="s">
        <v>2253</v>
      </c>
      <c r="O227" t="s">
        <v>7132</v>
      </c>
      <c r="P227" t="s">
        <v>6832</v>
      </c>
      <c r="Q227" t="s">
        <v>7133</v>
      </c>
      <c r="R227" t="s">
        <v>7134</v>
      </c>
      <c r="S227" t="s">
        <v>7135</v>
      </c>
      <c r="T227" t="s">
        <v>7136</v>
      </c>
      <c r="U227" t="s">
        <v>7137</v>
      </c>
      <c r="V227" t="s">
        <v>7138</v>
      </c>
      <c r="W227" t="s">
        <v>6193</v>
      </c>
      <c r="X227" t="s">
        <v>7139</v>
      </c>
      <c r="Y227" t="s">
        <v>7140</v>
      </c>
      <c r="Z227" t="s">
        <v>7141</v>
      </c>
      <c r="AA227" t="s">
        <v>2342</v>
      </c>
      <c r="AB227" t="s">
        <v>7142</v>
      </c>
      <c r="AC227" t="s">
        <v>2249</v>
      </c>
      <c r="AD227" t="s">
        <v>2250</v>
      </c>
      <c r="AE227" t="s">
        <v>2251</v>
      </c>
      <c r="AF227" t="s">
        <v>7143</v>
      </c>
      <c r="AG227" t="s">
        <v>2342</v>
      </c>
      <c r="AH227" t="s">
        <v>2496</v>
      </c>
      <c r="AI227" t="s">
        <v>2227</v>
      </c>
      <c r="AJ227" t="s">
        <v>2306</v>
      </c>
      <c r="AK227" t="s">
        <v>2273</v>
      </c>
      <c r="AM227" t="s">
        <v>7144</v>
      </c>
      <c r="AN227" t="s">
        <v>2253</v>
      </c>
      <c r="AO227" t="s">
        <v>7145</v>
      </c>
      <c r="AP227" t="s">
        <v>3402</v>
      </c>
      <c r="AQ227" t="s">
        <v>7146</v>
      </c>
      <c r="AR227" t="s">
        <v>7147</v>
      </c>
      <c r="AS227" t="s">
        <v>7148</v>
      </c>
      <c r="AT227" t="s">
        <v>7149</v>
      </c>
      <c r="AU227" t="s">
        <v>2265</v>
      </c>
      <c r="AV227" t="s">
        <v>7150</v>
      </c>
      <c r="AW227" t="s">
        <v>45</v>
      </c>
    </row>
    <row r="228" spans="1:49">
      <c r="A228" t="s">
        <v>7151</v>
      </c>
      <c r="B228" t="s">
        <v>46</v>
      </c>
      <c r="C228" t="s">
        <v>7152</v>
      </c>
      <c r="D228" t="s">
        <v>7153</v>
      </c>
      <c r="E228" t="s">
        <v>2228</v>
      </c>
      <c r="F228" t="s">
        <v>2308</v>
      </c>
      <c r="G228" t="s">
        <v>2306</v>
      </c>
      <c r="H228" t="s">
        <v>2536</v>
      </c>
      <c r="I228" t="s">
        <v>2312</v>
      </c>
      <c r="J228" t="s">
        <v>2291</v>
      </c>
      <c r="K228" t="s">
        <v>7154</v>
      </c>
      <c r="L228" t="s">
        <v>2232</v>
      </c>
      <c r="M228" t="s">
        <v>2405</v>
      </c>
      <c r="N228" t="s">
        <v>2253</v>
      </c>
      <c r="O228" t="s">
        <v>7155</v>
      </c>
      <c r="P228" t="s">
        <v>2509</v>
      </c>
      <c r="Q228" t="s">
        <v>7156</v>
      </c>
      <c r="R228" t="s">
        <v>7157</v>
      </c>
      <c r="S228" t="s">
        <v>3055</v>
      </c>
      <c r="T228" t="s">
        <v>7158</v>
      </c>
      <c r="U228" t="s">
        <v>3461</v>
      </c>
      <c r="V228" t="s">
        <v>7159</v>
      </c>
      <c r="W228" t="s">
        <v>4067</v>
      </c>
      <c r="X228" t="s">
        <v>7160</v>
      </c>
      <c r="Y228" t="s">
        <v>5351</v>
      </c>
      <c r="Z228" t="s">
        <v>7161</v>
      </c>
      <c r="AA228" t="s">
        <v>2388</v>
      </c>
      <c r="AB228" t="s">
        <v>7162</v>
      </c>
      <c r="AC228" t="s">
        <v>2249</v>
      </c>
      <c r="AD228" t="s">
        <v>2250</v>
      </c>
      <c r="AE228" t="s">
        <v>2251</v>
      </c>
      <c r="AF228" t="s">
        <v>7163</v>
      </c>
      <c r="AG228" t="s">
        <v>2254</v>
      </c>
      <c r="AH228" t="s">
        <v>2326</v>
      </c>
      <c r="AI228" t="s">
        <v>2481</v>
      </c>
      <c r="AJ228" t="s">
        <v>2552</v>
      </c>
      <c r="AK228" t="s">
        <v>2445</v>
      </c>
      <c r="AM228" t="s">
        <v>7164</v>
      </c>
      <c r="AN228" t="s">
        <v>2232</v>
      </c>
      <c r="AO228" t="s">
        <v>7165</v>
      </c>
      <c r="AP228" t="s">
        <v>5918</v>
      </c>
      <c r="AQ228" t="s">
        <v>7166</v>
      </c>
      <c r="AR228" t="s">
        <v>7167</v>
      </c>
      <c r="AS228" t="s">
        <v>7168</v>
      </c>
      <c r="AT228" t="s">
        <v>7169</v>
      </c>
      <c r="AU228" t="s">
        <v>2265</v>
      </c>
      <c r="AV228" t="s">
        <v>7170</v>
      </c>
      <c r="AW228" t="s">
        <v>45</v>
      </c>
    </row>
    <row r="229" spans="1:49">
      <c r="A229" t="s">
        <v>7171</v>
      </c>
      <c r="B229" t="s">
        <v>2302</v>
      </c>
      <c r="C229" t="s">
        <v>7172</v>
      </c>
      <c r="D229" t="s">
        <v>6144</v>
      </c>
      <c r="E229" t="s">
        <v>2307</v>
      </c>
      <c r="F229" t="s">
        <v>2305</v>
      </c>
      <c r="G229" t="s">
        <v>2326</v>
      </c>
      <c r="H229" t="s">
        <v>2915</v>
      </c>
      <c r="I229" t="s">
        <v>2234</v>
      </c>
      <c r="J229" t="s">
        <v>2308</v>
      </c>
      <c r="K229" t="s">
        <v>7173</v>
      </c>
      <c r="L229" t="s">
        <v>2232</v>
      </c>
      <c r="M229" t="s">
        <v>2431</v>
      </c>
      <c r="N229" t="s">
        <v>2232</v>
      </c>
      <c r="O229" t="s">
        <v>7174</v>
      </c>
      <c r="P229" t="s">
        <v>2359</v>
      </c>
      <c r="Q229" t="s">
        <v>7175</v>
      </c>
      <c r="R229" t="s">
        <v>2978</v>
      </c>
      <c r="S229" t="s">
        <v>7176</v>
      </c>
      <c r="T229" t="s">
        <v>6759</v>
      </c>
      <c r="U229" t="s">
        <v>7177</v>
      </c>
      <c r="V229" t="s">
        <v>7178</v>
      </c>
      <c r="W229" t="s">
        <v>4482</v>
      </c>
      <c r="X229" t="s">
        <v>7179</v>
      </c>
      <c r="Y229" t="s">
        <v>2547</v>
      </c>
      <c r="Z229" t="s">
        <v>7180</v>
      </c>
      <c r="AA229" t="s">
        <v>3350</v>
      </c>
      <c r="AB229" t="s">
        <v>7181</v>
      </c>
      <c r="AC229" t="s">
        <v>2249</v>
      </c>
      <c r="AD229" t="s">
        <v>2250</v>
      </c>
      <c r="AE229" t="s">
        <v>2251</v>
      </c>
      <c r="AF229" t="s">
        <v>7182</v>
      </c>
      <c r="AG229" t="s">
        <v>2308</v>
      </c>
      <c r="AH229" t="s">
        <v>2230</v>
      </c>
      <c r="AI229" t="s">
        <v>2291</v>
      </c>
      <c r="AJ229" t="s">
        <v>2372</v>
      </c>
      <c r="AK229" t="s">
        <v>2306</v>
      </c>
      <c r="AM229" t="s">
        <v>7183</v>
      </c>
      <c r="AN229" t="s">
        <v>2232</v>
      </c>
      <c r="AO229" t="s">
        <v>7184</v>
      </c>
      <c r="AP229" t="s">
        <v>3791</v>
      </c>
      <c r="AQ229" t="s">
        <v>7185</v>
      </c>
      <c r="AR229" t="s">
        <v>7186</v>
      </c>
      <c r="AS229" t="s">
        <v>7187</v>
      </c>
      <c r="AT229" t="s">
        <v>7188</v>
      </c>
      <c r="AU229" t="s">
        <v>2265</v>
      </c>
      <c r="AV229" t="s">
        <v>7189</v>
      </c>
      <c r="AW229" t="s">
        <v>45</v>
      </c>
    </row>
    <row r="230" spans="1:49">
      <c r="A230" t="s">
        <v>7190</v>
      </c>
      <c r="B230" t="s">
        <v>2223</v>
      </c>
      <c r="C230" t="s">
        <v>7191</v>
      </c>
      <c r="D230" t="s">
        <v>6164</v>
      </c>
      <c r="E230" t="s">
        <v>2371</v>
      </c>
      <c r="F230" t="s">
        <v>2292</v>
      </c>
      <c r="G230" t="s">
        <v>2291</v>
      </c>
      <c r="H230" t="s">
        <v>2273</v>
      </c>
      <c r="I230" t="s">
        <v>2372</v>
      </c>
      <c r="J230" t="s">
        <v>2308</v>
      </c>
      <c r="K230" t="s">
        <v>7192</v>
      </c>
      <c r="L230" t="s">
        <v>2232</v>
      </c>
      <c r="M230" t="s">
        <v>3078</v>
      </c>
      <c r="N230" t="s">
        <v>2234</v>
      </c>
      <c r="O230" t="s">
        <v>7193</v>
      </c>
      <c r="P230" t="s">
        <v>7194</v>
      </c>
      <c r="Q230" t="s">
        <v>7195</v>
      </c>
      <c r="R230" t="s">
        <v>7196</v>
      </c>
      <c r="S230" t="s">
        <v>7197</v>
      </c>
      <c r="T230" t="s">
        <v>7198</v>
      </c>
      <c r="U230" t="s">
        <v>6800</v>
      </c>
      <c r="V230" t="s">
        <v>7199</v>
      </c>
      <c r="W230" t="s">
        <v>7200</v>
      </c>
      <c r="X230" t="s">
        <v>7201</v>
      </c>
      <c r="Y230" t="s">
        <v>3932</v>
      </c>
      <c r="Z230" t="s">
        <v>7202</v>
      </c>
      <c r="AA230" t="s">
        <v>2388</v>
      </c>
      <c r="AB230" t="s">
        <v>7203</v>
      </c>
      <c r="AC230" t="s">
        <v>2249</v>
      </c>
      <c r="AD230" t="s">
        <v>2250</v>
      </c>
      <c r="AE230" t="s">
        <v>2251</v>
      </c>
      <c r="AF230" t="s">
        <v>7204</v>
      </c>
      <c r="AG230" t="s">
        <v>2253</v>
      </c>
      <c r="AH230" t="s">
        <v>2536</v>
      </c>
      <c r="AI230" t="s">
        <v>2226</v>
      </c>
      <c r="AJ230" t="s">
        <v>2306</v>
      </c>
      <c r="AK230" t="s">
        <v>2445</v>
      </c>
      <c r="AM230" t="s">
        <v>7205</v>
      </c>
      <c r="AN230" t="s">
        <v>2232</v>
      </c>
      <c r="AO230" t="s">
        <v>7206</v>
      </c>
      <c r="AP230" t="s">
        <v>6912</v>
      </c>
      <c r="AQ230" t="s">
        <v>7207</v>
      </c>
      <c r="AR230" t="s">
        <v>7208</v>
      </c>
      <c r="AS230" t="s">
        <v>3659</v>
      </c>
      <c r="AT230" t="s">
        <v>7209</v>
      </c>
      <c r="AU230" t="s">
        <v>2265</v>
      </c>
      <c r="AV230" t="s">
        <v>7210</v>
      </c>
      <c r="AW230" t="s">
        <v>45</v>
      </c>
    </row>
    <row r="231" spans="1:49">
      <c r="A231" t="s">
        <v>7211</v>
      </c>
      <c r="B231" t="s">
        <v>46</v>
      </c>
      <c r="C231" t="s">
        <v>7212</v>
      </c>
      <c r="D231" t="s">
        <v>7213</v>
      </c>
      <c r="E231" t="s">
        <v>2307</v>
      </c>
      <c r="F231" t="s">
        <v>2536</v>
      </c>
      <c r="G231" t="s">
        <v>2305</v>
      </c>
      <c r="H231" t="s">
        <v>2293</v>
      </c>
      <c r="I231" t="s">
        <v>2272</v>
      </c>
      <c r="J231" t="s">
        <v>2230</v>
      </c>
      <c r="K231" t="s">
        <v>7214</v>
      </c>
      <c r="L231" t="s">
        <v>2232</v>
      </c>
      <c r="M231" t="s">
        <v>3102</v>
      </c>
      <c r="N231" t="s">
        <v>2232</v>
      </c>
      <c r="O231" t="s">
        <v>7215</v>
      </c>
      <c r="P231" t="s">
        <v>6212</v>
      </c>
      <c r="Q231" t="s">
        <v>7216</v>
      </c>
      <c r="R231" t="s">
        <v>7217</v>
      </c>
      <c r="S231" t="s">
        <v>7218</v>
      </c>
      <c r="T231" t="s">
        <v>7219</v>
      </c>
      <c r="U231" t="s">
        <v>7220</v>
      </c>
      <c r="V231" t="s">
        <v>7221</v>
      </c>
      <c r="W231" t="s">
        <v>2545</v>
      </c>
      <c r="X231" t="s">
        <v>7222</v>
      </c>
      <c r="Y231" t="s">
        <v>2649</v>
      </c>
      <c r="Z231" t="s">
        <v>7223</v>
      </c>
      <c r="AA231" t="s">
        <v>2973</v>
      </c>
      <c r="AB231" t="s">
        <v>7224</v>
      </c>
      <c r="AC231" t="s">
        <v>2249</v>
      </c>
      <c r="AD231" t="s">
        <v>2250</v>
      </c>
      <c r="AE231" t="s">
        <v>2251</v>
      </c>
      <c r="AF231" t="s">
        <v>7225</v>
      </c>
      <c r="AG231" t="s">
        <v>2234</v>
      </c>
      <c r="AH231" t="s">
        <v>2229</v>
      </c>
      <c r="AI231" t="s">
        <v>2277</v>
      </c>
      <c r="AJ231" t="s">
        <v>2292</v>
      </c>
      <c r="AK231" t="s">
        <v>2328</v>
      </c>
      <c r="AM231" t="s">
        <v>7226</v>
      </c>
      <c r="AN231" t="s">
        <v>2232</v>
      </c>
      <c r="AO231" t="s">
        <v>7227</v>
      </c>
      <c r="AP231" t="s">
        <v>6116</v>
      </c>
      <c r="AQ231" t="s">
        <v>5437</v>
      </c>
      <c r="AR231" t="s">
        <v>7228</v>
      </c>
      <c r="AS231" t="s">
        <v>7229</v>
      </c>
      <c r="AT231" t="s">
        <v>7230</v>
      </c>
      <c r="AU231" t="s">
        <v>2265</v>
      </c>
      <c r="AV231" t="s">
        <v>7231</v>
      </c>
      <c r="AW231" t="s">
        <v>45</v>
      </c>
    </row>
    <row r="232" spans="1:49">
      <c r="A232" t="s">
        <v>7232</v>
      </c>
      <c r="B232" t="s">
        <v>2302</v>
      </c>
      <c r="C232" t="s">
        <v>7233</v>
      </c>
      <c r="D232" t="s">
        <v>6206</v>
      </c>
      <c r="E232" t="s">
        <v>2273</v>
      </c>
      <c r="F232" t="s">
        <v>2227</v>
      </c>
      <c r="G232" t="s">
        <v>2305</v>
      </c>
      <c r="H232" t="s">
        <v>2342</v>
      </c>
      <c r="I232" t="s">
        <v>2509</v>
      </c>
      <c r="J232" t="s">
        <v>2342</v>
      </c>
      <c r="K232" t="s">
        <v>7234</v>
      </c>
      <c r="L232" t="s">
        <v>2232</v>
      </c>
      <c r="M232" t="s">
        <v>3129</v>
      </c>
      <c r="N232" t="s">
        <v>2253</v>
      </c>
      <c r="O232" t="s">
        <v>7235</v>
      </c>
      <c r="P232" t="s">
        <v>2271</v>
      </c>
      <c r="Q232" t="s">
        <v>7236</v>
      </c>
      <c r="R232" t="s">
        <v>3613</v>
      </c>
      <c r="S232" t="s">
        <v>3746</v>
      </c>
      <c r="T232" t="s">
        <v>7237</v>
      </c>
      <c r="U232" t="s">
        <v>7238</v>
      </c>
      <c r="V232" t="s">
        <v>7239</v>
      </c>
      <c r="W232" t="s">
        <v>3170</v>
      </c>
      <c r="X232" t="s">
        <v>7240</v>
      </c>
      <c r="Y232" t="s">
        <v>2749</v>
      </c>
      <c r="Z232" t="s">
        <v>7241</v>
      </c>
      <c r="AA232" t="s">
        <v>2288</v>
      </c>
      <c r="AB232" t="s">
        <v>7242</v>
      </c>
      <c r="AC232" t="s">
        <v>2249</v>
      </c>
      <c r="AD232" t="s">
        <v>2250</v>
      </c>
      <c r="AE232" t="s">
        <v>2251</v>
      </c>
      <c r="AF232" t="s">
        <v>7243</v>
      </c>
      <c r="AG232" t="s">
        <v>2308</v>
      </c>
      <c r="AH232" t="s">
        <v>2326</v>
      </c>
      <c r="AI232" t="s">
        <v>2226</v>
      </c>
      <c r="AJ232" t="s">
        <v>2509</v>
      </c>
      <c r="AK232" t="s">
        <v>2307</v>
      </c>
      <c r="AM232" t="s">
        <v>7244</v>
      </c>
      <c r="AN232" t="s">
        <v>2265</v>
      </c>
      <c r="AO232" t="s">
        <v>7245</v>
      </c>
      <c r="AP232" t="s">
        <v>3947</v>
      </c>
      <c r="AQ232" t="s">
        <v>7246</v>
      </c>
      <c r="AR232" t="s">
        <v>3805</v>
      </c>
      <c r="AS232" t="s">
        <v>7247</v>
      </c>
      <c r="AT232" t="s">
        <v>7248</v>
      </c>
      <c r="AU232" t="s">
        <v>2265</v>
      </c>
      <c r="AV232" t="s">
        <v>7249</v>
      </c>
      <c r="AW232" t="s">
        <v>45</v>
      </c>
    </row>
    <row r="233" spans="1:49">
      <c r="A233" t="s">
        <v>7250</v>
      </c>
      <c r="B233" t="s">
        <v>2223</v>
      </c>
      <c r="C233" t="s">
        <v>7251</v>
      </c>
      <c r="D233" t="s">
        <v>6226</v>
      </c>
      <c r="E233" t="s">
        <v>2915</v>
      </c>
      <c r="F233" t="s">
        <v>2226</v>
      </c>
      <c r="G233" t="s">
        <v>2371</v>
      </c>
      <c r="H233" t="s">
        <v>2601</v>
      </c>
      <c r="I233" t="s">
        <v>2291</v>
      </c>
      <c r="J233" t="s">
        <v>2253</v>
      </c>
      <c r="K233" t="s">
        <v>7252</v>
      </c>
      <c r="L233" t="s">
        <v>2232</v>
      </c>
      <c r="M233" t="s">
        <v>3152</v>
      </c>
      <c r="N233" t="s">
        <v>2232</v>
      </c>
      <c r="O233" t="s">
        <v>7253</v>
      </c>
      <c r="P233" t="s">
        <v>5848</v>
      </c>
      <c r="Q233" t="s">
        <v>7254</v>
      </c>
      <c r="R233" t="s">
        <v>7255</v>
      </c>
      <c r="S233" t="s">
        <v>7256</v>
      </c>
      <c r="T233" t="s">
        <v>7257</v>
      </c>
      <c r="U233" t="s">
        <v>7258</v>
      </c>
      <c r="V233" t="s">
        <v>7259</v>
      </c>
      <c r="W233" t="s">
        <v>2633</v>
      </c>
      <c r="X233" t="s">
        <v>7260</v>
      </c>
      <c r="Y233" t="s">
        <v>2243</v>
      </c>
      <c r="Z233" t="s">
        <v>7261</v>
      </c>
      <c r="AA233" t="s">
        <v>2416</v>
      </c>
      <c r="AB233" t="s">
        <v>7262</v>
      </c>
      <c r="AC233" t="s">
        <v>2249</v>
      </c>
      <c r="AD233" t="s">
        <v>2250</v>
      </c>
      <c r="AE233" t="s">
        <v>2251</v>
      </c>
      <c r="AF233" t="s">
        <v>7263</v>
      </c>
      <c r="AG233" t="s">
        <v>2342</v>
      </c>
      <c r="AH233" t="s">
        <v>2308</v>
      </c>
      <c r="AI233" t="s">
        <v>2326</v>
      </c>
      <c r="AJ233" t="s">
        <v>2226</v>
      </c>
      <c r="AK233" t="s">
        <v>2373</v>
      </c>
      <c r="AM233" t="s">
        <v>7264</v>
      </c>
      <c r="AN233" t="s">
        <v>2308</v>
      </c>
      <c r="AO233" t="s">
        <v>7265</v>
      </c>
      <c r="AP233" t="s">
        <v>7266</v>
      </c>
      <c r="AQ233" t="s">
        <v>7267</v>
      </c>
      <c r="AR233" t="s">
        <v>7268</v>
      </c>
      <c r="AS233" t="s">
        <v>5082</v>
      </c>
      <c r="AT233" t="s">
        <v>7269</v>
      </c>
      <c r="AU233" t="s">
        <v>2265</v>
      </c>
      <c r="AV233" t="s">
        <v>7270</v>
      </c>
      <c r="AW233" t="s">
        <v>45</v>
      </c>
    </row>
    <row r="234" spans="1:49">
      <c r="A234" t="s">
        <v>7271</v>
      </c>
      <c r="B234" t="s">
        <v>46</v>
      </c>
      <c r="C234" t="s">
        <v>7272</v>
      </c>
      <c r="D234" t="s">
        <v>7273</v>
      </c>
      <c r="E234" t="s">
        <v>2372</v>
      </c>
      <c r="F234" t="s">
        <v>2371</v>
      </c>
      <c r="G234" t="s">
        <v>2552</v>
      </c>
      <c r="H234" t="s">
        <v>2445</v>
      </c>
      <c r="I234" t="s">
        <v>2227</v>
      </c>
      <c r="J234" t="s">
        <v>2253</v>
      </c>
      <c r="K234" t="s">
        <v>7274</v>
      </c>
      <c r="L234" t="s">
        <v>2232</v>
      </c>
      <c r="M234" t="s">
        <v>3177</v>
      </c>
      <c r="N234" t="s">
        <v>2342</v>
      </c>
      <c r="O234" t="s">
        <v>7275</v>
      </c>
      <c r="P234" t="s">
        <v>2270</v>
      </c>
      <c r="Q234" t="s">
        <v>7276</v>
      </c>
      <c r="R234" t="s">
        <v>7277</v>
      </c>
      <c r="S234" t="s">
        <v>4696</v>
      </c>
      <c r="T234" t="s">
        <v>7278</v>
      </c>
      <c r="U234" t="s">
        <v>7279</v>
      </c>
      <c r="V234" t="s">
        <v>7280</v>
      </c>
      <c r="W234" t="s">
        <v>2496</v>
      </c>
      <c r="X234" t="s">
        <v>7281</v>
      </c>
      <c r="Y234" t="s">
        <v>5453</v>
      </c>
      <c r="Z234" t="s">
        <v>7282</v>
      </c>
      <c r="AA234" t="s">
        <v>2288</v>
      </c>
      <c r="AB234" t="s">
        <v>7283</v>
      </c>
      <c r="AC234" t="s">
        <v>2249</v>
      </c>
      <c r="AD234" t="s">
        <v>2250</v>
      </c>
      <c r="AE234" t="s">
        <v>2251</v>
      </c>
      <c r="AF234" t="s">
        <v>7284</v>
      </c>
      <c r="AG234" t="s">
        <v>2253</v>
      </c>
      <c r="AH234" t="s">
        <v>2265</v>
      </c>
      <c r="AI234" t="s">
        <v>2371</v>
      </c>
      <c r="AJ234" t="s">
        <v>2271</v>
      </c>
      <c r="AK234" t="s">
        <v>2307</v>
      </c>
      <c r="AM234" t="s">
        <v>7285</v>
      </c>
      <c r="AN234" t="s">
        <v>2253</v>
      </c>
      <c r="AO234" t="s">
        <v>7286</v>
      </c>
      <c r="AP234" t="s">
        <v>3891</v>
      </c>
      <c r="AQ234" t="s">
        <v>7287</v>
      </c>
      <c r="AR234" t="s">
        <v>7288</v>
      </c>
      <c r="AS234" t="s">
        <v>2292</v>
      </c>
      <c r="AT234" t="s">
        <v>7289</v>
      </c>
      <c r="AU234" t="s">
        <v>2265</v>
      </c>
      <c r="AV234" t="s">
        <v>7290</v>
      </c>
      <c r="AW234" t="s">
        <v>45</v>
      </c>
    </row>
    <row r="235" spans="1:49">
      <c r="A235" t="s">
        <v>7291</v>
      </c>
      <c r="B235" t="s">
        <v>2302</v>
      </c>
      <c r="C235" t="s">
        <v>7292</v>
      </c>
      <c r="D235" t="s">
        <v>6268</v>
      </c>
      <c r="E235" t="s">
        <v>2277</v>
      </c>
      <c r="F235" t="s">
        <v>2291</v>
      </c>
      <c r="G235" t="s">
        <v>2229</v>
      </c>
      <c r="H235" t="s">
        <v>2358</v>
      </c>
      <c r="I235" t="s">
        <v>2327</v>
      </c>
      <c r="J235" t="s">
        <v>2265</v>
      </c>
      <c r="K235" t="s">
        <v>7293</v>
      </c>
      <c r="L235" t="s">
        <v>2232</v>
      </c>
      <c r="M235" t="s">
        <v>2565</v>
      </c>
      <c r="N235" t="s">
        <v>2234</v>
      </c>
      <c r="O235" t="s">
        <v>7294</v>
      </c>
      <c r="P235" t="s">
        <v>2918</v>
      </c>
      <c r="Q235" t="s">
        <v>7295</v>
      </c>
      <c r="R235" t="s">
        <v>2966</v>
      </c>
      <c r="S235" t="s">
        <v>7296</v>
      </c>
      <c r="T235" t="s">
        <v>7297</v>
      </c>
      <c r="U235" t="s">
        <v>7298</v>
      </c>
      <c r="V235" t="s">
        <v>7299</v>
      </c>
      <c r="W235" t="s">
        <v>3885</v>
      </c>
      <c r="X235" t="s">
        <v>7300</v>
      </c>
      <c r="Y235" t="s">
        <v>6276</v>
      </c>
      <c r="Z235" t="s">
        <v>7301</v>
      </c>
      <c r="AA235" t="s">
        <v>2493</v>
      </c>
      <c r="AB235" t="s">
        <v>7302</v>
      </c>
      <c r="AC235" t="s">
        <v>2249</v>
      </c>
      <c r="AD235" t="s">
        <v>2250</v>
      </c>
      <c r="AE235" t="s">
        <v>2251</v>
      </c>
      <c r="AF235" t="s">
        <v>7303</v>
      </c>
      <c r="AG235" t="s">
        <v>2250</v>
      </c>
      <c r="AH235" t="s">
        <v>2481</v>
      </c>
      <c r="AI235" t="s">
        <v>2536</v>
      </c>
      <c r="AJ235" t="s">
        <v>2306</v>
      </c>
      <c r="AK235" t="s">
        <v>2307</v>
      </c>
      <c r="AM235" t="s">
        <v>7304</v>
      </c>
      <c r="AN235" t="s">
        <v>2232</v>
      </c>
      <c r="AO235" t="s">
        <v>2728</v>
      </c>
      <c r="AP235" t="s">
        <v>5377</v>
      </c>
      <c r="AQ235" t="s">
        <v>7305</v>
      </c>
      <c r="AR235" t="s">
        <v>7306</v>
      </c>
      <c r="AS235" t="s">
        <v>5819</v>
      </c>
      <c r="AT235" t="s">
        <v>7307</v>
      </c>
      <c r="AU235" t="s">
        <v>2265</v>
      </c>
      <c r="AV235" t="s">
        <v>7308</v>
      </c>
      <c r="AW235" t="s">
        <v>45</v>
      </c>
    </row>
    <row r="236" spans="1:49">
      <c r="A236" t="s">
        <v>7309</v>
      </c>
      <c r="B236" t="s">
        <v>2223</v>
      </c>
      <c r="C236" t="s">
        <v>7310</v>
      </c>
      <c r="D236" t="s">
        <v>6287</v>
      </c>
      <c r="E236" t="s">
        <v>2291</v>
      </c>
      <c r="F236" t="s">
        <v>2496</v>
      </c>
      <c r="G236" t="s">
        <v>2234</v>
      </c>
      <c r="H236" t="s">
        <v>2307</v>
      </c>
      <c r="I236" t="s">
        <v>2601</v>
      </c>
      <c r="J236" t="s">
        <v>2250</v>
      </c>
      <c r="K236" t="s">
        <v>7311</v>
      </c>
      <c r="L236" t="s">
        <v>2232</v>
      </c>
      <c r="M236" t="s">
        <v>2588</v>
      </c>
      <c r="N236" t="s">
        <v>2253</v>
      </c>
      <c r="O236" t="s">
        <v>7312</v>
      </c>
      <c r="P236" t="s">
        <v>2552</v>
      </c>
      <c r="Q236" t="s">
        <v>7313</v>
      </c>
      <c r="R236" t="s">
        <v>2408</v>
      </c>
      <c r="S236" t="s">
        <v>7314</v>
      </c>
      <c r="T236" t="s">
        <v>7315</v>
      </c>
      <c r="U236" t="s">
        <v>7316</v>
      </c>
      <c r="V236" t="s">
        <v>7317</v>
      </c>
      <c r="W236" t="s">
        <v>3998</v>
      </c>
      <c r="X236" t="s">
        <v>7318</v>
      </c>
      <c r="Y236" t="s">
        <v>2243</v>
      </c>
      <c r="Z236" t="s">
        <v>7319</v>
      </c>
      <c r="AA236" t="s">
        <v>2416</v>
      </c>
      <c r="AB236" t="s">
        <v>7320</v>
      </c>
      <c r="AC236" t="s">
        <v>2249</v>
      </c>
      <c r="AD236" t="s">
        <v>2250</v>
      </c>
      <c r="AE236" t="s">
        <v>2251</v>
      </c>
      <c r="AF236" t="s">
        <v>7321</v>
      </c>
      <c r="AG236" t="s">
        <v>2291</v>
      </c>
      <c r="AH236" t="s">
        <v>2371</v>
      </c>
      <c r="AI236" t="s">
        <v>2403</v>
      </c>
      <c r="AJ236" t="s">
        <v>2306</v>
      </c>
      <c r="AK236" t="s">
        <v>2305</v>
      </c>
      <c r="AM236" t="s">
        <v>7322</v>
      </c>
      <c r="AN236" t="s">
        <v>2253</v>
      </c>
      <c r="AO236" t="s">
        <v>7323</v>
      </c>
      <c r="AP236" t="s">
        <v>7324</v>
      </c>
      <c r="AQ236" t="s">
        <v>7325</v>
      </c>
      <c r="AR236" t="s">
        <v>7326</v>
      </c>
      <c r="AS236" t="s">
        <v>3806</v>
      </c>
      <c r="AT236" t="s">
        <v>7327</v>
      </c>
      <c r="AU236" t="s">
        <v>2265</v>
      </c>
      <c r="AV236" t="s">
        <v>7328</v>
      </c>
      <c r="AW236" t="s">
        <v>45</v>
      </c>
    </row>
    <row r="237" spans="1:49">
      <c r="A237" t="s">
        <v>7329</v>
      </c>
      <c r="B237" t="s">
        <v>46</v>
      </c>
      <c r="C237" t="s">
        <v>7330</v>
      </c>
      <c r="D237" t="s">
        <v>7331</v>
      </c>
      <c r="E237" t="s">
        <v>2253</v>
      </c>
      <c r="F237" t="s">
        <v>2229</v>
      </c>
      <c r="G237" t="s">
        <v>2371</v>
      </c>
      <c r="H237" t="s">
        <v>2292</v>
      </c>
      <c r="I237" t="s">
        <v>2250</v>
      </c>
      <c r="J237" t="s">
        <v>2342</v>
      </c>
      <c r="K237" t="s">
        <v>7332</v>
      </c>
      <c r="L237" t="s">
        <v>2232</v>
      </c>
      <c r="M237" t="s">
        <v>2614</v>
      </c>
      <c r="N237" t="s">
        <v>2265</v>
      </c>
      <c r="O237" t="s">
        <v>7333</v>
      </c>
      <c r="P237" t="s">
        <v>2345</v>
      </c>
      <c r="Q237" t="s">
        <v>6632</v>
      </c>
      <c r="R237" t="s">
        <v>7334</v>
      </c>
      <c r="S237" t="s">
        <v>7335</v>
      </c>
      <c r="T237" t="s">
        <v>7336</v>
      </c>
      <c r="U237" t="s">
        <v>4357</v>
      </c>
      <c r="V237" t="s">
        <v>7337</v>
      </c>
      <c r="W237" t="s">
        <v>3555</v>
      </c>
      <c r="X237" t="s">
        <v>7338</v>
      </c>
      <c r="Y237" t="s">
        <v>2672</v>
      </c>
      <c r="Z237" t="s">
        <v>7339</v>
      </c>
      <c r="AA237" t="s">
        <v>3088</v>
      </c>
      <c r="AB237" t="s">
        <v>7340</v>
      </c>
      <c r="AC237" t="s">
        <v>2249</v>
      </c>
      <c r="AD237" t="s">
        <v>2250</v>
      </c>
      <c r="AE237" t="s">
        <v>2251</v>
      </c>
      <c r="AF237" t="s">
        <v>7341</v>
      </c>
      <c r="AG237" t="s">
        <v>2253</v>
      </c>
      <c r="AH237" t="s">
        <v>2265</v>
      </c>
      <c r="AI237" t="s">
        <v>2326</v>
      </c>
      <c r="AJ237" t="s">
        <v>2373</v>
      </c>
      <c r="AK237" t="s">
        <v>2403</v>
      </c>
      <c r="AM237" t="s">
        <v>7342</v>
      </c>
      <c r="AN237" t="s">
        <v>2288</v>
      </c>
      <c r="AO237" t="s">
        <v>7343</v>
      </c>
      <c r="AP237" t="s">
        <v>7344</v>
      </c>
      <c r="AQ237" t="s">
        <v>7345</v>
      </c>
      <c r="AR237" t="s">
        <v>7346</v>
      </c>
      <c r="AS237" t="s">
        <v>2898</v>
      </c>
      <c r="AT237" t="s">
        <v>7347</v>
      </c>
      <c r="AU237" t="s">
        <v>2265</v>
      </c>
      <c r="AV237" t="s">
        <v>7348</v>
      </c>
      <c r="AW237" t="s">
        <v>45</v>
      </c>
    </row>
    <row r="238" spans="1:49">
      <c r="A238" t="s">
        <v>7349</v>
      </c>
      <c r="B238" t="s">
        <v>2302</v>
      </c>
      <c r="C238" t="s">
        <v>7350</v>
      </c>
      <c r="D238" t="s">
        <v>6324</v>
      </c>
      <c r="E238" t="s">
        <v>2481</v>
      </c>
      <c r="F238" t="s">
        <v>2226</v>
      </c>
      <c r="G238" t="s">
        <v>2341</v>
      </c>
      <c r="H238" t="s">
        <v>2308</v>
      </c>
      <c r="I238" t="s">
        <v>2253</v>
      </c>
      <c r="J238" t="s">
        <v>2253</v>
      </c>
      <c r="K238" t="s">
        <v>7351</v>
      </c>
      <c r="L238" t="s">
        <v>2232</v>
      </c>
      <c r="M238" t="s">
        <v>2640</v>
      </c>
      <c r="N238" t="s">
        <v>2342</v>
      </c>
      <c r="O238" t="s">
        <v>7352</v>
      </c>
      <c r="P238" t="s">
        <v>7353</v>
      </c>
      <c r="Q238" t="s">
        <v>7354</v>
      </c>
      <c r="R238" t="s">
        <v>7355</v>
      </c>
      <c r="S238" t="s">
        <v>7356</v>
      </c>
      <c r="T238" t="s">
        <v>7357</v>
      </c>
      <c r="U238" t="s">
        <v>5691</v>
      </c>
      <c r="V238" t="s">
        <v>7358</v>
      </c>
      <c r="W238" t="s">
        <v>7359</v>
      </c>
      <c r="X238" t="s">
        <v>7360</v>
      </c>
      <c r="Y238" t="s">
        <v>2877</v>
      </c>
      <c r="Z238" t="s">
        <v>7361</v>
      </c>
      <c r="AA238" t="s">
        <v>2355</v>
      </c>
      <c r="AB238" t="s">
        <v>7362</v>
      </c>
      <c r="AC238" t="s">
        <v>2249</v>
      </c>
      <c r="AD238" t="s">
        <v>2250</v>
      </c>
      <c r="AE238" t="s">
        <v>2251</v>
      </c>
      <c r="AF238" t="s">
        <v>7363</v>
      </c>
      <c r="AG238" t="s">
        <v>2342</v>
      </c>
      <c r="AH238" t="s">
        <v>2536</v>
      </c>
      <c r="AI238" t="s">
        <v>2391</v>
      </c>
      <c r="AJ238" t="s">
        <v>2358</v>
      </c>
      <c r="AK238" t="s">
        <v>2509</v>
      </c>
      <c r="AM238" t="s">
        <v>7364</v>
      </c>
      <c r="AN238" t="s">
        <v>2265</v>
      </c>
      <c r="AO238" t="s">
        <v>7365</v>
      </c>
      <c r="AP238" t="s">
        <v>7366</v>
      </c>
      <c r="AQ238" t="s">
        <v>7367</v>
      </c>
      <c r="AR238" t="s">
        <v>7368</v>
      </c>
      <c r="AS238" t="s">
        <v>2372</v>
      </c>
      <c r="AT238" t="s">
        <v>7369</v>
      </c>
      <c r="AU238" t="s">
        <v>2265</v>
      </c>
      <c r="AV238" t="s">
        <v>7370</v>
      </c>
      <c r="AW238" t="s">
        <v>45</v>
      </c>
    </row>
    <row r="239" spans="1:49">
      <c r="A239" t="s">
        <v>7371</v>
      </c>
      <c r="B239" t="s">
        <v>2223</v>
      </c>
      <c r="C239" t="s">
        <v>7372</v>
      </c>
      <c r="D239" t="s">
        <v>7373</v>
      </c>
      <c r="E239" t="s">
        <v>2329</v>
      </c>
      <c r="F239" t="s">
        <v>2536</v>
      </c>
      <c r="G239" t="s">
        <v>2257</v>
      </c>
      <c r="H239" t="s">
        <v>2288</v>
      </c>
      <c r="I239" t="s">
        <v>2445</v>
      </c>
      <c r="J239" t="s">
        <v>2342</v>
      </c>
      <c r="K239" t="s">
        <v>7374</v>
      </c>
      <c r="L239" t="s">
        <v>2232</v>
      </c>
      <c r="M239" t="s">
        <v>2233</v>
      </c>
      <c r="N239" t="s">
        <v>2234</v>
      </c>
      <c r="O239" t="s">
        <v>7375</v>
      </c>
      <c r="P239" t="s">
        <v>2307</v>
      </c>
      <c r="Q239" t="s">
        <v>7376</v>
      </c>
      <c r="R239" t="s">
        <v>3826</v>
      </c>
      <c r="S239" t="s">
        <v>7377</v>
      </c>
      <c r="T239" t="s">
        <v>7378</v>
      </c>
      <c r="U239" t="s">
        <v>7379</v>
      </c>
      <c r="V239" t="s">
        <v>7380</v>
      </c>
      <c r="W239" t="s">
        <v>2909</v>
      </c>
      <c r="X239" t="s">
        <v>7381</v>
      </c>
      <c r="Y239" t="s">
        <v>2255</v>
      </c>
      <c r="Z239" t="s">
        <v>7382</v>
      </c>
      <c r="AA239" t="s">
        <v>2549</v>
      </c>
      <c r="AB239" t="s">
        <v>7383</v>
      </c>
      <c r="AC239" t="s">
        <v>2249</v>
      </c>
      <c r="AD239" t="s">
        <v>2250</v>
      </c>
      <c r="AE239" t="s">
        <v>2251</v>
      </c>
      <c r="AF239" t="s">
        <v>7384</v>
      </c>
      <c r="AG239" t="s">
        <v>2265</v>
      </c>
      <c r="AH239" t="s">
        <v>2291</v>
      </c>
      <c r="AI239" t="s">
        <v>2327</v>
      </c>
      <c r="AJ239" t="s">
        <v>2496</v>
      </c>
      <c r="AK239" t="s">
        <v>2305</v>
      </c>
      <c r="AM239" t="s">
        <v>7385</v>
      </c>
      <c r="AN239" t="s">
        <v>2232</v>
      </c>
      <c r="AO239" t="s">
        <v>7386</v>
      </c>
      <c r="AP239" t="s">
        <v>4822</v>
      </c>
      <c r="AQ239" t="s">
        <v>7387</v>
      </c>
      <c r="AR239" t="s">
        <v>7388</v>
      </c>
      <c r="AS239" t="s">
        <v>7389</v>
      </c>
      <c r="AT239" t="s">
        <v>7390</v>
      </c>
      <c r="AU239" t="s">
        <v>2265</v>
      </c>
      <c r="AV239" t="s">
        <v>7391</v>
      </c>
      <c r="AW239" t="s">
        <v>45</v>
      </c>
    </row>
    <row r="240" spans="1:49">
      <c r="A240" t="s">
        <v>7392</v>
      </c>
      <c r="B240" t="s">
        <v>46</v>
      </c>
      <c r="C240" t="s">
        <v>7393</v>
      </c>
      <c r="D240" t="s">
        <v>6869</v>
      </c>
      <c r="E240" t="s">
        <v>2277</v>
      </c>
      <c r="F240" t="s">
        <v>2255</v>
      </c>
      <c r="G240" t="s">
        <v>2371</v>
      </c>
      <c r="H240" t="s">
        <v>2328</v>
      </c>
      <c r="I240" t="s">
        <v>2306</v>
      </c>
      <c r="J240" t="s">
        <v>2254</v>
      </c>
      <c r="K240" t="s">
        <v>7394</v>
      </c>
      <c r="L240" t="s">
        <v>2232</v>
      </c>
      <c r="M240" t="s">
        <v>2275</v>
      </c>
      <c r="N240" t="s">
        <v>2253</v>
      </c>
      <c r="O240" t="s">
        <v>7395</v>
      </c>
      <c r="P240" t="s">
        <v>2270</v>
      </c>
      <c r="Q240" t="s">
        <v>7396</v>
      </c>
      <c r="R240" t="s">
        <v>3225</v>
      </c>
      <c r="S240" t="s">
        <v>7397</v>
      </c>
      <c r="T240" t="s">
        <v>5690</v>
      </c>
      <c r="U240" t="s">
        <v>5039</v>
      </c>
      <c r="V240" t="s">
        <v>4256</v>
      </c>
      <c r="W240" t="s">
        <v>2696</v>
      </c>
      <c r="X240" t="s">
        <v>7398</v>
      </c>
      <c r="Y240" t="s">
        <v>5252</v>
      </c>
      <c r="Z240" t="s">
        <v>7399</v>
      </c>
      <c r="AA240" t="s">
        <v>2751</v>
      </c>
      <c r="AB240" t="s">
        <v>7400</v>
      </c>
      <c r="AC240" t="s">
        <v>2249</v>
      </c>
      <c r="AD240" t="s">
        <v>2250</v>
      </c>
      <c r="AE240" t="s">
        <v>2251</v>
      </c>
      <c r="AF240" t="s">
        <v>7401</v>
      </c>
      <c r="AG240" t="s">
        <v>2342</v>
      </c>
      <c r="AH240" t="s">
        <v>2288</v>
      </c>
      <c r="AI240" t="s">
        <v>2341</v>
      </c>
      <c r="AJ240" t="s">
        <v>2312</v>
      </c>
      <c r="AK240" t="s">
        <v>2270</v>
      </c>
      <c r="AM240" t="s">
        <v>7402</v>
      </c>
      <c r="AN240" t="s">
        <v>2253</v>
      </c>
      <c r="AO240" t="s">
        <v>7403</v>
      </c>
      <c r="AP240" t="s">
        <v>7404</v>
      </c>
      <c r="AQ240" t="s">
        <v>3756</v>
      </c>
      <c r="AR240" t="s">
        <v>7405</v>
      </c>
      <c r="AS240" t="s">
        <v>3230</v>
      </c>
      <c r="AT240" t="s">
        <v>7406</v>
      </c>
      <c r="AU240" t="s">
        <v>2265</v>
      </c>
      <c r="AV240" t="s">
        <v>7407</v>
      </c>
      <c r="AW240" t="s">
        <v>45</v>
      </c>
    </row>
    <row r="241" spans="1:49">
      <c r="A241" t="s">
        <v>7408</v>
      </c>
      <c r="B241" t="s">
        <v>2302</v>
      </c>
      <c r="C241" t="s">
        <v>7409</v>
      </c>
      <c r="D241" t="s">
        <v>6888</v>
      </c>
      <c r="E241" t="s">
        <v>2230</v>
      </c>
      <c r="F241" t="s">
        <v>2307</v>
      </c>
      <c r="G241" t="s">
        <v>2312</v>
      </c>
      <c r="H241" t="s">
        <v>2403</v>
      </c>
      <c r="I241" t="s">
        <v>2497</v>
      </c>
      <c r="J241" t="s">
        <v>2230</v>
      </c>
      <c r="K241" t="s">
        <v>7410</v>
      </c>
      <c r="L241" t="s">
        <v>2232</v>
      </c>
      <c r="M241" t="s">
        <v>2310</v>
      </c>
      <c r="N241" t="s">
        <v>2234</v>
      </c>
      <c r="O241" t="s">
        <v>7411</v>
      </c>
      <c r="P241" t="s">
        <v>2665</v>
      </c>
      <c r="Q241" t="s">
        <v>7412</v>
      </c>
      <c r="R241" t="s">
        <v>2630</v>
      </c>
      <c r="S241" t="s">
        <v>2845</v>
      </c>
      <c r="T241" t="s">
        <v>7413</v>
      </c>
      <c r="U241" t="s">
        <v>4626</v>
      </c>
      <c r="V241" t="s">
        <v>7414</v>
      </c>
      <c r="W241" t="s">
        <v>2519</v>
      </c>
      <c r="X241" t="s">
        <v>7415</v>
      </c>
      <c r="Y241" t="s">
        <v>3557</v>
      </c>
      <c r="Z241" t="s">
        <v>7416</v>
      </c>
      <c r="AA241" t="s">
        <v>2342</v>
      </c>
      <c r="AB241" t="s">
        <v>7417</v>
      </c>
      <c r="AC241" t="s">
        <v>2249</v>
      </c>
      <c r="AD241" t="s">
        <v>2250</v>
      </c>
      <c r="AE241" t="s">
        <v>2251</v>
      </c>
      <c r="AF241" t="s">
        <v>7418</v>
      </c>
      <c r="AG241" t="s">
        <v>2234</v>
      </c>
      <c r="AH241" t="s">
        <v>2254</v>
      </c>
      <c r="AI241" t="s">
        <v>2327</v>
      </c>
      <c r="AJ241" t="s">
        <v>2445</v>
      </c>
      <c r="AK241" t="s">
        <v>2329</v>
      </c>
      <c r="AM241" t="s">
        <v>7419</v>
      </c>
      <c r="AN241" t="s">
        <v>2232</v>
      </c>
      <c r="AO241" t="s">
        <v>2728</v>
      </c>
      <c r="AP241" t="s">
        <v>5387</v>
      </c>
      <c r="AQ241" t="s">
        <v>7420</v>
      </c>
      <c r="AR241" t="s">
        <v>7421</v>
      </c>
      <c r="AS241" t="s">
        <v>3240</v>
      </c>
      <c r="AT241" t="s">
        <v>7422</v>
      </c>
      <c r="AU241" t="s">
        <v>2265</v>
      </c>
      <c r="AV241" t="s">
        <v>7423</v>
      </c>
      <c r="AW241" t="s">
        <v>45</v>
      </c>
    </row>
    <row r="242" spans="1:49">
      <c r="A242" t="s">
        <v>7424</v>
      </c>
      <c r="B242" t="s">
        <v>2223</v>
      </c>
      <c r="C242" t="s">
        <v>7425</v>
      </c>
      <c r="D242" t="s">
        <v>7426</v>
      </c>
      <c r="E242" t="s">
        <v>2552</v>
      </c>
      <c r="F242" t="s">
        <v>2229</v>
      </c>
      <c r="G242" t="s">
        <v>2536</v>
      </c>
      <c r="H242" t="s">
        <v>2272</v>
      </c>
      <c r="I242" t="s">
        <v>2328</v>
      </c>
      <c r="J242" t="s">
        <v>2291</v>
      </c>
      <c r="K242" t="s">
        <v>7427</v>
      </c>
      <c r="L242" t="s">
        <v>2253</v>
      </c>
      <c r="M242" t="s">
        <v>2431</v>
      </c>
      <c r="N242" t="s">
        <v>2234</v>
      </c>
      <c r="O242" t="s">
        <v>7428</v>
      </c>
      <c r="P242" t="s">
        <v>5751</v>
      </c>
      <c r="Q242" t="s">
        <v>7429</v>
      </c>
      <c r="R242" t="s">
        <v>3722</v>
      </c>
      <c r="S242" t="s">
        <v>7430</v>
      </c>
      <c r="T242" t="s">
        <v>7431</v>
      </c>
      <c r="U242" t="s">
        <v>7432</v>
      </c>
      <c r="V242" t="s">
        <v>7433</v>
      </c>
      <c r="W242" t="s">
        <v>3727</v>
      </c>
      <c r="X242" t="s">
        <v>7434</v>
      </c>
      <c r="Y242" t="s">
        <v>2783</v>
      </c>
      <c r="Z242" t="s">
        <v>7435</v>
      </c>
      <c r="AA242" t="s">
        <v>2416</v>
      </c>
      <c r="AB242" t="s">
        <v>7436</v>
      </c>
      <c r="AC242" t="s">
        <v>2249</v>
      </c>
      <c r="AD242" t="s">
        <v>2250</v>
      </c>
      <c r="AE242" t="s">
        <v>2251</v>
      </c>
      <c r="AF242" t="s">
        <v>7437</v>
      </c>
      <c r="AG242" t="s">
        <v>2291</v>
      </c>
      <c r="AH242" t="s">
        <v>2255</v>
      </c>
      <c r="AI242" t="s">
        <v>2509</v>
      </c>
      <c r="AJ242" t="s">
        <v>2328</v>
      </c>
      <c r="AK242" t="s">
        <v>2307</v>
      </c>
      <c r="AM242" t="s">
        <v>7438</v>
      </c>
      <c r="AN242" t="s">
        <v>2232</v>
      </c>
      <c r="AO242" t="s">
        <v>7439</v>
      </c>
      <c r="AP242" t="s">
        <v>2555</v>
      </c>
      <c r="AQ242" t="s">
        <v>7440</v>
      </c>
      <c r="AR242" t="s">
        <v>7441</v>
      </c>
      <c r="AS242" t="s">
        <v>2646</v>
      </c>
      <c r="AT242" t="s">
        <v>7442</v>
      </c>
      <c r="AU242" t="s">
        <v>2265</v>
      </c>
      <c r="AV242" t="s">
        <v>7443</v>
      </c>
      <c r="AW242" t="s">
        <v>45</v>
      </c>
    </row>
    <row r="243" spans="1:49">
      <c r="A243" t="s">
        <v>7444</v>
      </c>
      <c r="B243" t="s">
        <v>46</v>
      </c>
      <c r="C243" t="s">
        <v>7445</v>
      </c>
      <c r="D243" t="s">
        <v>6929</v>
      </c>
      <c r="E243" t="s">
        <v>2481</v>
      </c>
      <c r="F243" t="s">
        <v>2536</v>
      </c>
      <c r="G243" t="s">
        <v>2250</v>
      </c>
      <c r="H243" t="s">
        <v>2270</v>
      </c>
      <c r="I243" t="s">
        <v>2312</v>
      </c>
      <c r="J243" t="s">
        <v>2291</v>
      </c>
      <c r="K243" t="s">
        <v>7446</v>
      </c>
      <c r="L243" t="s">
        <v>2232</v>
      </c>
      <c r="M243" t="s">
        <v>2310</v>
      </c>
      <c r="N243" t="s">
        <v>2253</v>
      </c>
      <c r="O243" t="s">
        <v>7447</v>
      </c>
      <c r="P243" t="s">
        <v>2277</v>
      </c>
      <c r="Q243" t="s">
        <v>7448</v>
      </c>
      <c r="R243" t="s">
        <v>2932</v>
      </c>
      <c r="S243" t="s">
        <v>7449</v>
      </c>
      <c r="T243" t="s">
        <v>7450</v>
      </c>
      <c r="U243" t="s">
        <v>5530</v>
      </c>
      <c r="V243" t="s">
        <v>7451</v>
      </c>
      <c r="W243" t="s">
        <v>3486</v>
      </c>
      <c r="X243" t="s">
        <v>7452</v>
      </c>
      <c r="Y243" t="s">
        <v>3441</v>
      </c>
      <c r="Z243" t="s">
        <v>7453</v>
      </c>
      <c r="AA243" t="s">
        <v>2388</v>
      </c>
      <c r="AB243" t="s">
        <v>7454</v>
      </c>
      <c r="AC243" t="s">
        <v>2249</v>
      </c>
      <c r="AD243" t="s">
        <v>2250</v>
      </c>
      <c r="AE243" t="s">
        <v>2251</v>
      </c>
      <c r="AF243" t="s">
        <v>7455</v>
      </c>
      <c r="AG243" t="s">
        <v>2371</v>
      </c>
      <c r="AH243" t="s">
        <v>2312</v>
      </c>
      <c r="AI243" t="s">
        <v>2327</v>
      </c>
      <c r="AJ243" t="s">
        <v>2293</v>
      </c>
      <c r="AK243" t="s">
        <v>2306</v>
      </c>
      <c r="AM243" t="s">
        <v>7456</v>
      </c>
      <c r="AN243" t="s">
        <v>2232</v>
      </c>
      <c r="AO243" t="s">
        <v>2728</v>
      </c>
      <c r="AP243" t="s">
        <v>7457</v>
      </c>
      <c r="AQ243" t="s">
        <v>7458</v>
      </c>
      <c r="AR243" t="s">
        <v>7459</v>
      </c>
      <c r="AS243" t="s">
        <v>3405</v>
      </c>
      <c r="AT243" t="s">
        <v>7460</v>
      </c>
      <c r="AU243" t="s">
        <v>2265</v>
      </c>
      <c r="AV243" t="s">
        <v>7461</v>
      </c>
      <c r="AW243" t="s">
        <v>45</v>
      </c>
    </row>
    <row r="244" spans="1:49">
      <c r="A244" t="s">
        <v>7462</v>
      </c>
      <c r="B244" t="s">
        <v>2302</v>
      </c>
      <c r="C244" t="s">
        <v>7463</v>
      </c>
      <c r="D244" t="s">
        <v>6951</v>
      </c>
      <c r="E244" t="s">
        <v>2229</v>
      </c>
      <c r="F244" t="s">
        <v>2327</v>
      </c>
      <c r="G244" t="s">
        <v>2306</v>
      </c>
      <c r="H244" t="s">
        <v>2509</v>
      </c>
      <c r="I244" t="s">
        <v>2288</v>
      </c>
      <c r="J244" t="s">
        <v>2250</v>
      </c>
      <c r="K244" t="s">
        <v>7464</v>
      </c>
      <c r="L244" t="s">
        <v>2253</v>
      </c>
      <c r="M244" t="s">
        <v>2375</v>
      </c>
      <c r="N244" t="s">
        <v>2234</v>
      </c>
      <c r="O244" t="s">
        <v>7465</v>
      </c>
      <c r="P244" t="s">
        <v>2359</v>
      </c>
      <c r="Q244" t="s">
        <v>7466</v>
      </c>
      <c r="R244" t="s">
        <v>7467</v>
      </c>
      <c r="S244" t="s">
        <v>7468</v>
      </c>
      <c r="T244" t="s">
        <v>7469</v>
      </c>
      <c r="U244" t="s">
        <v>7470</v>
      </c>
      <c r="V244" t="s">
        <v>7471</v>
      </c>
      <c r="W244" t="s">
        <v>4438</v>
      </c>
      <c r="X244" t="s">
        <v>7472</v>
      </c>
      <c r="Y244" t="s">
        <v>2898</v>
      </c>
      <c r="Z244" t="s">
        <v>7473</v>
      </c>
      <c r="AA244" t="s">
        <v>2416</v>
      </c>
      <c r="AB244" t="s">
        <v>7474</v>
      </c>
      <c r="AC244" t="s">
        <v>2249</v>
      </c>
      <c r="AD244" t="s">
        <v>2250</v>
      </c>
      <c r="AE244" t="s">
        <v>2251</v>
      </c>
      <c r="AF244" t="s">
        <v>7475</v>
      </c>
      <c r="AG244" t="s">
        <v>2265</v>
      </c>
      <c r="AH244" t="s">
        <v>2227</v>
      </c>
      <c r="AI244" t="s">
        <v>2256</v>
      </c>
      <c r="AJ244" t="s">
        <v>2328</v>
      </c>
      <c r="AK244" t="s">
        <v>2445</v>
      </c>
      <c r="AM244" t="s">
        <v>7476</v>
      </c>
      <c r="AN244" t="s">
        <v>2265</v>
      </c>
      <c r="AO244" t="s">
        <v>7477</v>
      </c>
      <c r="AP244" t="s">
        <v>4048</v>
      </c>
      <c r="AQ244" t="s">
        <v>7478</v>
      </c>
      <c r="AR244" t="s">
        <v>7479</v>
      </c>
      <c r="AS244" t="s">
        <v>2257</v>
      </c>
      <c r="AT244" t="s">
        <v>7480</v>
      </c>
      <c r="AU244" t="s">
        <v>2265</v>
      </c>
      <c r="AV244" t="s">
        <v>7481</v>
      </c>
      <c r="AW244" t="s">
        <v>45</v>
      </c>
    </row>
    <row r="245" spans="1:49">
      <c r="A245" t="s">
        <v>7482</v>
      </c>
      <c r="B245" t="s">
        <v>2223</v>
      </c>
      <c r="C245" t="s">
        <v>7483</v>
      </c>
      <c r="D245" t="s">
        <v>7484</v>
      </c>
      <c r="E245" t="s">
        <v>2273</v>
      </c>
      <c r="F245" t="s">
        <v>2288</v>
      </c>
      <c r="G245" t="s">
        <v>2305</v>
      </c>
      <c r="H245" t="s">
        <v>2497</v>
      </c>
      <c r="I245" t="s">
        <v>2271</v>
      </c>
      <c r="J245" t="s">
        <v>2291</v>
      </c>
      <c r="K245" t="s">
        <v>7485</v>
      </c>
      <c r="L245" t="s">
        <v>2232</v>
      </c>
      <c r="M245" t="s">
        <v>2405</v>
      </c>
      <c r="N245" t="s">
        <v>2265</v>
      </c>
      <c r="O245" t="s">
        <v>7486</v>
      </c>
      <c r="P245" t="s">
        <v>2317</v>
      </c>
      <c r="Q245" t="s">
        <v>7487</v>
      </c>
      <c r="R245" t="s">
        <v>6720</v>
      </c>
      <c r="S245" t="s">
        <v>7488</v>
      </c>
      <c r="T245" t="s">
        <v>7489</v>
      </c>
      <c r="U245" t="s">
        <v>2842</v>
      </c>
      <c r="V245" t="s">
        <v>7490</v>
      </c>
      <c r="W245" t="s">
        <v>3758</v>
      </c>
      <c r="X245" t="s">
        <v>7491</v>
      </c>
      <c r="Y245" t="s">
        <v>5613</v>
      </c>
      <c r="Z245" t="s">
        <v>7492</v>
      </c>
      <c r="AA245" t="s">
        <v>2288</v>
      </c>
      <c r="AB245" t="s">
        <v>7493</v>
      </c>
      <c r="AC245" t="s">
        <v>2249</v>
      </c>
      <c r="AD245" t="s">
        <v>2250</v>
      </c>
      <c r="AE245" t="s">
        <v>2251</v>
      </c>
      <c r="AF245" t="s">
        <v>7494</v>
      </c>
      <c r="AG245" t="s">
        <v>2255</v>
      </c>
      <c r="AH245" t="s">
        <v>2312</v>
      </c>
      <c r="AI245" t="s">
        <v>2226</v>
      </c>
      <c r="AJ245" t="s">
        <v>2272</v>
      </c>
      <c r="AK245" t="s">
        <v>2403</v>
      </c>
      <c r="AM245" t="s">
        <v>7495</v>
      </c>
      <c r="AN245" t="s">
        <v>2234</v>
      </c>
      <c r="AO245" t="s">
        <v>7496</v>
      </c>
      <c r="AP245" t="s">
        <v>4498</v>
      </c>
      <c r="AQ245" t="s">
        <v>7497</v>
      </c>
      <c r="AR245" t="s">
        <v>7498</v>
      </c>
      <c r="AS245" t="s">
        <v>4380</v>
      </c>
      <c r="AT245" t="s">
        <v>7499</v>
      </c>
      <c r="AU245" t="s">
        <v>2265</v>
      </c>
      <c r="AV245" t="s">
        <v>7500</v>
      </c>
      <c r="AW245" t="s">
        <v>45</v>
      </c>
    </row>
    <row r="246" spans="1:49">
      <c r="A246" t="s">
        <v>7501</v>
      </c>
      <c r="B246" t="s">
        <v>46</v>
      </c>
      <c r="C246" t="s">
        <v>7502</v>
      </c>
      <c r="D246" t="s">
        <v>6993</v>
      </c>
      <c r="E246" t="s">
        <v>2358</v>
      </c>
      <c r="F246" t="s">
        <v>2250</v>
      </c>
      <c r="G246" t="s">
        <v>2312</v>
      </c>
      <c r="H246" t="s">
        <v>2371</v>
      </c>
      <c r="I246" t="s">
        <v>2291</v>
      </c>
      <c r="J246" t="s">
        <v>2253</v>
      </c>
      <c r="K246" t="s">
        <v>7503</v>
      </c>
      <c r="L246" t="s">
        <v>2232</v>
      </c>
      <c r="M246" t="s">
        <v>2431</v>
      </c>
      <c r="N246" t="s">
        <v>2288</v>
      </c>
      <c r="O246" t="s">
        <v>7504</v>
      </c>
      <c r="P246" t="s">
        <v>2868</v>
      </c>
      <c r="Q246" t="s">
        <v>7505</v>
      </c>
      <c r="R246" t="s">
        <v>7506</v>
      </c>
      <c r="S246" t="s">
        <v>7507</v>
      </c>
      <c r="T246" t="s">
        <v>7297</v>
      </c>
      <c r="U246" t="s">
        <v>6752</v>
      </c>
      <c r="V246" t="s">
        <v>7508</v>
      </c>
      <c r="W246" t="s">
        <v>4346</v>
      </c>
      <c r="X246" t="s">
        <v>7509</v>
      </c>
      <c r="Y246" t="s">
        <v>2341</v>
      </c>
      <c r="Z246" t="s">
        <v>7510</v>
      </c>
      <c r="AA246" t="s">
        <v>2852</v>
      </c>
      <c r="AB246" t="s">
        <v>7511</v>
      </c>
      <c r="AC246" t="s">
        <v>2249</v>
      </c>
      <c r="AD246" t="s">
        <v>2250</v>
      </c>
      <c r="AE246" t="s">
        <v>2251</v>
      </c>
      <c r="AF246" t="s">
        <v>7512</v>
      </c>
      <c r="AG246" t="s">
        <v>2288</v>
      </c>
      <c r="AH246" t="s">
        <v>2308</v>
      </c>
      <c r="AI246" t="s">
        <v>2291</v>
      </c>
      <c r="AJ246" t="s">
        <v>2228</v>
      </c>
      <c r="AK246" t="s">
        <v>2272</v>
      </c>
      <c r="AM246" t="s">
        <v>7513</v>
      </c>
      <c r="AN246" t="s">
        <v>2234</v>
      </c>
      <c r="AO246" t="s">
        <v>7514</v>
      </c>
      <c r="AP246" t="s">
        <v>3081</v>
      </c>
      <c r="AQ246" t="s">
        <v>7515</v>
      </c>
      <c r="AR246" t="s">
        <v>7516</v>
      </c>
      <c r="AS246" t="s">
        <v>5082</v>
      </c>
      <c r="AT246" t="s">
        <v>7517</v>
      </c>
      <c r="AU246" t="s">
        <v>2265</v>
      </c>
      <c r="AV246" t="s">
        <v>7518</v>
      </c>
      <c r="AW246" t="s">
        <v>45</v>
      </c>
    </row>
    <row r="247" spans="1:49">
      <c r="A247" t="s">
        <v>7519</v>
      </c>
      <c r="B247" t="s">
        <v>2302</v>
      </c>
      <c r="C247" t="s">
        <v>7520</v>
      </c>
      <c r="D247" t="s">
        <v>7013</v>
      </c>
      <c r="E247" t="s">
        <v>2497</v>
      </c>
      <c r="F247" t="s">
        <v>2328</v>
      </c>
      <c r="G247" t="s">
        <v>2509</v>
      </c>
      <c r="H247" t="s">
        <v>2403</v>
      </c>
      <c r="I247" t="s">
        <v>2292</v>
      </c>
      <c r="J247" t="s">
        <v>2265</v>
      </c>
      <c r="K247" t="s">
        <v>7521</v>
      </c>
      <c r="L247" t="s">
        <v>2232</v>
      </c>
      <c r="M247" t="s">
        <v>3078</v>
      </c>
      <c r="N247" t="s">
        <v>2232</v>
      </c>
      <c r="O247" t="s">
        <v>7522</v>
      </c>
      <c r="P247" t="s">
        <v>2358</v>
      </c>
      <c r="Q247" t="s">
        <v>7523</v>
      </c>
      <c r="R247" t="s">
        <v>7524</v>
      </c>
      <c r="S247" t="s">
        <v>7525</v>
      </c>
      <c r="T247" t="s">
        <v>7526</v>
      </c>
      <c r="U247" t="s">
        <v>2772</v>
      </c>
      <c r="V247" t="s">
        <v>7527</v>
      </c>
      <c r="W247" t="s">
        <v>3346</v>
      </c>
      <c r="X247" t="s">
        <v>7528</v>
      </c>
      <c r="Y247" t="s">
        <v>5613</v>
      </c>
      <c r="Z247" t="s">
        <v>7529</v>
      </c>
      <c r="AA247" t="s">
        <v>3557</v>
      </c>
      <c r="AB247" t="s">
        <v>7530</v>
      </c>
      <c r="AC247" t="s">
        <v>2249</v>
      </c>
      <c r="AD247" t="s">
        <v>2250</v>
      </c>
      <c r="AE247" t="s">
        <v>2251</v>
      </c>
      <c r="AF247" t="s">
        <v>7531</v>
      </c>
      <c r="AG247" t="s">
        <v>2342</v>
      </c>
      <c r="AH247" t="s">
        <v>2327</v>
      </c>
      <c r="AI247" t="s">
        <v>2915</v>
      </c>
      <c r="AJ247" t="s">
        <v>2601</v>
      </c>
      <c r="AK247" t="s">
        <v>2305</v>
      </c>
      <c r="AM247" t="s">
        <v>7532</v>
      </c>
      <c r="AN247" t="s">
        <v>2265</v>
      </c>
      <c r="AO247" t="s">
        <v>7533</v>
      </c>
      <c r="AP247" t="s">
        <v>7534</v>
      </c>
      <c r="AQ247" t="s">
        <v>7535</v>
      </c>
      <c r="AR247" t="s">
        <v>7536</v>
      </c>
      <c r="AS247" t="s">
        <v>2305</v>
      </c>
      <c r="AT247" t="s">
        <v>7537</v>
      </c>
      <c r="AU247" t="s">
        <v>2265</v>
      </c>
      <c r="AV247" t="s">
        <v>7538</v>
      </c>
      <c r="AW247" t="s">
        <v>45</v>
      </c>
    </row>
    <row r="248" spans="1:49">
      <c r="A248" t="s">
        <v>7539</v>
      </c>
      <c r="B248" t="s">
        <v>2223</v>
      </c>
      <c r="C248" t="s">
        <v>7540</v>
      </c>
      <c r="D248" t="s">
        <v>7541</v>
      </c>
      <c r="E248" t="s">
        <v>2373</v>
      </c>
      <c r="F248" t="s">
        <v>2601</v>
      </c>
      <c r="G248" t="s">
        <v>2291</v>
      </c>
      <c r="H248" t="s">
        <v>2277</v>
      </c>
      <c r="I248" t="s">
        <v>2326</v>
      </c>
      <c r="J248" t="s">
        <v>2288</v>
      </c>
      <c r="K248" t="s">
        <v>7542</v>
      </c>
      <c r="L248" t="s">
        <v>2232</v>
      </c>
      <c r="M248" t="s">
        <v>3102</v>
      </c>
      <c r="N248" t="s">
        <v>2232</v>
      </c>
      <c r="O248" t="s">
        <v>7543</v>
      </c>
      <c r="P248" t="s">
        <v>7544</v>
      </c>
      <c r="Q248" t="s">
        <v>7545</v>
      </c>
      <c r="R248" t="s">
        <v>7546</v>
      </c>
      <c r="S248" t="s">
        <v>7547</v>
      </c>
      <c r="T248" t="s">
        <v>7548</v>
      </c>
      <c r="U248" t="s">
        <v>2271</v>
      </c>
      <c r="V248" t="s">
        <v>7549</v>
      </c>
      <c r="W248" t="s">
        <v>2243</v>
      </c>
      <c r="X248" t="s">
        <v>7550</v>
      </c>
      <c r="Y248" t="s">
        <v>2386</v>
      </c>
      <c r="Z248" t="s">
        <v>7551</v>
      </c>
      <c r="AA248" t="s">
        <v>2355</v>
      </c>
      <c r="AB248" t="s">
        <v>7552</v>
      </c>
      <c r="AC248" t="s">
        <v>2249</v>
      </c>
      <c r="AD248" t="s">
        <v>2250</v>
      </c>
      <c r="AE248" t="s">
        <v>2251</v>
      </c>
      <c r="AF248" t="s">
        <v>7553</v>
      </c>
      <c r="AG248" t="s">
        <v>2226</v>
      </c>
      <c r="AH248" t="s">
        <v>2292</v>
      </c>
      <c r="AI248" t="s">
        <v>2601</v>
      </c>
      <c r="AJ248" t="s">
        <v>2552</v>
      </c>
      <c r="AK248" t="s">
        <v>2329</v>
      </c>
      <c r="AM248" t="s">
        <v>7554</v>
      </c>
      <c r="AN248" t="s">
        <v>2253</v>
      </c>
      <c r="AO248" t="s">
        <v>7555</v>
      </c>
      <c r="AP248" t="s">
        <v>7556</v>
      </c>
      <c r="AQ248" t="s">
        <v>7557</v>
      </c>
      <c r="AR248" t="s">
        <v>6946</v>
      </c>
      <c r="AS248" t="s">
        <v>7085</v>
      </c>
      <c r="AT248" t="s">
        <v>7558</v>
      </c>
      <c r="AU248" t="s">
        <v>2265</v>
      </c>
      <c r="AV248" t="s">
        <v>7559</v>
      </c>
      <c r="AW248" t="s">
        <v>45</v>
      </c>
    </row>
    <row r="249" spans="1:49">
      <c r="A249" t="s">
        <v>7560</v>
      </c>
      <c r="B249" t="s">
        <v>46</v>
      </c>
      <c r="C249" t="s">
        <v>7561</v>
      </c>
      <c r="D249" t="s">
        <v>7052</v>
      </c>
      <c r="E249" t="s">
        <v>2496</v>
      </c>
      <c r="F249" t="s">
        <v>2328</v>
      </c>
      <c r="G249" t="s">
        <v>2271</v>
      </c>
      <c r="H249" t="s">
        <v>2234</v>
      </c>
      <c r="I249" t="s">
        <v>2391</v>
      </c>
      <c r="J249" t="s">
        <v>2291</v>
      </c>
      <c r="K249" t="s">
        <v>7562</v>
      </c>
      <c r="L249" t="s">
        <v>2232</v>
      </c>
      <c r="M249" t="s">
        <v>3129</v>
      </c>
      <c r="N249" t="s">
        <v>2265</v>
      </c>
      <c r="O249" t="s">
        <v>7563</v>
      </c>
      <c r="P249" t="s">
        <v>2915</v>
      </c>
      <c r="Q249" t="s">
        <v>7564</v>
      </c>
      <c r="R249" t="s">
        <v>7157</v>
      </c>
      <c r="S249" t="s">
        <v>7565</v>
      </c>
      <c r="T249" t="s">
        <v>7566</v>
      </c>
      <c r="U249" t="s">
        <v>7567</v>
      </c>
      <c r="V249" t="s">
        <v>7568</v>
      </c>
      <c r="W249" t="s">
        <v>2384</v>
      </c>
      <c r="X249" t="s">
        <v>7569</v>
      </c>
      <c r="Y249" t="s">
        <v>3465</v>
      </c>
      <c r="Z249" t="s">
        <v>7570</v>
      </c>
      <c r="AA249" t="s">
        <v>2751</v>
      </c>
      <c r="AB249" t="s">
        <v>7571</v>
      </c>
      <c r="AC249" t="s">
        <v>2249</v>
      </c>
      <c r="AD249" t="s">
        <v>2250</v>
      </c>
      <c r="AE249" t="s">
        <v>2251</v>
      </c>
      <c r="AF249" t="s">
        <v>7572</v>
      </c>
      <c r="AG249" t="s">
        <v>2265</v>
      </c>
      <c r="AH249" t="s">
        <v>2228</v>
      </c>
      <c r="AI249" t="s">
        <v>2358</v>
      </c>
      <c r="AJ249" t="s">
        <v>2256</v>
      </c>
      <c r="AK249" t="s">
        <v>2329</v>
      </c>
      <c r="AM249" t="s">
        <v>7573</v>
      </c>
      <c r="AN249" t="s">
        <v>2232</v>
      </c>
      <c r="AO249" t="s">
        <v>7574</v>
      </c>
      <c r="AP249" t="s">
        <v>7556</v>
      </c>
      <c r="AQ249" t="s">
        <v>7575</v>
      </c>
      <c r="AR249" t="s">
        <v>7576</v>
      </c>
      <c r="AS249" t="s">
        <v>5059</v>
      </c>
      <c r="AT249" t="s">
        <v>7577</v>
      </c>
      <c r="AU249" t="s">
        <v>2265</v>
      </c>
      <c r="AV249" t="s">
        <v>7578</v>
      </c>
      <c r="AW249" t="s">
        <v>45</v>
      </c>
    </row>
    <row r="250" spans="1:49">
      <c r="A250" t="s">
        <v>7579</v>
      </c>
      <c r="B250" t="s">
        <v>2302</v>
      </c>
      <c r="C250" t="s">
        <v>7580</v>
      </c>
      <c r="D250" t="s">
        <v>7071</v>
      </c>
      <c r="E250" t="s">
        <v>2403</v>
      </c>
      <c r="F250" t="s">
        <v>2230</v>
      </c>
      <c r="G250" t="s">
        <v>2254</v>
      </c>
      <c r="H250" t="s">
        <v>2341</v>
      </c>
      <c r="I250" t="s">
        <v>2373</v>
      </c>
      <c r="J250" t="s">
        <v>2288</v>
      </c>
      <c r="K250" t="s">
        <v>7581</v>
      </c>
      <c r="L250" t="s">
        <v>2232</v>
      </c>
      <c r="M250" t="s">
        <v>3152</v>
      </c>
      <c r="N250" t="s">
        <v>2265</v>
      </c>
      <c r="O250" t="s">
        <v>7582</v>
      </c>
      <c r="P250" t="s">
        <v>2345</v>
      </c>
      <c r="Q250" t="s">
        <v>7583</v>
      </c>
      <c r="R250" t="s">
        <v>2592</v>
      </c>
      <c r="S250" t="s">
        <v>7584</v>
      </c>
      <c r="T250" t="s">
        <v>7585</v>
      </c>
      <c r="U250" t="s">
        <v>3346</v>
      </c>
      <c r="V250" t="s">
        <v>7586</v>
      </c>
      <c r="W250" t="s">
        <v>2547</v>
      </c>
      <c r="X250" t="s">
        <v>7587</v>
      </c>
      <c r="Y250" t="s">
        <v>3820</v>
      </c>
      <c r="Z250" t="s">
        <v>7588</v>
      </c>
      <c r="AA250" t="s">
        <v>2247</v>
      </c>
      <c r="AB250" t="s">
        <v>7589</v>
      </c>
      <c r="AC250" t="s">
        <v>2249</v>
      </c>
      <c r="AD250" t="s">
        <v>2250</v>
      </c>
      <c r="AE250" t="s">
        <v>2251</v>
      </c>
      <c r="AF250" t="s">
        <v>7590</v>
      </c>
      <c r="AG250" t="s">
        <v>2288</v>
      </c>
      <c r="AH250" t="s">
        <v>2230</v>
      </c>
      <c r="AI250" t="s">
        <v>2254</v>
      </c>
      <c r="AJ250" t="s">
        <v>2255</v>
      </c>
      <c r="AK250" t="s">
        <v>2403</v>
      </c>
      <c r="AM250" t="s">
        <v>7591</v>
      </c>
      <c r="AN250" t="s">
        <v>2342</v>
      </c>
      <c r="AO250" t="s">
        <v>5698</v>
      </c>
      <c r="AP250" t="s">
        <v>3272</v>
      </c>
      <c r="AQ250" t="s">
        <v>7592</v>
      </c>
      <c r="AR250" t="s">
        <v>7593</v>
      </c>
      <c r="AS250" t="s">
        <v>5061</v>
      </c>
      <c r="AT250" t="s">
        <v>7594</v>
      </c>
      <c r="AU250" t="s">
        <v>2265</v>
      </c>
      <c r="AV250" t="s">
        <v>7595</v>
      </c>
      <c r="AW250" t="s">
        <v>45</v>
      </c>
    </row>
    <row r="251" spans="1:49">
      <c r="A251" t="s">
        <v>7596</v>
      </c>
      <c r="B251" t="s">
        <v>2223</v>
      </c>
      <c r="C251" t="s">
        <v>7597</v>
      </c>
      <c r="D251" t="s">
        <v>7598</v>
      </c>
      <c r="E251" t="s">
        <v>2254</v>
      </c>
      <c r="F251" t="s">
        <v>2496</v>
      </c>
      <c r="G251" t="s">
        <v>2342</v>
      </c>
      <c r="H251" t="s">
        <v>2341</v>
      </c>
      <c r="I251" t="s">
        <v>2273</v>
      </c>
      <c r="J251" t="s">
        <v>2234</v>
      </c>
      <c r="K251" t="s">
        <v>7599</v>
      </c>
      <c r="L251" t="s">
        <v>2232</v>
      </c>
      <c r="M251" t="s">
        <v>3177</v>
      </c>
      <c r="N251" t="s">
        <v>2265</v>
      </c>
      <c r="O251" t="s">
        <v>7600</v>
      </c>
      <c r="P251" t="s">
        <v>2817</v>
      </c>
      <c r="Q251" t="s">
        <v>7601</v>
      </c>
      <c r="R251" t="s">
        <v>7602</v>
      </c>
      <c r="S251" t="s">
        <v>7603</v>
      </c>
      <c r="T251" t="s">
        <v>7604</v>
      </c>
      <c r="U251" t="s">
        <v>5132</v>
      </c>
      <c r="V251" t="s">
        <v>7605</v>
      </c>
      <c r="W251" t="s">
        <v>3829</v>
      </c>
      <c r="X251" t="s">
        <v>7606</v>
      </c>
      <c r="Y251" t="s">
        <v>3932</v>
      </c>
      <c r="Z251" t="s">
        <v>7607</v>
      </c>
      <c r="AA251" t="s">
        <v>3088</v>
      </c>
      <c r="AB251" t="s">
        <v>7608</v>
      </c>
      <c r="AC251" t="s">
        <v>2249</v>
      </c>
      <c r="AD251" t="s">
        <v>2250</v>
      </c>
      <c r="AE251" t="s">
        <v>2251</v>
      </c>
      <c r="AF251" t="s">
        <v>7609</v>
      </c>
      <c r="AG251" t="s">
        <v>2342</v>
      </c>
      <c r="AH251" t="s">
        <v>2308</v>
      </c>
      <c r="AI251" t="s">
        <v>2250</v>
      </c>
      <c r="AJ251" t="s">
        <v>2391</v>
      </c>
      <c r="AK251" t="s">
        <v>2307</v>
      </c>
      <c r="AM251" t="s">
        <v>7610</v>
      </c>
      <c r="AN251" t="s">
        <v>2288</v>
      </c>
      <c r="AO251" t="s">
        <v>7611</v>
      </c>
      <c r="AP251" t="s">
        <v>7525</v>
      </c>
      <c r="AQ251" t="s">
        <v>7612</v>
      </c>
      <c r="AR251" t="s">
        <v>7613</v>
      </c>
      <c r="AS251" t="s">
        <v>4886</v>
      </c>
      <c r="AT251" t="s">
        <v>7614</v>
      </c>
      <c r="AU251" t="s">
        <v>2265</v>
      </c>
      <c r="AV251" t="s">
        <v>7615</v>
      </c>
      <c r="AW251" t="s">
        <v>45</v>
      </c>
    </row>
    <row r="252" spans="1:49">
      <c r="A252" t="s">
        <v>7616</v>
      </c>
      <c r="B252" t="s">
        <v>46</v>
      </c>
      <c r="C252" t="s">
        <v>7617</v>
      </c>
      <c r="D252" t="s">
        <v>7111</v>
      </c>
      <c r="E252" t="s">
        <v>2601</v>
      </c>
      <c r="F252" t="s">
        <v>2305</v>
      </c>
      <c r="G252" t="s">
        <v>2403</v>
      </c>
      <c r="H252" t="s">
        <v>2228</v>
      </c>
      <c r="I252" t="s">
        <v>2481</v>
      </c>
      <c r="J252" t="s">
        <v>2253</v>
      </c>
      <c r="K252" t="s">
        <v>7618</v>
      </c>
      <c r="L252" t="s">
        <v>2232</v>
      </c>
      <c r="M252" t="s">
        <v>2565</v>
      </c>
      <c r="N252" t="s">
        <v>2234</v>
      </c>
      <c r="O252" t="s">
        <v>7619</v>
      </c>
      <c r="P252" t="s">
        <v>2277</v>
      </c>
      <c r="Q252" t="s">
        <v>7620</v>
      </c>
      <c r="R252" t="s">
        <v>4652</v>
      </c>
      <c r="S252" t="s">
        <v>7621</v>
      </c>
      <c r="T252" t="s">
        <v>7622</v>
      </c>
      <c r="U252" t="s">
        <v>5269</v>
      </c>
      <c r="V252" t="s">
        <v>7623</v>
      </c>
      <c r="W252" t="s">
        <v>3346</v>
      </c>
      <c r="X252" t="s">
        <v>7624</v>
      </c>
      <c r="Y252" t="s">
        <v>4739</v>
      </c>
      <c r="Z252" t="s">
        <v>7625</v>
      </c>
      <c r="AA252" t="s">
        <v>4918</v>
      </c>
      <c r="AB252" t="s">
        <v>7626</v>
      </c>
      <c r="AC252" t="s">
        <v>2249</v>
      </c>
      <c r="AD252" t="s">
        <v>2250</v>
      </c>
      <c r="AE252" t="s">
        <v>2251</v>
      </c>
      <c r="AF252" t="s">
        <v>7627</v>
      </c>
      <c r="AG252" t="s">
        <v>2308</v>
      </c>
      <c r="AH252" t="s">
        <v>2250</v>
      </c>
      <c r="AI252" t="s">
        <v>2391</v>
      </c>
      <c r="AJ252" t="s">
        <v>2359</v>
      </c>
      <c r="AK252" t="s">
        <v>2601</v>
      </c>
      <c r="AM252" t="s">
        <v>7628</v>
      </c>
      <c r="AN252" t="s">
        <v>2234</v>
      </c>
      <c r="AO252" t="s">
        <v>7629</v>
      </c>
      <c r="AP252" t="s">
        <v>4167</v>
      </c>
      <c r="AQ252" t="s">
        <v>7630</v>
      </c>
      <c r="AR252" t="s">
        <v>7631</v>
      </c>
      <c r="AS252" t="s">
        <v>4626</v>
      </c>
      <c r="AT252" t="s">
        <v>7632</v>
      </c>
      <c r="AU252" t="s">
        <v>2265</v>
      </c>
      <c r="AV252" t="s">
        <v>7633</v>
      </c>
      <c r="AW252" t="s">
        <v>45</v>
      </c>
    </row>
    <row r="253" spans="1:49">
      <c r="A253" t="s">
        <v>7634</v>
      </c>
      <c r="B253" t="s">
        <v>2302</v>
      </c>
      <c r="C253" t="s">
        <v>7635</v>
      </c>
      <c r="D253" t="s">
        <v>7130</v>
      </c>
      <c r="E253" t="s">
        <v>2230</v>
      </c>
      <c r="F253" t="s">
        <v>2601</v>
      </c>
      <c r="G253" t="s">
        <v>2305</v>
      </c>
      <c r="H253" t="s">
        <v>2277</v>
      </c>
      <c r="I253" t="s">
        <v>2496</v>
      </c>
      <c r="J253" t="s">
        <v>2253</v>
      </c>
      <c r="K253" t="s">
        <v>7636</v>
      </c>
      <c r="L253" t="s">
        <v>2232</v>
      </c>
      <c r="M253" t="s">
        <v>2588</v>
      </c>
      <c r="N253" t="s">
        <v>2232</v>
      </c>
      <c r="O253" t="s">
        <v>7637</v>
      </c>
      <c r="P253" t="s">
        <v>2292</v>
      </c>
      <c r="Q253" t="s">
        <v>7638</v>
      </c>
      <c r="R253" t="s">
        <v>7639</v>
      </c>
      <c r="S253" t="s">
        <v>4945</v>
      </c>
      <c r="T253" t="s">
        <v>5448</v>
      </c>
      <c r="U253" t="s">
        <v>7640</v>
      </c>
      <c r="V253" t="s">
        <v>7641</v>
      </c>
      <c r="W253" t="s">
        <v>2909</v>
      </c>
      <c r="X253" t="s">
        <v>7642</v>
      </c>
      <c r="Y253" t="s">
        <v>2414</v>
      </c>
      <c r="Z253" t="s">
        <v>7643</v>
      </c>
      <c r="AA253" t="s">
        <v>2245</v>
      </c>
      <c r="AB253" t="s">
        <v>7644</v>
      </c>
      <c r="AC253" t="s">
        <v>2249</v>
      </c>
      <c r="AD253" t="s">
        <v>2250</v>
      </c>
      <c r="AE253" t="s">
        <v>2251</v>
      </c>
      <c r="AF253" t="s">
        <v>7645</v>
      </c>
      <c r="AG253" t="s">
        <v>2601</v>
      </c>
      <c r="AH253" t="s">
        <v>2256</v>
      </c>
      <c r="AI253" t="s">
        <v>2270</v>
      </c>
      <c r="AJ253" t="s">
        <v>2552</v>
      </c>
      <c r="AK253" t="s">
        <v>2329</v>
      </c>
      <c r="AM253" t="s">
        <v>7646</v>
      </c>
      <c r="AN253" t="s">
        <v>2232</v>
      </c>
      <c r="AO253" t="s">
        <v>2728</v>
      </c>
      <c r="AP253" t="s">
        <v>7647</v>
      </c>
      <c r="AQ253" t="s">
        <v>7648</v>
      </c>
      <c r="AR253" t="s">
        <v>7649</v>
      </c>
      <c r="AS253" t="s">
        <v>7650</v>
      </c>
      <c r="AT253" t="s">
        <v>7651</v>
      </c>
      <c r="AU253" t="s">
        <v>2265</v>
      </c>
      <c r="AV253" t="s">
        <v>7652</v>
      </c>
      <c r="AW253" t="s">
        <v>45</v>
      </c>
    </row>
    <row r="254" spans="1:49">
      <c r="A254" t="s">
        <v>7653</v>
      </c>
      <c r="B254" t="s">
        <v>2223</v>
      </c>
      <c r="C254" t="s">
        <v>7654</v>
      </c>
      <c r="D254" t="s">
        <v>7655</v>
      </c>
      <c r="E254" t="s">
        <v>2277</v>
      </c>
      <c r="F254" t="s">
        <v>2372</v>
      </c>
      <c r="G254" t="s">
        <v>2272</v>
      </c>
      <c r="H254" t="s">
        <v>2291</v>
      </c>
      <c r="I254" t="s">
        <v>2226</v>
      </c>
      <c r="J254" t="s">
        <v>2342</v>
      </c>
      <c r="K254" t="s">
        <v>7656</v>
      </c>
      <c r="L254" t="s">
        <v>2232</v>
      </c>
      <c r="M254" t="s">
        <v>2614</v>
      </c>
      <c r="N254" t="s">
        <v>2253</v>
      </c>
      <c r="O254" t="s">
        <v>7657</v>
      </c>
      <c r="P254" t="s">
        <v>7658</v>
      </c>
      <c r="Q254" t="s">
        <v>5849</v>
      </c>
      <c r="R254" t="s">
        <v>2435</v>
      </c>
      <c r="S254" t="s">
        <v>7659</v>
      </c>
      <c r="T254" t="s">
        <v>7660</v>
      </c>
      <c r="U254" t="s">
        <v>7661</v>
      </c>
      <c r="V254" t="s">
        <v>7662</v>
      </c>
      <c r="W254" t="s">
        <v>4739</v>
      </c>
      <c r="X254" t="s">
        <v>7663</v>
      </c>
      <c r="Y254" t="s">
        <v>3638</v>
      </c>
      <c r="Z254" t="s">
        <v>7664</v>
      </c>
      <c r="AA254" t="s">
        <v>2852</v>
      </c>
      <c r="AB254" t="s">
        <v>7665</v>
      </c>
      <c r="AC254" t="s">
        <v>2249</v>
      </c>
      <c r="AD254" t="s">
        <v>2250</v>
      </c>
      <c r="AE254" t="s">
        <v>2251</v>
      </c>
      <c r="AF254" t="s">
        <v>7666</v>
      </c>
      <c r="AG254" t="s">
        <v>2250</v>
      </c>
      <c r="AH254" t="s">
        <v>2327</v>
      </c>
      <c r="AI254" t="s">
        <v>2272</v>
      </c>
      <c r="AJ254" t="s">
        <v>2358</v>
      </c>
      <c r="AK254" t="s">
        <v>2271</v>
      </c>
      <c r="AM254" t="s">
        <v>7667</v>
      </c>
      <c r="AN254" t="s">
        <v>2308</v>
      </c>
      <c r="AO254" t="s">
        <v>7668</v>
      </c>
      <c r="AP254" t="s">
        <v>2844</v>
      </c>
      <c r="AQ254" t="s">
        <v>7669</v>
      </c>
      <c r="AR254" t="s">
        <v>7670</v>
      </c>
      <c r="AS254" t="s">
        <v>5891</v>
      </c>
      <c r="AT254" t="s">
        <v>7671</v>
      </c>
      <c r="AU254" t="s">
        <v>2265</v>
      </c>
      <c r="AV254" t="s">
        <v>7672</v>
      </c>
      <c r="AW254" t="s">
        <v>45</v>
      </c>
    </row>
    <row r="255" spans="1:49">
      <c r="A255" t="s">
        <v>7673</v>
      </c>
      <c r="B255" t="s">
        <v>46</v>
      </c>
      <c r="C255" t="s">
        <v>7674</v>
      </c>
      <c r="D255" t="s">
        <v>7172</v>
      </c>
      <c r="E255" t="s">
        <v>2391</v>
      </c>
      <c r="F255" t="s">
        <v>2497</v>
      </c>
      <c r="G255" t="s">
        <v>2359</v>
      </c>
      <c r="H255" t="s">
        <v>2229</v>
      </c>
      <c r="I255" t="s">
        <v>2293</v>
      </c>
      <c r="J255" t="s">
        <v>2308</v>
      </c>
      <c r="K255" t="s">
        <v>7675</v>
      </c>
      <c r="L255" t="s">
        <v>2232</v>
      </c>
      <c r="M255" t="s">
        <v>2640</v>
      </c>
      <c r="N255" t="s">
        <v>2234</v>
      </c>
      <c r="O255" t="s">
        <v>7676</v>
      </c>
      <c r="P255" t="s">
        <v>2552</v>
      </c>
      <c r="Q255" t="s">
        <v>7677</v>
      </c>
      <c r="R255" t="s">
        <v>3901</v>
      </c>
      <c r="S255" t="s">
        <v>7678</v>
      </c>
      <c r="T255" t="s">
        <v>7679</v>
      </c>
      <c r="U255" t="s">
        <v>7680</v>
      </c>
      <c r="V255" t="s">
        <v>7681</v>
      </c>
      <c r="W255" t="s">
        <v>4380</v>
      </c>
      <c r="X255" t="s">
        <v>7682</v>
      </c>
      <c r="Y255" t="s">
        <v>2624</v>
      </c>
      <c r="Z255" t="s">
        <v>7683</v>
      </c>
      <c r="AA255" t="s">
        <v>3350</v>
      </c>
      <c r="AB255" t="s">
        <v>7684</v>
      </c>
      <c r="AC255" t="s">
        <v>2249</v>
      </c>
      <c r="AD255" t="s">
        <v>2250</v>
      </c>
      <c r="AE255" t="s">
        <v>2251</v>
      </c>
      <c r="AF255" t="s">
        <v>7685</v>
      </c>
      <c r="AG255" t="s">
        <v>2308</v>
      </c>
      <c r="AH255" t="s">
        <v>2312</v>
      </c>
      <c r="AI255" t="s">
        <v>2391</v>
      </c>
      <c r="AJ255" t="s">
        <v>2226</v>
      </c>
      <c r="AK255" t="s">
        <v>2915</v>
      </c>
      <c r="AM255" t="s">
        <v>7686</v>
      </c>
      <c r="AN255" t="s">
        <v>2253</v>
      </c>
      <c r="AO255" t="s">
        <v>7687</v>
      </c>
      <c r="AP255" t="s">
        <v>4455</v>
      </c>
      <c r="AQ255" t="s">
        <v>7688</v>
      </c>
      <c r="AR255" t="s">
        <v>7689</v>
      </c>
      <c r="AS255" t="s">
        <v>7690</v>
      </c>
      <c r="AT255" t="s">
        <v>7691</v>
      </c>
      <c r="AU255" t="s">
        <v>2265</v>
      </c>
      <c r="AV255" t="s">
        <v>7692</v>
      </c>
      <c r="AW255" t="s">
        <v>45</v>
      </c>
    </row>
    <row r="256" spans="1:49">
      <c r="A256" t="s">
        <v>7693</v>
      </c>
      <c r="B256" t="s">
        <v>2302</v>
      </c>
      <c r="C256" t="s">
        <v>7694</v>
      </c>
      <c r="D256" t="s">
        <v>7191</v>
      </c>
      <c r="E256" t="s">
        <v>2327</v>
      </c>
      <c r="F256" t="s">
        <v>2230</v>
      </c>
      <c r="G256" t="s">
        <v>2228</v>
      </c>
      <c r="H256" t="s">
        <v>2497</v>
      </c>
      <c r="I256" t="s">
        <v>2255</v>
      </c>
      <c r="J256" t="s">
        <v>2265</v>
      </c>
      <c r="K256" t="s">
        <v>7695</v>
      </c>
      <c r="L256" t="s">
        <v>2232</v>
      </c>
      <c r="M256" t="s">
        <v>2233</v>
      </c>
      <c r="N256" t="s">
        <v>2234</v>
      </c>
      <c r="O256" t="s">
        <v>7696</v>
      </c>
      <c r="P256" t="s">
        <v>7658</v>
      </c>
      <c r="Q256" t="s">
        <v>7697</v>
      </c>
      <c r="R256" t="s">
        <v>7698</v>
      </c>
      <c r="S256" t="s">
        <v>6924</v>
      </c>
      <c r="T256" t="s">
        <v>7699</v>
      </c>
      <c r="U256" t="s">
        <v>4967</v>
      </c>
      <c r="V256" t="s">
        <v>7700</v>
      </c>
      <c r="W256" t="s">
        <v>2467</v>
      </c>
      <c r="X256" t="s">
        <v>7701</v>
      </c>
      <c r="Y256" t="s">
        <v>7702</v>
      </c>
      <c r="Z256" t="s">
        <v>7703</v>
      </c>
      <c r="AA256" t="s">
        <v>2927</v>
      </c>
      <c r="AB256" t="s">
        <v>7704</v>
      </c>
      <c r="AC256" t="s">
        <v>2249</v>
      </c>
      <c r="AD256" t="s">
        <v>2250</v>
      </c>
      <c r="AE256" t="s">
        <v>2251</v>
      </c>
      <c r="AF256" t="s">
        <v>7705</v>
      </c>
      <c r="AG256" t="s">
        <v>2234</v>
      </c>
      <c r="AH256" t="s">
        <v>2342</v>
      </c>
      <c r="AI256" t="s">
        <v>2230</v>
      </c>
      <c r="AJ256" t="s">
        <v>2372</v>
      </c>
      <c r="AK256" t="s">
        <v>2256</v>
      </c>
      <c r="AM256" t="s">
        <v>7706</v>
      </c>
      <c r="AN256" t="s">
        <v>2232</v>
      </c>
      <c r="AO256" t="s">
        <v>2728</v>
      </c>
      <c r="AP256" t="s">
        <v>5305</v>
      </c>
      <c r="AQ256" t="s">
        <v>7157</v>
      </c>
      <c r="AR256" t="s">
        <v>7707</v>
      </c>
      <c r="AS256" t="s">
        <v>4380</v>
      </c>
      <c r="AT256" t="s">
        <v>7708</v>
      </c>
      <c r="AU256" t="s">
        <v>2265</v>
      </c>
      <c r="AV256" t="s">
        <v>7709</v>
      </c>
      <c r="AW256" t="s">
        <v>45</v>
      </c>
    </row>
    <row r="257" spans="1:49">
      <c r="A257" t="s">
        <v>7710</v>
      </c>
      <c r="B257" t="s">
        <v>2223</v>
      </c>
      <c r="C257" t="s">
        <v>7711</v>
      </c>
      <c r="D257" t="s">
        <v>7712</v>
      </c>
      <c r="E257" t="s">
        <v>2305</v>
      </c>
      <c r="F257" t="s">
        <v>2229</v>
      </c>
      <c r="G257" t="s">
        <v>2292</v>
      </c>
      <c r="H257" t="s">
        <v>2307</v>
      </c>
      <c r="I257" t="s">
        <v>2497</v>
      </c>
      <c r="J257" t="s">
        <v>2254</v>
      </c>
      <c r="K257" t="s">
        <v>7713</v>
      </c>
      <c r="L257" t="s">
        <v>2232</v>
      </c>
      <c r="M257" t="s">
        <v>2275</v>
      </c>
      <c r="N257" t="s">
        <v>2232</v>
      </c>
      <c r="O257" t="s">
        <v>7714</v>
      </c>
      <c r="P257" t="s">
        <v>2445</v>
      </c>
      <c r="Q257" t="s">
        <v>7715</v>
      </c>
      <c r="R257" t="s">
        <v>2555</v>
      </c>
      <c r="S257" t="s">
        <v>7716</v>
      </c>
      <c r="T257" t="s">
        <v>3793</v>
      </c>
      <c r="U257" t="s">
        <v>7097</v>
      </c>
      <c r="V257" t="s">
        <v>7717</v>
      </c>
      <c r="W257" t="s">
        <v>7718</v>
      </c>
      <c r="X257" t="s">
        <v>7719</v>
      </c>
      <c r="Y257" t="s">
        <v>4161</v>
      </c>
      <c r="Z257" t="s">
        <v>7720</v>
      </c>
      <c r="AA257" t="s">
        <v>4918</v>
      </c>
      <c r="AB257" t="s">
        <v>7721</v>
      </c>
      <c r="AC257" t="s">
        <v>2249</v>
      </c>
      <c r="AD257" t="s">
        <v>2250</v>
      </c>
      <c r="AE257" t="s">
        <v>2251</v>
      </c>
      <c r="AF257" t="s">
        <v>7722</v>
      </c>
      <c r="AG257" t="s">
        <v>2372</v>
      </c>
      <c r="AH257" t="s">
        <v>2915</v>
      </c>
      <c r="AI257" t="s">
        <v>2293</v>
      </c>
      <c r="AJ257" t="s">
        <v>2307</v>
      </c>
      <c r="AK257" t="s">
        <v>2305</v>
      </c>
      <c r="AM257" t="s">
        <v>7723</v>
      </c>
      <c r="AN257" t="s">
        <v>2234</v>
      </c>
      <c r="AO257" t="s">
        <v>7724</v>
      </c>
      <c r="AP257" t="s">
        <v>4801</v>
      </c>
      <c r="AQ257" t="s">
        <v>7725</v>
      </c>
      <c r="AR257" t="s">
        <v>7726</v>
      </c>
      <c r="AS257" t="s">
        <v>7727</v>
      </c>
      <c r="AT257" t="s">
        <v>7728</v>
      </c>
      <c r="AU257" t="s">
        <v>2265</v>
      </c>
      <c r="AV257" t="s">
        <v>7729</v>
      </c>
      <c r="AW257" t="s">
        <v>45</v>
      </c>
    </row>
    <row r="258" spans="1:49">
      <c r="A258" t="s">
        <v>7730</v>
      </c>
      <c r="B258" t="s">
        <v>46</v>
      </c>
      <c r="C258" t="s">
        <v>7731</v>
      </c>
      <c r="D258" t="s">
        <v>7233</v>
      </c>
      <c r="E258" t="s">
        <v>2536</v>
      </c>
      <c r="F258" t="s">
        <v>2271</v>
      </c>
      <c r="G258" t="s">
        <v>2308</v>
      </c>
      <c r="H258" t="s">
        <v>2329</v>
      </c>
      <c r="I258" t="s">
        <v>2391</v>
      </c>
      <c r="J258" t="s">
        <v>2234</v>
      </c>
      <c r="K258" t="s">
        <v>7732</v>
      </c>
      <c r="L258" t="s">
        <v>2232</v>
      </c>
      <c r="M258" t="s">
        <v>2310</v>
      </c>
      <c r="N258" t="s">
        <v>2253</v>
      </c>
      <c r="O258" t="s">
        <v>7733</v>
      </c>
      <c r="P258" t="s">
        <v>2868</v>
      </c>
      <c r="Q258" t="s">
        <v>7734</v>
      </c>
      <c r="R258" t="s">
        <v>3155</v>
      </c>
      <c r="S258" t="s">
        <v>7735</v>
      </c>
      <c r="T258" t="s">
        <v>2619</v>
      </c>
      <c r="U258" t="s">
        <v>7736</v>
      </c>
      <c r="V258" t="s">
        <v>7737</v>
      </c>
      <c r="W258" t="s">
        <v>4886</v>
      </c>
      <c r="X258" t="s">
        <v>7738</v>
      </c>
      <c r="Y258" t="s">
        <v>5613</v>
      </c>
      <c r="Z258" t="s">
        <v>7739</v>
      </c>
      <c r="AA258" t="s">
        <v>2342</v>
      </c>
      <c r="AB258" t="s">
        <v>7740</v>
      </c>
      <c r="AC258" t="s">
        <v>2249</v>
      </c>
      <c r="AD258" t="s">
        <v>2250</v>
      </c>
      <c r="AE258" t="s">
        <v>2251</v>
      </c>
      <c r="AF258" t="s">
        <v>7741</v>
      </c>
      <c r="AG258" t="s">
        <v>2288</v>
      </c>
      <c r="AH258" t="s">
        <v>2277</v>
      </c>
      <c r="AI258" t="s">
        <v>2601</v>
      </c>
      <c r="AJ258" t="s">
        <v>2306</v>
      </c>
      <c r="AK258" t="s">
        <v>2307</v>
      </c>
      <c r="AM258" t="s">
        <v>7742</v>
      </c>
      <c r="AN258" t="s">
        <v>2253</v>
      </c>
      <c r="AO258" t="s">
        <v>7743</v>
      </c>
      <c r="AP258" t="s">
        <v>5234</v>
      </c>
      <c r="AQ258" t="s">
        <v>7744</v>
      </c>
      <c r="AR258" t="s">
        <v>7745</v>
      </c>
      <c r="AS258" t="s">
        <v>3058</v>
      </c>
      <c r="AT258" t="s">
        <v>7746</v>
      </c>
      <c r="AU258" t="s">
        <v>2265</v>
      </c>
      <c r="AV258" t="s">
        <v>7747</v>
      </c>
      <c r="AW258" t="s">
        <v>45</v>
      </c>
    </row>
    <row r="259" spans="1:49">
      <c r="A259" t="s">
        <v>7748</v>
      </c>
      <c r="B259" t="s">
        <v>2302</v>
      </c>
      <c r="C259" t="s">
        <v>7749</v>
      </c>
      <c r="D259" t="s">
        <v>7251</v>
      </c>
      <c r="E259" t="s">
        <v>2308</v>
      </c>
      <c r="F259" t="s">
        <v>2373</v>
      </c>
      <c r="G259" t="s">
        <v>2391</v>
      </c>
      <c r="H259" t="s">
        <v>2288</v>
      </c>
      <c r="I259" t="s">
        <v>2291</v>
      </c>
      <c r="J259" t="s">
        <v>2288</v>
      </c>
      <c r="K259" t="s">
        <v>7750</v>
      </c>
      <c r="L259" t="s">
        <v>2234</v>
      </c>
      <c r="M259" t="s">
        <v>7751</v>
      </c>
      <c r="N259" t="s">
        <v>2288</v>
      </c>
      <c r="O259" t="s">
        <v>7752</v>
      </c>
      <c r="P259" t="s">
        <v>4758</v>
      </c>
      <c r="Q259" t="s">
        <v>7753</v>
      </c>
      <c r="R259" t="s">
        <v>7754</v>
      </c>
      <c r="S259" t="s">
        <v>7755</v>
      </c>
      <c r="T259" t="s">
        <v>7756</v>
      </c>
      <c r="U259" t="s">
        <v>5891</v>
      </c>
      <c r="V259" t="s">
        <v>7757</v>
      </c>
      <c r="W259" t="s">
        <v>3932</v>
      </c>
      <c r="X259" t="s">
        <v>7758</v>
      </c>
      <c r="Y259" t="s">
        <v>4462</v>
      </c>
      <c r="Z259" t="s">
        <v>7759</v>
      </c>
      <c r="AA259" t="s">
        <v>7760</v>
      </c>
      <c r="AB259" t="s">
        <v>7761</v>
      </c>
      <c r="AC259" t="s">
        <v>2249</v>
      </c>
      <c r="AD259" t="s">
        <v>2250</v>
      </c>
      <c r="AE259" t="s">
        <v>2251</v>
      </c>
      <c r="AF259" t="s">
        <v>7762</v>
      </c>
      <c r="AG259" t="s">
        <v>2253</v>
      </c>
      <c r="AH259" t="s">
        <v>2291</v>
      </c>
      <c r="AI259" t="s">
        <v>2371</v>
      </c>
      <c r="AJ259" t="s">
        <v>2312</v>
      </c>
      <c r="AK259" t="s">
        <v>2270</v>
      </c>
      <c r="AM259" t="s">
        <v>7763</v>
      </c>
      <c r="AN259" t="s">
        <v>2232</v>
      </c>
      <c r="AO259" t="s">
        <v>7764</v>
      </c>
      <c r="AP259" t="s">
        <v>7765</v>
      </c>
      <c r="AQ259" t="s">
        <v>7766</v>
      </c>
      <c r="AR259" t="s">
        <v>7767</v>
      </c>
      <c r="AS259" t="s">
        <v>3585</v>
      </c>
      <c r="AT259" t="s">
        <v>7768</v>
      </c>
      <c r="AU259" t="s">
        <v>2265</v>
      </c>
      <c r="AV259" t="s">
        <v>7769</v>
      </c>
      <c r="AW259" t="s">
        <v>45</v>
      </c>
    </row>
    <row r="260" spans="1:49">
      <c r="A260" t="s">
        <v>7770</v>
      </c>
      <c r="B260" t="s">
        <v>2223</v>
      </c>
      <c r="C260" t="s">
        <v>7771</v>
      </c>
      <c r="D260" t="s">
        <v>7772</v>
      </c>
      <c r="E260" t="s">
        <v>2292</v>
      </c>
      <c r="F260" t="s">
        <v>2256</v>
      </c>
      <c r="G260" t="s">
        <v>2291</v>
      </c>
      <c r="H260" t="s">
        <v>2403</v>
      </c>
      <c r="I260" t="s">
        <v>2327</v>
      </c>
      <c r="J260" t="s">
        <v>2234</v>
      </c>
      <c r="K260" t="s">
        <v>7773</v>
      </c>
      <c r="L260" t="s">
        <v>2232</v>
      </c>
      <c r="M260" t="s">
        <v>2565</v>
      </c>
      <c r="N260" t="s">
        <v>2234</v>
      </c>
      <c r="O260" t="s">
        <v>7774</v>
      </c>
      <c r="P260" t="s">
        <v>2328</v>
      </c>
      <c r="Q260" t="s">
        <v>7775</v>
      </c>
      <c r="R260" t="s">
        <v>5109</v>
      </c>
      <c r="S260" t="s">
        <v>7776</v>
      </c>
      <c r="T260" t="s">
        <v>7777</v>
      </c>
      <c r="U260" t="s">
        <v>7778</v>
      </c>
      <c r="V260" t="s">
        <v>7779</v>
      </c>
      <c r="W260" t="s">
        <v>2909</v>
      </c>
      <c r="X260" t="s">
        <v>7780</v>
      </c>
      <c r="Y260" t="s">
        <v>2326</v>
      </c>
      <c r="Z260" t="s">
        <v>7781</v>
      </c>
      <c r="AA260" t="s">
        <v>2245</v>
      </c>
      <c r="AB260" t="s">
        <v>7782</v>
      </c>
      <c r="AC260" t="s">
        <v>2249</v>
      </c>
      <c r="AD260" t="s">
        <v>2250</v>
      </c>
      <c r="AE260" t="s">
        <v>2251</v>
      </c>
      <c r="AF260" t="s">
        <v>7783</v>
      </c>
      <c r="AG260" t="s">
        <v>2312</v>
      </c>
      <c r="AH260" t="s">
        <v>2327</v>
      </c>
      <c r="AI260" t="s">
        <v>2227</v>
      </c>
      <c r="AJ260" t="s">
        <v>2359</v>
      </c>
      <c r="AK260" t="s">
        <v>2293</v>
      </c>
      <c r="AM260" t="s">
        <v>7784</v>
      </c>
      <c r="AN260" t="s">
        <v>2232</v>
      </c>
      <c r="AO260" t="s">
        <v>7785</v>
      </c>
      <c r="AP260" t="s">
        <v>4467</v>
      </c>
      <c r="AQ260" t="s">
        <v>7786</v>
      </c>
      <c r="AR260" t="s">
        <v>7787</v>
      </c>
      <c r="AS260" t="s">
        <v>7788</v>
      </c>
      <c r="AT260" t="s">
        <v>7789</v>
      </c>
      <c r="AU260" t="s">
        <v>2265</v>
      </c>
      <c r="AV260" t="s">
        <v>7790</v>
      </c>
      <c r="AW260" t="s">
        <v>45</v>
      </c>
    </row>
    <row r="261" spans="1:49">
      <c r="A261" t="s">
        <v>7791</v>
      </c>
      <c r="B261" t="s">
        <v>46</v>
      </c>
      <c r="C261" t="s">
        <v>7792</v>
      </c>
      <c r="D261" t="s">
        <v>7292</v>
      </c>
      <c r="E261" t="s">
        <v>2229</v>
      </c>
      <c r="F261" t="s">
        <v>2272</v>
      </c>
      <c r="G261" t="s">
        <v>2329</v>
      </c>
      <c r="H261" t="s">
        <v>2359</v>
      </c>
      <c r="I261" t="s">
        <v>2234</v>
      </c>
      <c r="J261" t="s">
        <v>2288</v>
      </c>
      <c r="K261" t="s">
        <v>7793</v>
      </c>
      <c r="L261" t="s">
        <v>2232</v>
      </c>
      <c r="M261" t="s">
        <v>2588</v>
      </c>
      <c r="N261" t="s">
        <v>2253</v>
      </c>
      <c r="O261" t="s">
        <v>7794</v>
      </c>
      <c r="P261" t="s">
        <v>2359</v>
      </c>
      <c r="Q261" t="s">
        <v>7795</v>
      </c>
      <c r="R261" t="s">
        <v>3296</v>
      </c>
      <c r="S261" t="s">
        <v>7796</v>
      </c>
      <c r="T261" t="s">
        <v>7797</v>
      </c>
      <c r="U261" t="s">
        <v>4086</v>
      </c>
      <c r="V261" t="s">
        <v>7798</v>
      </c>
      <c r="W261" t="s">
        <v>2545</v>
      </c>
      <c r="X261" t="s">
        <v>7799</v>
      </c>
      <c r="Y261" t="s">
        <v>2291</v>
      </c>
      <c r="Z261" t="s">
        <v>7800</v>
      </c>
      <c r="AA261" t="s">
        <v>2973</v>
      </c>
      <c r="AB261" t="s">
        <v>7801</v>
      </c>
      <c r="AC261" t="s">
        <v>2249</v>
      </c>
      <c r="AD261" t="s">
        <v>2250</v>
      </c>
      <c r="AE261" t="s">
        <v>2251</v>
      </c>
      <c r="AF261" t="s">
        <v>7802</v>
      </c>
      <c r="AG261" t="s">
        <v>2312</v>
      </c>
      <c r="AH261" t="s">
        <v>2391</v>
      </c>
      <c r="AI261" t="s">
        <v>2272</v>
      </c>
      <c r="AJ261" t="s">
        <v>2328</v>
      </c>
      <c r="AK261" t="s">
        <v>2257</v>
      </c>
      <c r="AM261" t="s">
        <v>7803</v>
      </c>
      <c r="AN261" t="s">
        <v>2253</v>
      </c>
      <c r="AO261" t="s">
        <v>7804</v>
      </c>
      <c r="AP261" t="s">
        <v>7805</v>
      </c>
      <c r="AQ261" t="s">
        <v>7806</v>
      </c>
      <c r="AR261" t="s">
        <v>7807</v>
      </c>
      <c r="AS261" t="s">
        <v>2570</v>
      </c>
      <c r="AT261" t="s">
        <v>7808</v>
      </c>
      <c r="AU261" t="s">
        <v>2265</v>
      </c>
      <c r="AV261" t="s">
        <v>7809</v>
      </c>
      <c r="AW261" t="s">
        <v>45</v>
      </c>
    </row>
    <row r="262" spans="1:49">
      <c r="A262" t="s">
        <v>7810</v>
      </c>
      <c r="B262" t="s">
        <v>2302</v>
      </c>
      <c r="C262" t="s">
        <v>7811</v>
      </c>
      <c r="D262" t="s">
        <v>7310</v>
      </c>
      <c r="E262" t="s">
        <v>2403</v>
      </c>
      <c r="F262" t="s">
        <v>2373</v>
      </c>
      <c r="G262" t="s">
        <v>2257</v>
      </c>
      <c r="H262" t="s">
        <v>2308</v>
      </c>
      <c r="I262" t="s">
        <v>2601</v>
      </c>
      <c r="J262" t="s">
        <v>2234</v>
      </c>
      <c r="K262" t="s">
        <v>7812</v>
      </c>
      <c r="L262" t="s">
        <v>2232</v>
      </c>
      <c r="M262" t="s">
        <v>2614</v>
      </c>
      <c r="N262" t="s">
        <v>2232</v>
      </c>
      <c r="O262" t="s">
        <v>7813</v>
      </c>
      <c r="P262" t="s">
        <v>2293</v>
      </c>
      <c r="Q262" t="s">
        <v>7814</v>
      </c>
      <c r="R262" t="s">
        <v>4498</v>
      </c>
      <c r="S262" t="s">
        <v>2870</v>
      </c>
      <c r="T262" t="s">
        <v>7815</v>
      </c>
      <c r="U262" t="s">
        <v>2842</v>
      </c>
      <c r="V262" t="s">
        <v>7816</v>
      </c>
      <c r="W262" t="s">
        <v>2226</v>
      </c>
      <c r="X262" t="s">
        <v>7817</v>
      </c>
      <c r="Y262" t="s">
        <v>3908</v>
      </c>
      <c r="Z262" t="s">
        <v>7818</v>
      </c>
      <c r="AA262" t="s">
        <v>2288</v>
      </c>
      <c r="AB262" t="s">
        <v>7819</v>
      </c>
      <c r="AC262" t="s">
        <v>2249</v>
      </c>
      <c r="AD262" t="s">
        <v>2250</v>
      </c>
      <c r="AE262" t="s">
        <v>2251</v>
      </c>
      <c r="AF262" t="s">
        <v>7820</v>
      </c>
      <c r="AG262" t="s">
        <v>2226</v>
      </c>
      <c r="AH262" t="s">
        <v>2227</v>
      </c>
      <c r="AI262" t="s">
        <v>2552</v>
      </c>
      <c r="AJ262" t="s">
        <v>2497</v>
      </c>
      <c r="AK262" t="s">
        <v>2305</v>
      </c>
      <c r="AM262" t="s">
        <v>7821</v>
      </c>
      <c r="AN262" t="s">
        <v>2253</v>
      </c>
      <c r="AO262" t="s">
        <v>2728</v>
      </c>
      <c r="AP262" t="s">
        <v>5129</v>
      </c>
      <c r="AQ262" t="s">
        <v>7822</v>
      </c>
      <c r="AR262" t="s">
        <v>7823</v>
      </c>
      <c r="AS262" t="s">
        <v>4603</v>
      </c>
      <c r="AT262" t="s">
        <v>7824</v>
      </c>
      <c r="AU262" t="s">
        <v>2265</v>
      </c>
      <c r="AV262" t="s">
        <v>7825</v>
      </c>
      <c r="AW262" t="s">
        <v>45</v>
      </c>
    </row>
    <row r="263" spans="1:49">
      <c r="A263" t="s">
        <v>7826</v>
      </c>
      <c r="B263" t="s">
        <v>2223</v>
      </c>
      <c r="C263" t="s">
        <v>7827</v>
      </c>
      <c r="D263" t="s">
        <v>7828</v>
      </c>
      <c r="E263" t="s">
        <v>2342</v>
      </c>
      <c r="F263" t="s">
        <v>2292</v>
      </c>
      <c r="G263" t="s">
        <v>2329</v>
      </c>
      <c r="H263" t="s">
        <v>2254</v>
      </c>
      <c r="I263" t="s">
        <v>2293</v>
      </c>
      <c r="J263" t="s">
        <v>2291</v>
      </c>
      <c r="K263" t="s">
        <v>7829</v>
      </c>
      <c r="L263" t="s">
        <v>2232</v>
      </c>
      <c r="M263" t="s">
        <v>2640</v>
      </c>
      <c r="N263" t="s">
        <v>2265</v>
      </c>
      <c r="O263" t="s">
        <v>7830</v>
      </c>
      <c r="P263" t="s">
        <v>2601</v>
      </c>
      <c r="Q263" t="s">
        <v>7831</v>
      </c>
      <c r="R263" t="s">
        <v>4509</v>
      </c>
      <c r="S263" t="s">
        <v>5648</v>
      </c>
      <c r="T263" t="s">
        <v>7832</v>
      </c>
      <c r="U263" t="s">
        <v>7833</v>
      </c>
      <c r="V263" t="s">
        <v>7834</v>
      </c>
      <c r="W263" t="s">
        <v>2834</v>
      </c>
      <c r="X263" t="s">
        <v>7835</v>
      </c>
      <c r="Y263" t="s">
        <v>2749</v>
      </c>
      <c r="Z263" t="s">
        <v>7836</v>
      </c>
      <c r="AA263" t="s">
        <v>2245</v>
      </c>
      <c r="AB263" t="s">
        <v>7837</v>
      </c>
      <c r="AC263" t="s">
        <v>2249</v>
      </c>
      <c r="AD263" t="s">
        <v>2250</v>
      </c>
      <c r="AE263" t="s">
        <v>2251</v>
      </c>
      <c r="AF263" t="s">
        <v>7838</v>
      </c>
      <c r="AG263" t="s">
        <v>2255</v>
      </c>
      <c r="AH263" t="s">
        <v>2371</v>
      </c>
      <c r="AI263" t="s">
        <v>2481</v>
      </c>
      <c r="AJ263" t="s">
        <v>2359</v>
      </c>
      <c r="AK263" t="s">
        <v>2509</v>
      </c>
      <c r="AM263" t="s">
        <v>7839</v>
      </c>
      <c r="AN263" t="s">
        <v>2232</v>
      </c>
      <c r="AO263" t="s">
        <v>7840</v>
      </c>
      <c r="AP263" t="s">
        <v>4192</v>
      </c>
      <c r="AQ263" t="s">
        <v>7841</v>
      </c>
      <c r="AR263" t="s">
        <v>7842</v>
      </c>
      <c r="AS263" t="s">
        <v>6425</v>
      </c>
      <c r="AT263" t="s">
        <v>7843</v>
      </c>
      <c r="AU263" t="s">
        <v>2265</v>
      </c>
      <c r="AV263" t="s">
        <v>7844</v>
      </c>
      <c r="AW263" t="s">
        <v>45</v>
      </c>
    </row>
    <row r="264" spans="1:49">
      <c r="A264" t="s">
        <v>7845</v>
      </c>
      <c r="B264" t="s">
        <v>46</v>
      </c>
      <c r="C264" t="s">
        <v>7846</v>
      </c>
      <c r="D264" t="s">
        <v>7350</v>
      </c>
      <c r="E264" t="s">
        <v>2255</v>
      </c>
      <c r="F264" t="s">
        <v>2288</v>
      </c>
      <c r="G264" t="s">
        <v>2496</v>
      </c>
      <c r="H264" t="s">
        <v>2372</v>
      </c>
      <c r="I264" t="s">
        <v>2403</v>
      </c>
      <c r="J264" t="s">
        <v>2288</v>
      </c>
      <c r="K264" t="s">
        <v>7847</v>
      </c>
      <c r="L264" t="s">
        <v>2232</v>
      </c>
      <c r="M264" t="s">
        <v>2233</v>
      </c>
      <c r="N264" t="s">
        <v>2288</v>
      </c>
      <c r="O264" t="s">
        <v>7848</v>
      </c>
      <c r="P264" t="s">
        <v>2512</v>
      </c>
      <c r="Q264" t="s">
        <v>7849</v>
      </c>
      <c r="R264" t="s">
        <v>7850</v>
      </c>
      <c r="S264" t="s">
        <v>7851</v>
      </c>
      <c r="T264" t="s">
        <v>7852</v>
      </c>
      <c r="U264" t="s">
        <v>2834</v>
      </c>
      <c r="V264" t="s">
        <v>7853</v>
      </c>
      <c r="W264" t="s">
        <v>2286</v>
      </c>
      <c r="X264" t="s">
        <v>7854</v>
      </c>
      <c r="Y264" t="s">
        <v>2308</v>
      </c>
      <c r="Z264" t="s">
        <v>7855</v>
      </c>
      <c r="AA264" t="s">
        <v>2927</v>
      </c>
      <c r="AB264" t="s">
        <v>7856</v>
      </c>
      <c r="AC264" t="s">
        <v>2249</v>
      </c>
      <c r="AD264" t="s">
        <v>2250</v>
      </c>
      <c r="AE264" t="s">
        <v>2251</v>
      </c>
      <c r="AF264" t="s">
        <v>7857</v>
      </c>
      <c r="AG264" t="s">
        <v>2373</v>
      </c>
      <c r="AH264" t="s">
        <v>2372</v>
      </c>
      <c r="AI264" t="s">
        <v>2277</v>
      </c>
      <c r="AJ264" t="s">
        <v>2403</v>
      </c>
      <c r="AK264" t="s">
        <v>2270</v>
      </c>
      <c r="AM264" t="s">
        <v>7858</v>
      </c>
      <c r="AN264" t="s">
        <v>2253</v>
      </c>
      <c r="AO264" t="s">
        <v>7859</v>
      </c>
      <c r="AP264" t="s">
        <v>7860</v>
      </c>
      <c r="AQ264" t="s">
        <v>7861</v>
      </c>
      <c r="AR264" t="s">
        <v>7862</v>
      </c>
      <c r="AS264" t="s">
        <v>6554</v>
      </c>
      <c r="AT264" t="s">
        <v>7863</v>
      </c>
      <c r="AU264" t="s">
        <v>2265</v>
      </c>
      <c r="AV264" t="s">
        <v>7864</v>
      </c>
      <c r="AW264" t="s">
        <v>45</v>
      </c>
    </row>
    <row r="265" spans="1:49">
      <c r="A265" t="s">
        <v>7865</v>
      </c>
      <c r="B265" t="s">
        <v>2302</v>
      </c>
      <c r="C265" t="s">
        <v>7866</v>
      </c>
      <c r="D265" t="s">
        <v>7372</v>
      </c>
      <c r="E265" t="s">
        <v>2445</v>
      </c>
      <c r="F265" t="s">
        <v>2306</v>
      </c>
      <c r="G265" t="s">
        <v>2509</v>
      </c>
      <c r="H265" t="s">
        <v>2391</v>
      </c>
      <c r="I265" t="s">
        <v>2312</v>
      </c>
      <c r="J265" t="s">
        <v>2291</v>
      </c>
      <c r="K265" t="s">
        <v>7867</v>
      </c>
      <c r="L265" t="s">
        <v>2232</v>
      </c>
      <c r="M265" t="s">
        <v>2275</v>
      </c>
      <c r="N265" t="s">
        <v>2232</v>
      </c>
      <c r="O265" t="s">
        <v>7868</v>
      </c>
      <c r="P265" t="s">
        <v>2359</v>
      </c>
      <c r="Q265" t="s">
        <v>7869</v>
      </c>
      <c r="R265" t="s">
        <v>4695</v>
      </c>
      <c r="S265" t="s">
        <v>7870</v>
      </c>
      <c r="T265" t="s">
        <v>7871</v>
      </c>
      <c r="U265" t="s">
        <v>2772</v>
      </c>
      <c r="V265" t="s">
        <v>7872</v>
      </c>
      <c r="W265" t="s">
        <v>6243</v>
      </c>
      <c r="X265" t="s">
        <v>7873</v>
      </c>
      <c r="Y265" t="s">
        <v>4394</v>
      </c>
      <c r="Z265" t="s">
        <v>7874</v>
      </c>
      <c r="AA265" t="s">
        <v>3774</v>
      </c>
      <c r="AB265" t="s">
        <v>7875</v>
      </c>
      <c r="AC265" t="s">
        <v>2249</v>
      </c>
      <c r="AD265" t="s">
        <v>2250</v>
      </c>
      <c r="AE265" t="s">
        <v>2251</v>
      </c>
      <c r="AF265" t="s">
        <v>7876</v>
      </c>
      <c r="AG265" t="s">
        <v>2536</v>
      </c>
      <c r="AH265" t="s">
        <v>2391</v>
      </c>
      <c r="AI265" t="s">
        <v>2272</v>
      </c>
      <c r="AJ265" t="s">
        <v>2229</v>
      </c>
      <c r="AK265" t="s">
        <v>2601</v>
      </c>
      <c r="AM265" t="s">
        <v>7877</v>
      </c>
      <c r="AN265" t="s">
        <v>2232</v>
      </c>
      <c r="AO265" t="s">
        <v>2728</v>
      </c>
      <c r="AP265" t="s">
        <v>2678</v>
      </c>
      <c r="AQ265" t="s">
        <v>7878</v>
      </c>
      <c r="AR265" t="s">
        <v>7879</v>
      </c>
      <c r="AS265" t="s">
        <v>2732</v>
      </c>
      <c r="AT265" t="s">
        <v>7880</v>
      </c>
      <c r="AU265" t="s">
        <v>2265</v>
      </c>
      <c r="AV265" t="s">
        <v>7881</v>
      </c>
      <c r="AW265" t="s">
        <v>45</v>
      </c>
    </row>
    <row r="266" spans="1:49">
      <c r="A266" t="s">
        <v>7882</v>
      </c>
      <c r="B266" t="s">
        <v>2223</v>
      </c>
      <c r="C266" t="s">
        <v>7883</v>
      </c>
      <c r="D266" t="s">
        <v>7884</v>
      </c>
      <c r="E266" t="s">
        <v>2403</v>
      </c>
      <c r="F266" t="s">
        <v>2497</v>
      </c>
      <c r="G266" t="s">
        <v>2227</v>
      </c>
      <c r="H266" t="s">
        <v>2445</v>
      </c>
      <c r="I266" t="s">
        <v>2359</v>
      </c>
      <c r="J266" t="s">
        <v>2230</v>
      </c>
      <c r="K266" t="s">
        <v>7885</v>
      </c>
      <c r="L266" t="s">
        <v>2232</v>
      </c>
      <c r="M266" t="s">
        <v>2310</v>
      </c>
      <c r="N266" t="s">
        <v>2253</v>
      </c>
      <c r="O266" t="s">
        <v>7886</v>
      </c>
      <c r="P266" t="s">
        <v>2358</v>
      </c>
      <c r="Q266" t="s">
        <v>7887</v>
      </c>
      <c r="R266" t="s">
        <v>3678</v>
      </c>
      <c r="S266" t="s">
        <v>7888</v>
      </c>
      <c r="T266" t="s">
        <v>7889</v>
      </c>
      <c r="U266" t="s">
        <v>3158</v>
      </c>
      <c r="V266" t="s">
        <v>7890</v>
      </c>
      <c r="W266" t="s">
        <v>2721</v>
      </c>
      <c r="X266" t="s">
        <v>7891</v>
      </c>
      <c r="Y266" t="s">
        <v>6276</v>
      </c>
      <c r="Z266" t="s">
        <v>7892</v>
      </c>
      <c r="AA266" t="s">
        <v>2416</v>
      </c>
      <c r="AB266" t="s">
        <v>7893</v>
      </c>
      <c r="AC266" t="s">
        <v>2249</v>
      </c>
      <c r="AD266" t="s">
        <v>2250</v>
      </c>
      <c r="AE266" t="s">
        <v>2251</v>
      </c>
      <c r="AF266" t="s">
        <v>7894</v>
      </c>
      <c r="AG266" t="s">
        <v>2308</v>
      </c>
      <c r="AH266" t="s">
        <v>2254</v>
      </c>
      <c r="AI266" t="s">
        <v>2291</v>
      </c>
      <c r="AJ266" t="s">
        <v>2373</v>
      </c>
      <c r="AK266" t="s">
        <v>2227</v>
      </c>
      <c r="AM266" t="s">
        <v>7895</v>
      </c>
      <c r="AN266" t="s">
        <v>2342</v>
      </c>
      <c r="AO266" t="s">
        <v>7896</v>
      </c>
      <c r="AP266" t="s">
        <v>7897</v>
      </c>
      <c r="AQ266" t="s">
        <v>4570</v>
      </c>
      <c r="AR266" t="s">
        <v>7898</v>
      </c>
      <c r="AS266" t="s">
        <v>6626</v>
      </c>
      <c r="AT266" t="s">
        <v>7899</v>
      </c>
      <c r="AU266" t="s">
        <v>2265</v>
      </c>
      <c r="AV266" t="s">
        <v>7900</v>
      </c>
      <c r="AW266" t="s">
        <v>45</v>
      </c>
    </row>
    <row r="267" spans="1:49">
      <c r="A267" t="s">
        <v>7901</v>
      </c>
      <c r="B267" t="s">
        <v>46</v>
      </c>
      <c r="C267" t="s">
        <v>7902</v>
      </c>
      <c r="D267" t="s">
        <v>7409</v>
      </c>
      <c r="E267" t="s">
        <v>2277</v>
      </c>
      <c r="F267" t="s">
        <v>2391</v>
      </c>
      <c r="G267" t="s">
        <v>2329</v>
      </c>
      <c r="H267" t="s">
        <v>2372</v>
      </c>
      <c r="I267" t="s">
        <v>2536</v>
      </c>
      <c r="J267" t="s">
        <v>2230</v>
      </c>
      <c r="K267" t="s">
        <v>7903</v>
      </c>
      <c r="L267" t="s">
        <v>2253</v>
      </c>
      <c r="M267" t="s">
        <v>2310</v>
      </c>
      <c r="N267" t="s">
        <v>2234</v>
      </c>
      <c r="O267" t="s">
        <v>7904</v>
      </c>
      <c r="P267" t="s">
        <v>2512</v>
      </c>
      <c r="Q267" t="s">
        <v>7905</v>
      </c>
      <c r="R267" t="s">
        <v>7906</v>
      </c>
      <c r="S267" t="s">
        <v>7907</v>
      </c>
      <c r="T267" t="s">
        <v>7908</v>
      </c>
      <c r="U267" t="s">
        <v>3254</v>
      </c>
      <c r="V267" t="s">
        <v>7909</v>
      </c>
      <c r="W267" t="s">
        <v>3829</v>
      </c>
      <c r="X267" t="s">
        <v>7910</v>
      </c>
      <c r="Y267" t="s">
        <v>3186</v>
      </c>
      <c r="Z267" t="s">
        <v>7911</v>
      </c>
      <c r="AA267" t="s">
        <v>5003</v>
      </c>
      <c r="AB267" t="s">
        <v>7912</v>
      </c>
      <c r="AC267" t="s">
        <v>2249</v>
      </c>
      <c r="AD267" t="s">
        <v>2250</v>
      </c>
      <c r="AE267" t="s">
        <v>2251</v>
      </c>
      <c r="AF267" t="s">
        <v>7913</v>
      </c>
      <c r="AG267" t="s">
        <v>2254</v>
      </c>
      <c r="AH267" t="s">
        <v>2250</v>
      </c>
      <c r="AI267" t="s">
        <v>2391</v>
      </c>
      <c r="AJ267" t="s">
        <v>2358</v>
      </c>
      <c r="AK267" t="s">
        <v>2445</v>
      </c>
      <c r="AM267" t="s">
        <v>7914</v>
      </c>
      <c r="AN267" t="s">
        <v>2234</v>
      </c>
      <c r="AO267" t="s">
        <v>7915</v>
      </c>
      <c r="AP267" t="s">
        <v>4987</v>
      </c>
      <c r="AQ267" t="s">
        <v>7916</v>
      </c>
      <c r="AR267" t="s">
        <v>7917</v>
      </c>
      <c r="AS267" t="s">
        <v>3486</v>
      </c>
      <c r="AT267" t="s">
        <v>7918</v>
      </c>
      <c r="AU267" t="s">
        <v>2265</v>
      </c>
      <c r="AV267" t="s">
        <v>7919</v>
      </c>
      <c r="AW267" t="s">
        <v>45</v>
      </c>
    </row>
    <row r="268" spans="1:49">
      <c r="A268" t="s">
        <v>7920</v>
      </c>
      <c r="B268" t="s">
        <v>2302</v>
      </c>
      <c r="C268" t="s">
        <v>7921</v>
      </c>
      <c r="D268" t="s">
        <v>7425</v>
      </c>
      <c r="E268" t="s">
        <v>2372</v>
      </c>
      <c r="F268" t="s">
        <v>2329</v>
      </c>
      <c r="G268" t="s">
        <v>2288</v>
      </c>
      <c r="H268" t="s">
        <v>2326</v>
      </c>
      <c r="I268" t="s">
        <v>2359</v>
      </c>
      <c r="J268" t="s">
        <v>2234</v>
      </c>
      <c r="K268" t="s">
        <v>7922</v>
      </c>
      <c r="L268" t="s">
        <v>2253</v>
      </c>
      <c r="M268" t="s">
        <v>3152</v>
      </c>
      <c r="N268" t="s">
        <v>2265</v>
      </c>
      <c r="O268" t="s">
        <v>7923</v>
      </c>
      <c r="P268" t="s">
        <v>2445</v>
      </c>
      <c r="Q268" t="s">
        <v>7924</v>
      </c>
      <c r="R268" t="s">
        <v>7925</v>
      </c>
      <c r="S268" t="s">
        <v>7926</v>
      </c>
      <c r="T268" t="s">
        <v>3747</v>
      </c>
      <c r="U268" t="s">
        <v>7000</v>
      </c>
      <c r="V268" t="s">
        <v>7927</v>
      </c>
      <c r="W268" t="s">
        <v>7928</v>
      </c>
      <c r="X268" t="s">
        <v>7929</v>
      </c>
      <c r="Y268" t="s">
        <v>4394</v>
      </c>
      <c r="Z268" t="s">
        <v>7930</v>
      </c>
      <c r="AA268" t="s">
        <v>3064</v>
      </c>
      <c r="AB268" t="s">
        <v>7931</v>
      </c>
      <c r="AC268" t="s">
        <v>2249</v>
      </c>
      <c r="AD268" t="s">
        <v>2250</v>
      </c>
      <c r="AE268" t="s">
        <v>2251</v>
      </c>
      <c r="AF268" t="s">
        <v>7932</v>
      </c>
      <c r="AG268" t="s">
        <v>2250</v>
      </c>
      <c r="AH268" t="s">
        <v>2292</v>
      </c>
      <c r="AI268" t="s">
        <v>2497</v>
      </c>
      <c r="AJ268" t="s">
        <v>2273</v>
      </c>
      <c r="AK268" t="s">
        <v>2305</v>
      </c>
      <c r="AM268" t="s">
        <v>7933</v>
      </c>
      <c r="AN268" t="s">
        <v>2232</v>
      </c>
      <c r="AO268" t="s">
        <v>7934</v>
      </c>
      <c r="AP268" t="s">
        <v>6308</v>
      </c>
      <c r="AQ268" t="s">
        <v>7935</v>
      </c>
      <c r="AR268" t="s">
        <v>7936</v>
      </c>
      <c r="AS268" t="s">
        <v>6959</v>
      </c>
      <c r="AT268" t="s">
        <v>7937</v>
      </c>
      <c r="AU268" t="s">
        <v>2265</v>
      </c>
      <c r="AV268" t="s">
        <v>7938</v>
      </c>
      <c r="AW268" t="s">
        <v>45</v>
      </c>
    </row>
    <row r="269" spans="1:49">
      <c r="A269" t="s">
        <v>7939</v>
      </c>
      <c r="B269" t="s">
        <v>2223</v>
      </c>
      <c r="C269" t="s">
        <v>7940</v>
      </c>
      <c r="D269" t="s">
        <v>7941</v>
      </c>
      <c r="E269" t="s">
        <v>2312</v>
      </c>
      <c r="F269" t="s">
        <v>2445</v>
      </c>
      <c r="G269" t="s">
        <v>2341</v>
      </c>
      <c r="H269" t="s">
        <v>2228</v>
      </c>
      <c r="I269" t="s">
        <v>2272</v>
      </c>
      <c r="J269" t="s">
        <v>2234</v>
      </c>
      <c r="K269" t="s">
        <v>7942</v>
      </c>
      <c r="L269" t="s">
        <v>2232</v>
      </c>
      <c r="M269" t="s">
        <v>3177</v>
      </c>
      <c r="N269" t="s">
        <v>2265</v>
      </c>
      <c r="O269" t="s">
        <v>7943</v>
      </c>
      <c r="P269" t="s">
        <v>2590</v>
      </c>
      <c r="Q269" t="s">
        <v>7944</v>
      </c>
      <c r="R269" t="s">
        <v>7945</v>
      </c>
      <c r="S269" t="s">
        <v>7946</v>
      </c>
      <c r="T269" t="s">
        <v>7947</v>
      </c>
      <c r="U269" t="s">
        <v>7948</v>
      </c>
      <c r="V269" t="s">
        <v>7949</v>
      </c>
      <c r="W269" t="s">
        <v>3906</v>
      </c>
      <c r="X269" t="s">
        <v>7950</v>
      </c>
      <c r="Y269" t="s">
        <v>4161</v>
      </c>
      <c r="Z269" t="s">
        <v>7951</v>
      </c>
      <c r="AA269" t="s">
        <v>2388</v>
      </c>
      <c r="AB269" t="s">
        <v>7952</v>
      </c>
      <c r="AC269" t="s">
        <v>2249</v>
      </c>
      <c r="AD269" t="s">
        <v>2250</v>
      </c>
      <c r="AE269" t="s">
        <v>2251</v>
      </c>
      <c r="AF269" t="s">
        <v>7953</v>
      </c>
      <c r="AG269" t="s">
        <v>2341</v>
      </c>
      <c r="AH269" t="s">
        <v>2391</v>
      </c>
      <c r="AI269" t="s">
        <v>2228</v>
      </c>
      <c r="AJ269" t="s">
        <v>2601</v>
      </c>
      <c r="AK269" t="s">
        <v>2328</v>
      </c>
      <c r="AM269" t="s">
        <v>7954</v>
      </c>
      <c r="AN269" t="s">
        <v>2234</v>
      </c>
      <c r="AO269" t="s">
        <v>7955</v>
      </c>
      <c r="AP269" t="s">
        <v>3901</v>
      </c>
      <c r="AQ269" t="s">
        <v>7956</v>
      </c>
      <c r="AR269" t="s">
        <v>7957</v>
      </c>
      <c r="AS269" t="s">
        <v>7958</v>
      </c>
      <c r="AT269" t="s">
        <v>7959</v>
      </c>
      <c r="AU269" t="s">
        <v>2265</v>
      </c>
      <c r="AV269" t="s">
        <v>7960</v>
      </c>
      <c r="AW269" t="s">
        <v>45</v>
      </c>
    </row>
    <row r="270" spans="1:49">
      <c r="A270" t="s">
        <v>7961</v>
      </c>
      <c r="B270" t="s">
        <v>46</v>
      </c>
      <c r="C270" t="s">
        <v>7962</v>
      </c>
      <c r="D270" t="s">
        <v>7463</v>
      </c>
      <c r="E270" t="s">
        <v>2272</v>
      </c>
      <c r="F270" t="s">
        <v>2305</v>
      </c>
      <c r="G270" t="s">
        <v>2226</v>
      </c>
      <c r="H270" t="s">
        <v>2358</v>
      </c>
      <c r="I270" t="s">
        <v>2273</v>
      </c>
      <c r="J270" t="s">
        <v>2265</v>
      </c>
      <c r="K270" t="s">
        <v>7963</v>
      </c>
      <c r="L270" t="s">
        <v>2232</v>
      </c>
      <c r="M270" t="s">
        <v>2565</v>
      </c>
      <c r="N270" t="s">
        <v>2232</v>
      </c>
      <c r="O270" t="s">
        <v>7964</v>
      </c>
      <c r="P270" t="s">
        <v>2373</v>
      </c>
      <c r="Q270" t="s">
        <v>7965</v>
      </c>
      <c r="R270" t="s">
        <v>7966</v>
      </c>
      <c r="S270" t="s">
        <v>7967</v>
      </c>
      <c r="T270" t="s">
        <v>7968</v>
      </c>
      <c r="U270" t="s">
        <v>7969</v>
      </c>
      <c r="V270" t="s">
        <v>7970</v>
      </c>
      <c r="W270" t="s">
        <v>3585</v>
      </c>
      <c r="X270" t="s">
        <v>7971</v>
      </c>
      <c r="Y270" t="s">
        <v>3932</v>
      </c>
      <c r="Z270" t="s">
        <v>7972</v>
      </c>
      <c r="AA270" t="s">
        <v>2245</v>
      </c>
      <c r="AB270" t="s">
        <v>7973</v>
      </c>
      <c r="AC270" t="s">
        <v>2249</v>
      </c>
      <c r="AD270" t="s">
        <v>2250</v>
      </c>
      <c r="AE270" t="s">
        <v>2251</v>
      </c>
      <c r="AF270" t="s">
        <v>7974</v>
      </c>
      <c r="AG270" t="s">
        <v>2234</v>
      </c>
      <c r="AH270" t="s">
        <v>2481</v>
      </c>
      <c r="AI270" t="s">
        <v>2277</v>
      </c>
      <c r="AJ270" t="s">
        <v>2293</v>
      </c>
      <c r="AK270" t="s">
        <v>2552</v>
      </c>
      <c r="AM270" t="s">
        <v>7975</v>
      </c>
      <c r="AN270" t="s">
        <v>2253</v>
      </c>
      <c r="AO270" t="s">
        <v>7976</v>
      </c>
      <c r="AP270" t="s">
        <v>7977</v>
      </c>
      <c r="AQ270" t="s">
        <v>2501</v>
      </c>
      <c r="AR270" t="s">
        <v>7978</v>
      </c>
      <c r="AS270" t="s">
        <v>2306</v>
      </c>
      <c r="AT270" t="s">
        <v>7979</v>
      </c>
      <c r="AU270" t="s">
        <v>2265</v>
      </c>
      <c r="AV270" t="s">
        <v>7980</v>
      </c>
      <c r="AW270" t="s">
        <v>45</v>
      </c>
    </row>
    <row r="271" spans="1:49">
      <c r="A271" t="s">
        <v>7981</v>
      </c>
      <c r="B271" t="s">
        <v>2302</v>
      </c>
      <c r="C271" t="s">
        <v>7982</v>
      </c>
      <c r="D271" t="s">
        <v>7483</v>
      </c>
      <c r="E271" t="s">
        <v>2270</v>
      </c>
      <c r="F271" t="s">
        <v>2601</v>
      </c>
      <c r="G271" t="s">
        <v>2292</v>
      </c>
      <c r="H271" t="s">
        <v>2257</v>
      </c>
      <c r="I271" t="s">
        <v>2371</v>
      </c>
      <c r="J271" t="s">
        <v>2230</v>
      </c>
      <c r="K271" t="s">
        <v>7983</v>
      </c>
      <c r="L271" t="s">
        <v>2232</v>
      </c>
      <c r="M271" t="s">
        <v>2588</v>
      </c>
      <c r="N271" t="s">
        <v>2232</v>
      </c>
      <c r="O271" t="s">
        <v>7984</v>
      </c>
      <c r="P271" t="s">
        <v>2306</v>
      </c>
      <c r="Q271" t="s">
        <v>7985</v>
      </c>
      <c r="R271" t="s">
        <v>3766</v>
      </c>
      <c r="S271" t="s">
        <v>7986</v>
      </c>
      <c r="T271" t="s">
        <v>7987</v>
      </c>
      <c r="U271" t="s">
        <v>7988</v>
      </c>
      <c r="V271" t="s">
        <v>7989</v>
      </c>
      <c r="W271" t="s">
        <v>4438</v>
      </c>
      <c r="X271" t="s">
        <v>7990</v>
      </c>
      <c r="Y271" t="s">
        <v>3373</v>
      </c>
      <c r="Z271" t="s">
        <v>7991</v>
      </c>
      <c r="AA271" t="s">
        <v>2549</v>
      </c>
      <c r="AB271" t="s">
        <v>7992</v>
      </c>
      <c r="AC271" t="s">
        <v>2249</v>
      </c>
      <c r="AD271" t="s">
        <v>2250</v>
      </c>
      <c r="AE271" t="s">
        <v>2251</v>
      </c>
      <c r="AF271" t="s">
        <v>7993</v>
      </c>
      <c r="AG271" t="s">
        <v>2308</v>
      </c>
      <c r="AH271" t="s">
        <v>2254</v>
      </c>
      <c r="AI271" t="s">
        <v>2306</v>
      </c>
      <c r="AJ271" t="s">
        <v>2445</v>
      </c>
      <c r="AK271" t="s">
        <v>2307</v>
      </c>
      <c r="AM271" t="s">
        <v>7994</v>
      </c>
      <c r="AN271" t="s">
        <v>2232</v>
      </c>
      <c r="AO271" t="s">
        <v>2728</v>
      </c>
      <c r="AP271" t="s">
        <v>7995</v>
      </c>
      <c r="AQ271" t="s">
        <v>7996</v>
      </c>
      <c r="AR271" t="s">
        <v>7997</v>
      </c>
      <c r="AS271" t="s">
        <v>5861</v>
      </c>
      <c r="AT271" t="s">
        <v>7998</v>
      </c>
      <c r="AU271" t="s">
        <v>2265</v>
      </c>
      <c r="AV271" t="s">
        <v>7999</v>
      </c>
      <c r="AW271" t="s">
        <v>45</v>
      </c>
    </row>
    <row r="272" spans="1:49">
      <c r="A272" t="s">
        <v>8000</v>
      </c>
      <c r="B272" t="s">
        <v>2223</v>
      </c>
      <c r="C272" t="s">
        <v>8001</v>
      </c>
      <c r="D272" t="s">
        <v>8002</v>
      </c>
      <c r="E272" t="s">
        <v>2373</v>
      </c>
      <c r="F272" t="s">
        <v>2481</v>
      </c>
      <c r="G272" t="s">
        <v>2391</v>
      </c>
      <c r="H272" t="s">
        <v>2272</v>
      </c>
      <c r="I272" t="s">
        <v>2445</v>
      </c>
      <c r="J272" t="s">
        <v>2265</v>
      </c>
      <c r="K272" t="s">
        <v>8003</v>
      </c>
      <c r="L272" t="s">
        <v>2232</v>
      </c>
      <c r="M272" t="s">
        <v>2614</v>
      </c>
      <c r="N272" t="s">
        <v>2232</v>
      </c>
      <c r="O272" t="s">
        <v>8004</v>
      </c>
      <c r="P272" t="s">
        <v>2892</v>
      </c>
      <c r="Q272" t="s">
        <v>8005</v>
      </c>
      <c r="R272" t="s">
        <v>8006</v>
      </c>
      <c r="S272" t="s">
        <v>8007</v>
      </c>
      <c r="T272" t="s">
        <v>8008</v>
      </c>
      <c r="U272" t="s">
        <v>8009</v>
      </c>
      <c r="V272" t="s">
        <v>8010</v>
      </c>
      <c r="W272" t="s">
        <v>2596</v>
      </c>
      <c r="X272" t="s">
        <v>8011</v>
      </c>
      <c r="Y272" t="s">
        <v>2723</v>
      </c>
      <c r="Z272" t="s">
        <v>8012</v>
      </c>
      <c r="AA272" t="s">
        <v>3064</v>
      </c>
      <c r="AB272" t="s">
        <v>8013</v>
      </c>
      <c r="AC272" t="s">
        <v>2249</v>
      </c>
      <c r="AD272" t="s">
        <v>2250</v>
      </c>
      <c r="AE272" t="s">
        <v>2251</v>
      </c>
      <c r="AF272" t="s">
        <v>8014</v>
      </c>
      <c r="AG272" t="s">
        <v>2342</v>
      </c>
      <c r="AH272" t="s">
        <v>2291</v>
      </c>
      <c r="AI272" t="s">
        <v>2250</v>
      </c>
      <c r="AJ272" t="s">
        <v>2327</v>
      </c>
      <c r="AK272" t="s">
        <v>2229</v>
      </c>
      <c r="AM272" t="s">
        <v>8015</v>
      </c>
      <c r="AN272" t="s">
        <v>2342</v>
      </c>
      <c r="AO272" t="s">
        <v>8016</v>
      </c>
      <c r="AP272" t="s">
        <v>2592</v>
      </c>
      <c r="AQ272" t="s">
        <v>8017</v>
      </c>
      <c r="AR272" t="s">
        <v>8018</v>
      </c>
      <c r="AS272" t="s">
        <v>2286</v>
      </c>
      <c r="AT272" t="s">
        <v>8019</v>
      </c>
      <c r="AU272" t="s">
        <v>2265</v>
      </c>
      <c r="AV272" t="s">
        <v>8020</v>
      </c>
      <c r="AW272" t="s">
        <v>45</v>
      </c>
    </row>
    <row r="273" spans="1:49">
      <c r="A273" t="s">
        <v>8021</v>
      </c>
      <c r="B273" t="s">
        <v>46</v>
      </c>
      <c r="C273" t="s">
        <v>8022</v>
      </c>
      <c r="D273" t="s">
        <v>7520</v>
      </c>
      <c r="E273" t="s">
        <v>2371</v>
      </c>
      <c r="F273" t="s">
        <v>2372</v>
      </c>
      <c r="G273" t="s">
        <v>2228</v>
      </c>
      <c r="H273" t="s">
        <v>2307</v>
      </c>
      <c r="I273" t="s">
        <v>2265</v>
      </c>
      <c r="J273" t="s">
        <v>2265</v>
      </c>
      <c r="K273" t="s">
        <v>8023</v>
      </c>
      <c r="L273" t="s">
        <v>2232</v>
      </c>
      <c r="M273" t="s">
        <v>2640</v>
      </c>
      <c r="N273" t="s">
        <v>2232</v>
      </c>
      <c r="O273" t="s">
        <v>8024</v>
      </c>
      <c r="P273" t="s">
        <v>8025</v>
      </c>
      <c r="Q273" t="s">
        <v>8026</v>
      </c>
      <c r="R273" t="s">
        <v>8027</v>
      </c>
      <c r="S273" t="s">
        <v>8028</v>
      </c>
      <c r="T273" t="s">
        <v>8029</v>
      </c>
      <c r="U273" t="s">
        <v>2293</v>
      </c>
      <c r="V273" t="s">
        <v>8030</v>
      </c>
      <c r="W273" t="s">
        <v>2596</v>
      </c>
      <c r="X273" t="s">
        <v>8031</v>
      </c>
      <c r="Y273" t="s">
        <v>4069</v>
      </c>
      <c r="Z273" t="s">
        <v>8032</v>
      </c>
      <c r="AA273" t="s">
        <v>2388</v>
      </c>
      <c r="AB273" t="s">
        <v>8033</v>
      </c>
      <c r="AC273" t="s">
        <v>2249</v>
      </c>
      <c r="AD273" t="s">
        <v>2250</v>
      </c>
      <c r="AE273" t="s">
        <v>2251</v>
      </c>
      <c r="AF273" t="s">
        <v>8034</v>
      </c>
      <c r="AG273" t="s">
        <v>2272</v>
      </c>
      <c r="AH273" t="s">
        <v>2229</v>
      </c>
      <c r="AI273" t="s">
        <v>2292</v>
      </c>
      <c r="AJ273" t="s">
        <v>2359</v>
      </c>
      <c r="AK273" t="s">
        <v>2307</v>
      </c>
      <c r="AM273" t="s">
        <v>8035</v>
      </c>
      <c r="AN273" t="s">
        <v>2232</v>
      </c>
      <c r="AO273" t="s">
        <v>8036</v>
      </c>
      <c r="AP273" t="s">
        <v>8037</v>
      </c>
      <c r="AQ273" t="s">
        <v>8038</v>
      </c>
      <c r="AR273" t="s">
        <v>8039</v>
      </c>
      <c r="AS273" t="s">
        <v>2451</v>
      </c>
      <c r="AT273" t="s">
        <v>8040</v>
      </c>
      <c r="AU273" t="s">
        <v>2265</v>
      </c>
      <c r="AV273" t="s">
        <v>8041</v>
      </c>
      <c r="AW273" t="s">
        <v>45</v>
      </c>
    </row>
    <row r="274" spans="1:49">
      <c r="A274" t="s">
        <v>8042</v>
      </c>
      <c r="B274" t="s">
        <v>2302</v>
      </c>
      <c r="C274" t="s">
        <v>8043</v>
      </c>
      <c r="D274" t="s">
        <v>7540</v>
      </c>
      <c r="E274" t="s">
        <v>2230</v>
      </c>
      <c r="F274" t="s">
        <v>2312</v>
      </c>
      <c r="G274" t="s">
        <v>2536</v>
      </c>
      <c r="H274" t="s">
        <v>2342</v>
      </c>
      <c r="I274" t="s">
        <v>2255</v>
      </c>
      <c r="J274" t="s">
        <v>2250</v>
      </c>
      <c r="K274" t="s">
        <v>8044</v>
      </c>
      <c r="L274" t="s">
        <v>2232</v>
      </c>
      <c r="M274" t="s">
        <v>2233</v>
      </c>
      <c r="N274" t="s">
        <v>2234</v>
      </c>
      <c r="O274" t="s">
        <v>8045</v>
      </c>
      <c r="P274" t="s">
        <v>2689</v>
      </c>
      <c r="Q274" t="s">
        <v>8046</v>
      </c>
      <c r="R274" t="s">
        <v>8047</v>
      </c>
      <c r="S274" t="s">
        <v>8048</v>
      </c>
      <c r="T274" t="s">
        <v>8049</v>
      </c>
      <c r="U274" t="s">
        <v>8050</v>
      </c>
      <c r="V274" t="s">
        <v>8051</v>
      </c>
      <c r="W274" t="s">
        <v>3209</v>
      </c>
      <c r="X274" t="s">
        <v>8052</v>
      </c>
      <c r="Y274" t="s">
        <v>2877</v>
      </c>
      <c r="Z274" t="s">
        <v>8053</v>
      </c>
      <c r="AA274" t="s">
        <v>2247</v>
      </c>
      <c r="AB274" t="s">
        <v>3336</v>
      </c>
      <c r="AC274" t="s">
        <v>2249</v>
      </c>
      <c r="AD274" t="s">
        <v>2250</v>
      </c>
      <c r="AE274" t="s">
        <v>2251</v>
      </c>
      <c r="AF274" t="s">
        <v>8054</v>
      </c>
      <c r="AG274" t="s">
        <v>2288</v>
      </c>
      <c r="AH274" t="s">
        <v>2326</v>
      </c>
      <c r="AI274" t="s">
        <v>2371</v>
      </c>
      <c r="AJ274" t="s">
        <v>2273</v>
      </c>
      <c r="AK274" t="s">
        <v>2305</v>
      </c>
      <c r="AM274" t="s">
        <v>8055</v>
      </c>
      <c r="AN274" t="s">
        <v>2234</v>
      </c>
      <c r="AO274" t="s">
        <v>2331</v>
      </c>
      <c r="AP274" t="s">
        <v>8056</v>
      </c>
      <c r="AQ274" t="s">
        <v>8057</v>
      </c>
      <c r="AR274" t="s">
        <v>8058</v>
      </c>
      <c r="AS274" t="s">
        <v>5186</v>
      </c>
      <c r="AT274" t="s">
        <v>8059</v>
      </c>
      <c r="AU274" t="s">
        <v>2265</v>
      </c>
      <c r="AV274" t="s">
        <v>8060</v>
      </c>
      <c r="AW274" t="s">
        <v>45</v>
      </c>
    </row>
    <row r="275" spans="1:49">
      <c r="A275" t="s">
        <v>8061</v>
      </c>
      <c r="B275" t="s">
        <v>2223</v>
      </c>
      <c r="C275" t="s">
        <v>8062</v>
      </c>
      <c r="D275" t="s">
        <v>8063</v>
      </c>
      <c r="E275" t="s">
        <v>2372</v>
      </c>
      <c r="F275" t="s">
        <v>2481</v>
      </c>
      <c r="G275" t="s">
        <v>2509</v>
      </c>
      <c r="H275" t="s">
        <v>2228</v>
      </c>
      <c r="I275" t="s">
        <v>2293</v>
      </c>
      <c r="J275" t="s">
        <v>2342</v>
      </c>
      <c r="K275" t="s">
        <v>8064</v>
      </c>
      <c r="L275" t="s">
        <v>2232</v>
      </c>
      <c r="M275" t="s">
        <v>2275</v>
      </c>
      <c r="N275" t="s">
        <v>2265</v>
      </c>
      <c r="O275" t="s">
        <v>8065</v>
      </c>
      <c r="P275" t="s">
        <v>2497</v>
      </c>
      <c r="Q275" t="s">
        <v>8066</v>
      </c>
      <c r="R275" t="s">
        <v>6009</v>
      </c>
      <c r="S275" t="s">
        <v>8067</v>
      </c>
      <c r="T275" t="s">
        <v>3083</v>
      </c>
      <c r="U275" t="s">
        <v>7680</v>
      </c>
      <c r="V275" t="s">
        <v>8068</v>
      </c>
      <c r="W275" t="s">
        <v>3998</v>
      </c>
      <c r="X275" t="s">
        <v>8069</v>
      </c>
      <c r="Y275" t="s">
        <v>2749</v>
      </c>
      <c r="Z275" t="s">
        <v>8070</v>
      </c>
      <c r="AA275" t="s">
        <v>2416</v>
      </c>
      <c r="AB275" t="s">
        <v>8071</v>
      </c>
      <c r="AC275" t="s">
        <v>2249</v>
      </c>
      <c r="AD275" t="s">
        <v>2250</v>
      </c>
      <c r="AE275" t="s">
        <v>2251</v>
      </c>
      <c r="AF275" t="s">
        <v>8072</v>
      </c>
      <c r="AG275" t="s">
        <v>2342</v>
      </c>
      <c r="AH275" t="s">
        <v>2391</v>
      </c>
      <c r="AI275" t="s">
        <v>2227</v>
      </c>
      <c r="AJ275" t="s">
        <v>2292</v>
      </c>
      <c r="AK275" t="s">
        <v>2328</v>
      </c>
      <c r="AM275" t="s">
        <v>8073</v>
      </c>
      <c r="AN275" t="s">
        <v>2232</v>
      </c>
      <c r="AO275" t="s">
        <v>8074</v>
      </c>
      <c r="AP275" t="s">
        <v>2691</v>
      </c>
      <c r="AQ275" t="s">
        <v>8075</v>
      </c>
      <c r="AR275" t="s">
        <v>8076</v>
      </c>
      <c r="AS275" t="s">
        <v>2263</v>
      </c>
      <c r="AT275" t="s">
        <v>8077</v>
      </c>
      <c r="AU275" t="s">
        <v>2265</v>
      </c>
      <c r="AV275" t="s">
        <v>8078</v>
      </c>
      <c r="AW275" t="s">
        <v>45</v>
      </c>
    </row>
    <row r="276" spans="1:49">
      <c r="A276" t="s">
        <v>8079</v>
      </c>
      <c r="B276" t="s">
        <v>46</v>
      </c>
      <c r="C276" t="s">
        <v>8080</v>
      </c>
      <c r="D276" t="s">
        <v>7330</v>
      </c>
      <c r="E276" t="s">
        <v>2326</v>
      </c>
      <c r="F276" t="s">
        <v>2273</v>
      </c>
      <c r="G276" t="s">
        <v>2342</v>
      </c>
      <c r="H276" t="s">
        <v>2552</v>
      </c>
      <c r="I276" t="s">
        <v>2292</v>
      </c>
      <c r="J276" t="s">
        <v>2265</v>
      </c>
      <c r="K276" t="s">
        <v>8081</v>
      </c>
      <c r="L276" t="s">
        <v>2232</v>
      </c>
      <c r="M276" t="s">
        <v>2310</v>
      </c>
      <c r="N276" t="s">
        <v>2232</v>
      </c>
      <c r="O276" t="s">
        <v>8082</v>
      </c>
      <c r="P276" t="s">
        <v>2509</v>
      </c>
      <c r="Q276" t="s">
        <v>8083</v>
      </c>
      <c r="R276" t="s">
        <v>4923</v>
      </c>
      <c r="S276" t="s">
        <v>7688</v>
      </c>
      <c r="T276" t="s">
        <v>8084</v>
      </c>
      <c r="U276" t="s">
        <v>8085</v>
      </c>
      <c r="V276" t="s">
        <v>8086</v>
      </c>
      <c r="W276" t="s">
        <v>8087</v>
      </c>
      <c r="X276" t="s">
        <v>8088</v>
      </c>
      <c r="Y276" t="s">
        <v>2250</v>
      </c>
      <c r="Z276" t="s">
        <v>8089</v>
      </c>
      <c r="AA276" t="s">
        <v>2973</v>
      </c>
      <c r="AB276" t="s">
        <v>8090</v>
      </c>
      <c r="AC276" t="s">
        <v>2249</v>
      </c>
      <c r="AD276" t="s">
        <v>2250</v>
      </c>
      <c r="AE276" t="s">
        <v>2251</v>
      </c>
      <c r="AF276" t="s">
        <v>8091</v>
      </c>
      <c r="AG276" t="s">
        <v>2536</v>
      </c>
      <c r="AH276" t="s">
        <v>2403</v>
      </c>
      <c r="AI276" t="s">
        <v>2256</v>
      </c>
      <c r="AJ276" t="s">
        <v>2328</v>
      </c>
      <c r="AK276" t="s">
        <v>2329</v>
      </c>
      <c r="AM276" t="s">
        <v>8092</v>
      </c>
      <c r="AN276" t="s">
        <v>2232</v>
      </c>
      <c r="AO276" t="s">
        <v>2728</v>
      </c>
      <c r="AP276" t="s">
        <v>3237</v>
      </c>
      <c r="AQ276" t="s">
        <v>8093</v>
      </c>
      <c r="AR276" t="s">
        <v>8094</v>
      </c>
      <c r="AS276" t="s">
        <v>8095</v>
      </c>
      <c r="AT276" t="s">
        <v>8096</v>
      </c>
      <c r="AU276" t="s">
        <v>2265</v>
      </c>
      <c r="AV276" t="s">
        <v>8097</v>
      </c>
      <c r="AW276" t="s">
        <v>45</v>
      </c>
    </row>
    <row r="277" spans="1:49">
      <c r="A277" t="s">
        <v>8098</v>
      </c>
      <c r="B277" t="s">
        <v>2302</v>
      </c>
      <c r="C277" t="s">
        <v>8099</v>
      </c>
      <c r="D277" t="s">
        <v>7350</v>
      </c>
      <c r="E277" t="s">
        <v>2277</v>
      </c>
      <c r="F277" t="s">
        <v>2327</v>
      </c>
      <c r="G277" t="s">
        <v>2373</v>
      </c>
      <c r="H277" t="s">
        <v>2270</v>
      </c>
      <c r="I277" t="s">
        <v>2391</v>
      </c>
      <c r="J277" t="s">
        <v>2234</v>
      </c>
      <c r="K277" t="s">
        <v>8100</v>
      </c>
      <c r="L277" t="s">
        <v>2253</v>
      </c>
      <c r="M277" t="s">
        <v>2640</v>
      </c>
      <c r="N277" t="s">
        <v>2232</v>
      </c>
      <c r="O277" t="s">
        <v>8101</v>
      </c>
      <c r="P277" t="s">
        <v>2292</v>
      </c>
      <c r="Q277" t="s">
        <v>8102</v>
      </c>
      <c r="R277" t="s">
        <v>2555</v>
      </c>
      <c r="S277" t="s">
        <v>8027</v>
      </c>
      <c r="T277" t="s">
        <v>8103</v>
      </c>
      <c r="U277" t="s">
        <v>8104</v>
      </c>
      <c r="V277" t="s">
        <v>8105</v>
      </c>
      <c r="W277" t="s">
        <v>2824</v>
      </c>
      <c r="X277" t="s">
        <v>8106</v>
      </c>
      <c r="Y277" t="s">
        <v>5613</v>
      </c>
      <c r="Z277" t="s">
        <v>8107</v>
      </c>
      <c r="AA277" t="s">
        <v>2388</v>
      </c>
      <c r="AB277" t="s">
        <v>8108</v>
      </c>
      <c r="AC277" t="s">
        <v>2249</v>
      </c>
      <c r="AD277" t="s">
        <v>2250</v>
      </c>
      <c r="AE277" t="s">
        <v>2251</v>
      </c>
      <c r="AF277" t="s">
        <v>8109</v>
      </c>
      <c r="AG277" t="s">
        <v>2536</v>
      </c>
      <c r="AH277" t="s">
        <v>2228</v>
      </c>
      <c r="AI277" t="s">
        <v>2271</v>
      </c>
      <c r="AJ277" t="s">
        <v>2359</v>
      </c>
      <c r="AK277" t="s">
        <v>2256</v>
      </c>
      <c r="AM277" t="s">
        <v>8110</v>
      </c>
      <c r="AN277" t="s">
        <v>2253</v>
      </c>
      <c r="AO277" t="s">
        <v>2728</v>
      </c>
      <c r="AP277" t="s">
        <v>8111</v>
      </c>
      <c r="AQ277" t="s">
        <v>8112</v>
      </c>
      <c r="AR277" t="s">
        <v>8113</v>
      </c>
      <c r="AS277" t="s">
        <v>2257</v>
      </c>
      <c r="AT277" t="s">
        <v>8114</v>
      </c>
      <c r="AU277" t="s">
        <v>2265</v>
      </c>
      <c r="AV277" t="s">
        <v>8115</v>
      </c>
      <c r="AW277" t="s">
        <v>45</v>
      </c>
    </row>
    <row r="278" spans="1:49">
      <c r="A278" t="s">
        <v>8116</v>
      </c>
      <c r="B278" t="s">
        <v>2223</v>
      </c>
      <c r="C278" t="s">
        <v>8117</v>
      </c>
      <c r="D278" t="s">
        <v>7372</v>
      </c>
      <c r="E278" t="s">
        <v>2230</v>
      </c>
      <c r="F278" t="s">
        <v>2255</v>
      </c>
      <c r="G278" t="s">
        <v>2288</v>
      </c>
      <c r="H278" t="s">
        <v>2359</v>
      </c>
      <c r="I278" t="s">
        <v>2403</v>
      </c>
      <c r="J278" t="s">
        <v>2288</v>
      </c>
      <c r="K278" t="s">
        <v>8118</v>
      </c>
      <c r="L278" t="s">
        <v>2232</v>
      </c>
      <c r="M278" t="s">
        <v>2233</v>
      </c>
      <c r="N278" t="s">
        <v>2234</v>
      </c>
      <c r="O278" t="s">
        <v>8119</v>
      </c>
      <c r="P278" t="s">
        <v>7353</v>
      </c>
      <c r="Q278" t="s">
        <v>8120</v>
      </c>
      <c r="R278" t="s">
        <v>5109</v>
      </c>
      <c r="S278" t="s">
        <v>8121</v>
      </c>
      <c r="T278" t="s">
        <v>8122</v>
      </c>
      <c r="U278" t="s">
        <v>8123</v>
      </c>
      <c r="V278" t="s">
        <v>8124</v>
      </c>
      <c r="W278" t="s">
        <v>5453</v>
      </c>
      <c r="X278" t="s">
        <v>8125</v>
      </c>
      <c r="Y278" t="s">
        <v>8126</v>
      </c>
      <c r="Z278" t="s">
        <v>8127</v>
      </c>
      <c r="AA278" t="s">
        <v>2355</v>
      </c>
      <c r="AB278" t="s">
        <v>8128</v>
      </c>
      <c r="AC278" t="s">
        <v>2249</v>
      </c>
      <c r="AD278" t="s">
        <v>2250</v>
      </c>
      <c r="AE278" t="s">
        <v>2251</v>
      </c>
      <c r="AF278" t="s">
        <v>8129</v>
      </c>
      <c r="AG278" t="s">
        <v>2342</v>
      </c>
      <c r="AH278" t="s">
        <v>2288</v>
      </c>
      <c r="AI278" t="s">
        <v>2358</v>
      </c>
      <c r="AJ278" t="s">
        <v>2601</v>
      </c>
      <c r="AK278" t="s">
        <v>2497</v>
      </c>
      <c r="AM278" t="s">
        <v>8130</v>
      </c>
      <c r="AN278" t="s">
        <v>2232</v>
      </c>
      <c r="AO278" t="s">
        <v>8131</v>
      </c>
      <c r="AP278" t="s">
        <v>3848</v>
      </c>
      <c r="AQ278" t="s">
        <v>8132</v>
      </c>
      <c r="AR278" t="s">
        <v>8133</v>
      </c>
      <c r="AS278" t="s">
        <v>8134</v>
      </c>
      <c r="AT278" t="s">
        <v>8135</v>
      </c>
      <c r="AU278" t="s">
        <v>2265</v>
      </c>
      <c r="AV278" t="s">
        <v>8136</v>
      </c>
      <c r="AW278" t="s">
        <v>45</v>
      </c>
    </row>
    <row r="279" spans="1:49">
      <c r="A279" t="s">
        <v>8137</v>
      </c>
      <c r="B279" t="s">
        <v>46</v>
      </c>
      <c r="C279" t="s">
        <v>8138</v>
      </c>
      <c r="D279" t="s">
        <v>7393</v>
      </c>
      <c r="E279" t="s">
        <v>2601</v>
      </c>
      <c r="F279" t="s">
        <v>2255</v>
      </c>
      <c r="G279" t="s">
        <v>2326</v>
      </c>
      <c r="H279" t="s">
        <v>2342</v>
      </c>
      <c r="I279" t="s">
        <v>2915</v>
      </c>
      <c r="J279" t="s">
        <v>2253</v>
      </c>
      <c r="K279" t="s">
        <v>8139</v>
      </c>
      <c r="L279" t="s">
        <v>2232</v>
      </c>
      <c r="M279" t="s">
        <v>2275</v>
      </c>
      <c r="N279" t="s">
        <v>2232</v>
      </c>
      <c r="O279" t="s">
        <v>8140</v>
      </c>
      <c r="P279" t="s">
        <v>2373</v>
      </c>
      <c r="Q279" t="s">
        <v>8141</v>
      </c>
      <c r="R279" t="s">
        <v>3402</v>
      </c>
      <c r="S279" t="s">
        <v>8142</v>
      </c>
      <c r="T279" t="s">
        <v>8143</v>
      </c>
      <c r="U279" t="s">
        <v>8144</v>
      </c>
      <c r="V279" t="s">
        <v>8145</v>
      </c>
      <c r="W279" t="s">
        <v>8146</v>
      </c>
      <c r="X279" t="s">
        <v>8147</v>
      </c>
      <c r="Y279" t="s">
        <v>2467</v>
      </c>
      <c r="Z279" t="s">
        <v>8148</v>
      </c>
      <c r="AA279" t="s">
        <v>2751</v>
      </c>
      <c r="AB279" t="s">
        <v>8149</v>
      </c>
      <c r="AC279" t="s">
        <v>2249</v>
      </c>
      <c r="AD279" t="s">
        <v>2250</v>
      </c>
      <c r="AE279" t="s">
        <v>2251</v>
      </c>
      <c r="AF279" t="s">
        <v>8150</v>
      </c>
      <c r="AG279" t="s">
        <v>2265</v>
      </c>
      <c r="AH279" t="s">
        <v>2359</v>
      </c>
      <c r="AI279" t="s">
        <v>2403</v>
      </c>
      <c r="AJ279" t="s">
        <v>2293</v>
      </c>
      <c r="AK279" t="s">
        <v>2329</v>
      </c>
      <c r="AM279" t="s">
        <v>8151</v>
      </c>
      <c r="AN279" t="s">
        <v>2253</v>
      </c>
      <c r="AO279" t="s">
        <v>8152</v>
      </c>
      <c r="AP279" t="s">
        <v>8153</v>
      </c>
      <c r="AQ279" t="s">
        <v>8154</v>
      </c>
      <c r="AR279" t="s">
        <v>8155</v>
      </c>
      <c r="AS279" t="s">
        <v>5870</v>
      </c>
      <c r="AT279" t="s">
        <v>8156</v>
      </c>
      <c r="AU279" t="s">
        <v>2265</v>
      </c>
      <c r="AV279" t="s">
        <v>8157</v>
      </c>
      <c r="AW279" t="s">
        <v>45</v>
      </c>
    </row>
    <row r="280" spans="1:49">
      <c r="A280" t="s">
        <v>8158</v>
      </c>
      <c r="B280" t="s">
        <v>2302</v>
      </c>
      <c r="C280" t="s">
        <v>8159</v>
      </c>
      <c r="D280" t="s">
        <v>7409</v>
      </c>
      <c r="E280" t="s">
        <v>2308</v>
      </c>
      <c r="F280" t="s">
        <v>2253</v>
      </c>
      <c r="G280" t="s">
        <v>2293</v>
      </c>
      <c r="H280" t="s">
        <v>2305</v>
      </c>
      <c r="I280" t="s">
        <v>2552</v>
      </c>
      <c r="J280" t="s">
        <v>2308</v>
      </c>
      <c r="K280" t="s">
        <v>8160</v>
      </c>
      <c r="L280" t="s">
        <v>2232</v>
      </c>
      <c r="M280" t="s">
        <v>2310</v>
      </c>
      <c r="N280" t="s">
        <v>2253</v>
      </c>
      <c r="O280" t="s">
        <v>8161</v>
      </c>
      <c r="P280" t="s">
        <v>2277</v>
      </c>
      <c r="Q280" t="s">
        <v>8162</v>
      </c>
      <c r="R280" t="s">
        <v>8163</v>
      </c>
      <c r="S280" t="s">
        <v>8164</v>
      </c>
      <c r="T280" t="s">
        <v>8165</v>
      </c>
      <c r="U280" t="s">
        <v>8166</v>
      </c>
      <c r="V280" t="s">
        <v>8167</v>
      </c>
      <c r="W280" t="s">
        <v>5741</v>
      </c>
      <c r="X280" t="s">
        <v>8168</v>
      </c>
      <c r="Y280" t="s">
        <v>7359</v>
      </c>
      <c r="Z280" t="s">
        <v>8169</v>
      </c>
      <c r="AA280" t="s">
        <v>4918</v>
      </c>
      <c r="AB280" t="s">
        <v>8170</v>
      </c>
      <c r="AC280" t="s">
        <v>2249</v>
      </c>
      <c r="AD280" t="s">
        <v>2250</v>
      </c>
      <c r="AE280" t="s">
        <v>2251</v>
      </c>
      <c r="AF280" t="s">
        <v>8171</v>
      </c>
      <c r="AG280" t="s">
        <v>2254</v>
      </c>
      <c r="AH280" t="s">
        <v>2255</v>
      </c>
      <c r="AI280" t="s">
        <v>2481</v>
      </c>
      <c r="AJ280" t="s">
        <v>2509</v>
      </c>
      <c r="AK280" t="s">
        <v>2273</v>
      </c>
      <c r="AM280" t="s">
        <v>8172</v>
      </c>
      <c r="AN280" t="s">
        <v>2253</v>
      </c>
      <c r="AO280" t="s">
        <v>2728</v>
      </c>
      <c r="AP280" t="s">
        <v>3710</v>
      </c>
      <c r="AQ280" t="s">
        <v>8173</v>
      </c>
      <c r="AR280" t="s">
        <v>8174</v>
      </c>
      <c r="AS280" t="s">
        <v>2319</v>
      </c>
      <c r="AT280" t="s">
        <v>8175</v>
      </c>
      <c r="AU280" t="s">
        <v>2265</v>
      </c>
      <c r="AV280" t="s">
        <v>8176</v>
      </c>
      <c r="AW280" t="s">
        <v>45</v>
      </c>
    </row>
    <row r="281" spans="1:49">
      <c r="A281" t="s">
        <v>8177</v>
      </c>
      <c r="B281" t="s">
        <v>2223</v>
      </c>
      <c r="C281" t="s">
        <v>8178</v>
      </c>
      <c r="D281" t="s">
        <v>7425</v>
      </c>
      <c r="E281" t="s">
        <v>2288</v>
      </c>
      <c r="F281" t="s">
        <v>2306</v>
      </c>
      <c r="G281" t="s">
        <v>2265</v>
      </c>
      <c r="H281" t="s">
        <v>2497</v>
      </c>
      <c r="I281" t="s">
        <v>2481</v>
      </c>
      <c r="J281" t="s">
        <v>2230</v>
      </c>
      <c r="K281" t="s">
        <v>8179</v>
      </c>
      <c r="L281" t="s">
        <v>2253</v>
      </c>
      <c r="M281" t="s">
        <v>3177</v>
      </c>
      <c r="N281" t="s">
        <v>2253</v>
      </c>
      <c r="O281" t="s">
        <v>8180</v>
      </c>
      <c r="P281" t="s">
        <v>5751</v>
      </c>
      <c r="Q281" t="s">
        <v>8181</v>
      </c>
      <c r="R281" t="s">
        <v>4509</v>
      </c>
      <c r="S281" t="s">
        <v>6542</v>
      </c>
      <c r="T281" t="s">
        <v>8182</v>
      </c>
      <c r="U281" t="s">
        <v>5101</v>
      </c>
      <c r="V281" t="s">
        <v>8183</v>
      </c>
      <c r="W281" t="s">
        <v>2226</v>
      </c>
      <c r="X281" t="s">
        <v>8184</v>
      </c>
      <c r="Y281" t="s">
        <v>2308</v>
      </c>
      <c r="Z281" t="s">
        <v>8185</v>
      </c>
      <c r="AA281" t="s">
        <v>3088</v>
      </c>
      <c r="AB281" t="s">
        <v>8186</v>
      </c>
      <c r="AC281" t="s">
        <v>2249</v>
      </c>
      <c r="AD281" t="s">
        <v>2250</v>
      </c>
      <c r="AE281" t="s">
        <v>2251</v>
      </c>
      <c r="AF281" t="s">
        <v>8187</v>
      </c>
      <c r="AG281" t="s">
        <v>2230</v>
      </c>
      <c r="AH281" t="s">
        <v>2312</v>
      </c>
      <c r="AI281" t="s">
        <v>2509</v>
      </c>
      <c r="AJ281" t="s">
        <v>2306</v>
      </c>
      <c r="AK281" t="s">
        <v>2497</v>
      </c>
      <c r="AM281" t="s">
        <v>8188</v>
      </c>
      <c r="AN281" t="s">
        <v>2232</v>
      </c>
      <c r="AO281" t="s">
        <v>8189</v>
      </c>
      <c r="AP281" t="s">
        <v>8190</v>
      </c>
      <c r="AQ281" t="s">
        <v>4230</v>
      </c>
      <c r="AR281" t="s">
        <v>8191</v>
      </c>
      <c r="AS281" t="s">
        <v>7148</v>
      </c>
      <c r="AT281" t="s">
        <v>8192</v>
      </c>
      <c r="AU281" t="s">
        <v>2265</v>
      </c>
      <c r="AV281" t="s">
        <v>8193</v>
      </c>
      <c r="AW281" t="s">
        <v>45</v>
      </c>
    </row>
    <row r="282" spans="1:49">
      <c r="A282" t="s">
        <v>8194</v>
      </c>
      <c r="B282" t="s">
        <v>46</v>
      </c>
      <c r="C282" t="s">
        <v>8195</v>
      </c>
      <c r="D282" t="s">
        <v>7445</v>
      </c>
      <c r="E282" t="s">
        <v>2536</v>
      </c>
      <c r="F282" t="s">
        <v>2307</v>
      </c>
      <c r="G282" t="s">
        <v>2271</v>
      </c>
      <c r="H282" t="s">
        <v>2265</v>
      </c>
      <c r="I282" t="s">
        <v>2257</v>
      </c>
      <c r="J282" t="s">
        <v>2265</v>
      </c>
      <c r="K282" t="s">
        <v>8196</v>
      </c>
      <c r="L282" t="s">
        <v>2232</v>
      </c>
      <c r="M282" t="s">
        <v>2565</v>
      </c>
      <c r="N282" t="s">
        <v>2253</v>
      </c>
      <c r="O282" t="s">
        <v>8197</v>
      </c>
      <c r="P282" t="s">
        <v>2552</v>
      </c>
      <c r="Q282" t="s">
        <v>8198</v>
      </c>
      <c r="R282" t="s">
        <v>6933</v>
      </c>
      <c r="S282" t="s">
        <v>8199</v>
      </c>
      <c r="T282" t="s">
        <v>8200</v>
      </c>
      <c r="U282" t="s">
        <v>2669</v>
      </c>
      <c r="V282" t="s">
        <v>8201</v>
      </c>
      <c r="W282" t="s">
        <v>4331</v>
      </c>
      <c r="X282" t="s">
        <v>8202</v>
      </c>
      <c r="Y282" t="s">
        <v>2291</v>
      </c>
      <c r="Z282" t="s">
        <v>8203</v>
      </c>
      <c r="AA282" t="s">
        <v>2973</v>
      </c>
      <c r="AB282" t="s">
        <v>8204</v>
      </c>
      <c r="AC282" t="s">
        <v>2249</v>
      </c>
      <c r="AD282" t="s">
        <v>2250</v>
      </c>
      <c r="AE282" t="s">
        <v>2251</v>
      </c>
      <c r="AF282" t="s">
        <v>8205</v>
      </c>
      <c r="AG282" t="s">
        <v>2481</v>
      </c>
      <c r="AH282" t="s">
        <v>2496</v>
      </c>
      <c r="AI282" t="s">
        <v>2277</v>
      </c>
      <c r="AJ282" t="s">
        <v>2497</v>
      </c>
      <c r="AK282" t="s">
        <v>2257</v>
      </c>
      <c r="AM282" t="s">
        <v>8206</v>
      </c>
      <c r="AN282" t="s">
        <v>2232</v>
      </c>
      <c r="AO282" t="s">
        <v>8207</v>
      </c>
      <c r="AP282" t="s">
        <v>5958</v>
      </c>
      <c r="AQ282" t="s">
        <v>8208</v>
      </c>
      <c r="AR282" t="s">
        <v>8209</v>
      </c>
      <c r="AS282" t="s">
        <v>6836</v>
      </c>
      <c r="AT282" t="s">
        <v>8210</v>
      </c>
      <c r="AU282" t="s">
        <v>2265</v>
      </c>
      <c r="AV282" t="s">
        <v>8211</v>
      </c>
      <c r="AW282" t="s">
        <v>45</v>
      </c>
    </row>
    <row r="283" spans="1:49">
      <c r="A283" t="s">
        <v>8212</v>
      </c>
      <c r="B283" t="s">
        <v>2302</v>
      </c>
      <c r="C283" t="s">
        <v>8213</v>
      </c>
      <c r="D283" t="s">
        <v>7463</v>
      </c>
      <c r="E283" t="s">
        <v>2277</v>
      </c>
      <c r="F283" t="s">
        <v>2509</v>
      </c>
      <c r="G283" t="s">
        <v>2234</v>
      </c>
      <c r="H283" t="s">
        <v>2253</v>
      </c>
      <c r="I283" t="s">
        <v>2255</v>
      </c>
      <c r="J283" t="s">
        <v>2308</v>
      </c>
      <c r="K283" t="s">
        <v>8214</v>
      </c>
      <c r="L283" t="s">
        <v>2232</v>
      </c>
      <c r="M283" t="s">
        <v>2588</v>
      </c>
      <c r="N283" t="s">
        <v>2232</v>
      </c>
      <c r="O283" t="s">
        <v>8215</v>
      </c>
      <c r="P283" t="s">
        <v>2496</v>
      </c>
      <c r="Q283" t="s">
        <v>8216</v>
      </c>
      <c r="R283" t="s">
        <v>2540</v>
      </c>
      <c r="S283" t="s">
        <v>8217</v>
      </c>
      <c r="T283" t="s">
        <v>8218</v>
      </c>
      <c r="U283" t="s">
        <v>5940</v>
      </c>
      <c r="V283" t="s">
        <v>8219</v>
      </c>
      <c r="W283" t="s">
        <v>7187</v>
      </c>
      <c r="X283" t="s">
        <v>8220</v>
      </c>
      <c r="Y283" t="s">
        <v>2250</v>
      </c>
      <c r="Z283" t="s">
        <v>8221</v>
      </c>
      <c r="AA283" t="s">
        <v>3064</v>
      </c>
      <c r="AB283" t="s">
        <v>8222</v>
      </c>
      <c r="AC283" t="s">
        <v>2249</v>
      </c>
      <c r="AD283" t="s">
        <v>2250</v>
      </c>
      <c r="AE283" t="s">
        <v>2251</v>
      </c>
      <c r="AF283" t="s">
        <v>8223</v>
      </c>
      <c r="AG283" t="s">
        <v>2254</v>
      </c>
      <c r="AH283" t="s">
        <v>2226</v>
      </c>
      <c r="AI283" t="s">
        <v>2915</v>
      </c>
      <c r="AJ283" t="s">
        <v>2257</v>
      </c>
      <c r="AK283" t="s">
        <v>2445</v>
      </c>
      <c r="AM283" t="s">
        <v>8224</v>
      </c>
      <c r="AN283" t="s">
        <v>2253</v>
      </c>
      <c r="AO283" t="s">
        <v>2728</v>
      </c>
      <c r="AP283" t="s">
        <v>4339</v>
      </c>
      <c r="AQ283" t="s">
        <v>8225</v>
      </c>
      <c r="AR283" t="s">
        <v>5278</v>
      </c>
      <c r="AS283" t="s">
        <v>5841</v>
      </c>
      <c r="AT283" t="s">
        <v>8226</v>
      </c>
      <c r="AU283" t="s">
        <v>2265</v>
      </c>
      <c r="AV283" t="s">
        <v>8227</v>
      </c>
      <c r="AW283" t="s">
        <v>45</v>
      </c>
    </row>
    <row r="284" spans="1:49">
      <c r="A284" t="s">
        <v>8228</v>
      </c>
      <c r="B284" t="s">
        <v>2223</v>
      </c>
      <c r="C284" t="s">
        <v>8229</v>
      </c>
      <c r="D284" t="s">
        <v>7483</v>
      </c>
      <c r="E284" t="s">
        <v>2601</v>
      </c>
      <c r="F284" t="s">
        <v>2497</v>
      </c>
      <c r="G284" t="s">
        <v>2329</v>
      </c>
      <c r="H284" t="s">
        <v>2342</v>
      </c>
      <c r="I284" t="s">
        <v>2308</v>
      </c>
      <c r="J284" t="s">
        <v>2291</v>
      </c>
      <c r="K284" t="s">
        <v>8230</v>
      </c>
      <c r="L284" t="s">
        <v>2232</v>
      </c>
      <c r="M284" t="s">
        <v>2614</v>
      </c>
      <c r="N284" t="s">
        <v>2265</v>
      </c>
      <c r="O284" t="s">
        <v>8231</v>
      </c>
      <c r="P284" t="s">
        <v>2256</v>
      </c>
      <c r="Q284" t="s">
        <v>8232</v>
      </c>
      <c r="R284" t="s">
        <v>8233</v>
      </c>
      <c r="S284" t="s">
        <v>2514</v>
      </c>
      <c r="T284" t="s">
        <v>8234</v>
      </c>
      <c r="U284" t="s">
        <v>8235</v>
      </c>
      <c r="V284" t="s">
        <v>8236</v>
      </c>
      <c r="W284" t="s">
        <v>3497</v>
      </c>
      <c r="X284" t="s">
        <v>8237</v>
      </c>
      <c r="Y284" t="s">
        <v>2255</v>
      </c>
      <c r="Z284" t="s">
        <v>8238</v>
      </c>
      <c r="AA284" t="s">
        <v>3186</v>
      </c>
      <c r="AB284" t="s">
        <v>8239</v>
      </c>
      <c r="AC284" t="s">
        <v>2249</v>
      </c>
      <c r="AD284" t="s">
        <v>2250</v>
      </c>
      <c r="AE284" t="s">
        <v>2251</v>
      </c>
      <c r="AF284" t="s">
        <v>8240</v>
      </c>
      <c r="AG284" t="s">
        <v>2288</v>
      </c>
      <c r="AH284" t="s">
        <v>2291</v>
      </c>
      <c r="AI284" t="s">
        <v>2327</v>
      </c>
      <c r="AJ284" t="s">
        <v>2229</v>
      </c>
      <c r="AK284" t="s">
        <v>2359</v>
      </c>
      <c r="AM284" t="s">
        <v>8241</v>
      </c>
      <c r="AN284" t="s">
        <v>2232</v>
      </c>
      <c r="AO284" t="s">
        <v>8242</v>
      </c>
      <c r="AP284" t="s">
        <v>6411</v>
      </c>
      <c r="AQ284" t="s">
        <v>8243</v>
      </c>
      <c r="AR284" t="s">
        <v>8244</v>
      </c>
      <c r="AS284" t="s">
        <v>8245</v>
      </c>
      <c r="AT284" t="s">
        <v>8246</v>
      </c>
      <c r="AU284" t="s">
        <v>2265</v>
      </c>
      <c r="AV284" t="s">
        <v>8247</v>
      </c>
      <c r="AW284" t="s">
        <v>45</v>
      </c>
    </row>
    <row r="285" spans="1:49">
      <c r="A285" t="s">
        <v>8248</v>
      </c>
      <c r="B285" t="s">
        <v>46</v>
      </c>
      <c r="C285" t="s">
        <v>8249</v>
      </c>
      <c r="D285" t="s">
        <v>7502</v>
      </c>
      <c r="E285" t="s">
        <v>2445</v>
      </c>
      <c r="F285" t="s">
        <v>2359</v>
      </c>
      <c r="G285" t="s">
        <v>2373</v>
      </c>
      <c r="H285" t="s">
        <v>2481</v>
      </c>
      <c r="I285" t="s">
        <v>2536</v>
      </c>
      <c r="J285" t="s">
        <v>2254</v>
      </c>
      <c r="K285" t="s">
        <v>8250</v>
      </c>
      <c r="L285" t="s">
        <v>2232</v>
      </c>
      <c r="M285" t="s">
        <v>2640</v>
      </c>
      <c r="N285" t="s">
        <v>2234</v>
      </c>
      <c r="O285" t="s">
        <v>8251</v>
      </c>
      <c r="P285" t="s">
        <v>2227</v>
      </c>
      <c r="Q285" t="s">
        <v>8252</v>
      </c>
      <c r="R285" t="s">
        <v>3971</v>
      </c>
      <c r="S285" t="s">
        <v>8253</v>
      </c>
      <c r="T285" t="s">
        <v>8254</v>
      </c>
      <c r="U285" t="s">
        <v>3794</v>
      </c>
      <c r="V285" t="s">
        <v>8255</v>
      </c>
      <c r="W285" t="s">
        <v>2633</v>
      </c>
      <c r="X285" t="s">
        <v>8256</v>
      </c>
      <c r="Y285" t="s">
        <v>3683</v>
      </c>
      <c r="Z285" t="s">
        <v>8257</v>
      </c>
      <c r="AA285" t="s">
        <v>2245</v>
      </c>
      <c r="AB285" t="s">
        <v>8258</v>
      </c>
      <c r="AC285" t="s">
        <v>2249</v>
      </c>
      <c r="AD285" t="s">
        <v>2250</v>
      </c>
      <c r="AE285" t="s">
        <v>2251</v>
      </c>
      <c r="AF285" t="s">
        <v>8259</v>
      </c>
      <c r="AG285" t="s">
        <v>2291</v>
      </c>
      <c r="AH285" t="s">
        <v>2312</v>
      </c>
      <c r="AI285" t="s">
        <v>2277</v>
      </c>
      <c r="AJ285" t="s">
        <v>2293</v>
      </c>
      <c r="AK285" t="s">
        <v>2328</v>
      </c>
      <c r="AM285" t="s">
        <v>8260</v>
      </c>
      <c r="AN285" t="s">
        <v>2253</v>
      </c>
      <c r="AO285" t="s">
        <v>8261</v>
      </c>
      <c r="AP285" t="s">
        <v>6046</v>
      </c>
      <c r="AQ285" t="s">
        <v>8262</v>
      </c>
      <c r="AR285" t="s">
        <v>8263</v>
      </c>
      <c r="AS285" t="s">
        <v>4007</v>
      </c>
      <c r="AT285" t="s">
        <v>8264</v>
      </c>
      <c r="AU285" t="s">
        <v>2265</v>
      </c>
      <c r="AV285" t="s">
        <v>8265</v>
      </c>
      <c r="AW285" t="s">
        <v>45</v>
      </c>
    </row>
    <row r="286" spans="1:49">
      <c r="A286" t="s">
        <v>8266</v>
      </c>
      <c r="B286" t="s">
        <v>2302</v>
      </c>
      <c r="C286" t="s">
        <v>8267</v>
      </c>
      <c r="D286" t="s">
        <v>7520</v>
      </c>
      <c r="E286" t="s">
        <v>2328</v>
      </c>
      <c r="F286" t="s">
        <v>2305</v>
      </c>
      <c r="G286" t="s">
        <v>2497</v>
      </c>
      <c r="H286" t="s">
        <v>2372</v>
      </c>
      <c r="I286" t="s">
        <v>2271</v>
      </c>
      <c r="J286" t="s">
        <v>2230</v>
      </c>
      <c r="K286" t="s">
        <v>8268</v>
      </c>
      <c r="L286" t="s">
        <v>2232</v>
      </c>
      <c r="M286" t="s">
        <v>2233</v>
      </c>
      <c r="N286" t="s">
        <v>2253</v>
      </c>
      <c r="O286" t="s">
        <v>8269</v>
      </c>
      <c r="P286" t="s">
        <v>2277</v>
      </c>
      <c r="Q286" t="s">
        <v>3517</v>
      </c>
      <c r="R286" t="s">
        <v>6116</v>
      </c>
      <c r="S286" t="s">
        <v>7967</v>
      </c>
      <c r="T286" t="s">
        <v>8270</v>
      </c>
      <c r="U286" t="s">
        <v>8271</v>
      </c>
      <c r="V286" t="s">
        <v>8272</v>
      </c>
      <c r="W286" t="s">
        <v>2372</v>
      </c>
      <c r="X286" t="s">
        <v>8273</v>
      </c>
      <c r="Y286" t="s">
        <v>3373</v>
      </c>
      <c r="Z286" t="s">
        <v>8274</v>
      </c>
      <c r="AA286" t="s">
        <v>2973</v>
      </c>
      <c r="AB286" t="s">
        <v>8275</v>
      </c>
      <c r="AC286" t="s">
        <v>2249</v>
      </c>
      <c r="AD286" t="s">
        <v>2250</v>
      </c>
      <c r="AE286" t="s">
        <v>2251</v>
      </c>
      <c r="AF286" t="s">
        <v>8276</v>
      </c>
      <c r="AG286" t="s">
        <v>2255</v>
      </c>
      <c r="AH286" t="s">
        <v>2229</v>
      </c>
      <c r="AI286" t="s">
        <v>2358</v>
      </c>
      <c r="AJ286" t="s">
        <v>2271</v>
      </c>
      <c r="AK286" t="s">
        <v>2257</v>
      </c>
      <c r="AM286" t="s">
        <v>8277</v>
      </c>
      <c r="AN286" t="s">
        <v>2232</v>
      </c>
      <c r="AO286" t="s">
        <v>2728</v>
      </c>
      <c r="AP286" t="s">
        <v>3960</v>
      </c>
      <c r="AQ286" t="s">
        <v>8278</v>
      </c>
      <c r="AR286" t="s">
        <v>8279</v>
      </c>
      <c r="AS286" t="s">
        <v>3532</v>
      </c>
      <c r="AT286" t="s">
        <v>8280</v>
      </c>
      <c r="AU286" t="s">
        <v>2265</v>
      </c>
      <c r="AV286" t="s">
        <v>8281</v>
      </c>
      <c r="AW286" t="s">
        <v>45</v>
      </c>
    </row>
    <row r="287" spans="1:49">
      <c r="A287" t="s">
        <v>8282</v>
      </c>
      <c r="B287" t="s">
        <v>2223</v>
      </c>
      <c r="C287" t="s">
        <v>8283</v>
      </c>
      <c r="D287" t="s">
        <v>7540</v>
      </c>
      <c r="E287" t="s">
        <v>2536</v>
      </c>
      <c r="F287" t="s">
        <v>2327</v>
      </c>
      <c r="G287" t="s">
        <v>2496</v>
      </c>
      <c r="H287" t="s">
        <v>2509</v>
      </c>
      <c r="I287" t="s">
        <v>2291</v>
      </c>
      <c r="J287" t="s">
        <v>2291</v>
      </c>
      <c r="K287" t="s">
        <v>8284</v>
      </c>
      <c r="L287" t="s">
        <v>2232</v>
      </c>
      <c r="M287" t="s">
        <v>2275</v>
      </c>
      <c r="N287" t="s">
        <v>2342</v>
      </c>
      <c r="O287" t="s">
        <v>8285</v>
      </c>
      <c r="P287" t="s">
        <v>7353</v>
      </c>
      <c r="Q287" t="s">
        <v>8286</v>
      </c>
      <c r="R287" t="s">
        <v>8287</v>
      </c>
      <c r="S287" t="s">
        <v>8288</v>
      </c>
      <c r="T287" t="s">
        <v>8289</v>
      </c>
      <c r="U287" t="s">
        <v>7661</v>
      </c>
      <c r="V287" t="s">
        <v>8290</v>
      </c>
      <c r="W287" t="s">
        <v>8291</v>
      </c>
      <c r="X287" t="s">
        <v>8292</v>
      </c>
      <c r="Y287" t="s">
        <v>2521</v>
      </c>
      <c r="Z287" t="s">
        <v>8293</v>
      </c>
      <c r="AA287" t="s">
        <v>2342</v>
      </c>
      <c r="AB287" t="s">
        <v>8294</v>
      </c>
      <c r="AC287" t="s">
        <v>2249</v>
      </c>
      <c r="AD287" t="s">
        <v>2250</v>
      </c>
      <c r="AE287" t="s">
        <v>2251</v>
      </c>
      <c r="AF287" t="s">
        <v>8295</v>
      </c>
      <c r="AG287" t="s">
        <v>2250</v>
      </c>
      <c r="AH287" t="s">
        <v>2229</v>
      </c>
      <c r="AI287" t="s">
        <v>2292</v>
      </c>
      <c r="AJ287" t="s">
        <v>2306</v>
      </c>
      <c r="AK287" t="s">
        <v>2257</v>
      </c>
      <c r="AM287" t="s">
        <v>8296</v>
      </c>
      <c r="AN287" t="s">
        <v>2232</v>
      </c>
      <c r="AO287" t="s">
        <v>8297</v>
      </c>
      <c r="AP287" t="s">
        <v>3779</v>
      </c>
      <c r="AQ287" t="s">
        <v>8298</v>
      </c>
      <c r="AR287" t="s">
        <v>8299</v>
      </c>
      <c r="AS287" t="s">
        <v>3737</v>
      </c>
      <c r="AT287" t="s">
        <v>8300</v>
      </c>
      <c r="AU287" t="s">
        <v>2265</v>
      </c>
      <c r="AV287" t="s">
        <v>8301</v>
      </c>
      <c r="AW287" t="s">
        <v>45</v>
      </c>
    </row>
    <row r="288" spans="1:49">
      <c r="A288" t="s">
        <v>8302</v>
      </c>
      <c r="B288" t="s">
        <v>46</v>
      </c>
      <c r="C288" t="s">
        <v>8303</v>
      </c>
      <c r="D288" t="s">
        <v>7561</v>
      </c>
      <c r="E288" t="s">
        <v>2307</v>
      </c>
      <c r="F288" t="s">
        <v>2445</v>
      </c>
      <c r="G288" t="s">
        <v>2230</v>
      </c>
      <c r="H288" t="s">
        <v>2391</v>
      </c>
      <c r="I288" t="s">
        <v>2293</v>
      </c>
      <c r="J288" t="s">
        <v>2288</v>
      </c>
      <c r="K288" t="s">
        <v>8304</v>
      </c>
      <c r="L288" t="s">
        <v>2232</v>
      </c>
      <c r="M288" t="s">
        <v>2310</v>
      </c>
      <c r="N288" t="s">
        <v>2234</v>
      </c>
      <c r="O288" t="s">
        <v>8305</v>
      </c>
      <c r="P288" t="s">
        <v>2509</v>
      </c>
      <c r="Q288" t="s">
        <v>8306</v>
      </c>
      <c r="R288" t="s">
        <v>3539</v>
      </c>
      <c r="S288" t="s">
        <v>8307</v>
      </c>
      <c r="T288" t="s">
        <v>8308</v>
      </c>
      <c r="U288" t="s">
        <v>6202</v>
      </c>
      <c r="V288" t="s">
        <v>8309</v>
      </c>
      <c r="W288" t="s">
        <v>7059</v>
      </c>
      <c r="X288" t="s">
        <v>8310</v>
      </c>
      <c r="Y288" t="s">
        <v>2353</v>
      </c>
      <c r="Z288" t="s">
        <v>8311</v>
      </c>
      <c r="AA288" t="s">
        <v>2751</v>
      </c>
      <c r="AB288" t="s">
        <v>8312</v>
      </c>
      <c r="AC288" t="s">
        <v>2249</v>
      </c>
      <c r="AD288" t="s">
        <v>2250</v>
      </c>
      <c r="AE288" t="s">
        <v>2251</v>
      </c>
      <c r="AF288" t="s">
        <v>8313</v>
      </c>
      <c r="AG288" t="s">
        <v>2291</v>
      </c>
      <c r="AH288" t="s">
        <v>2256</v>
      </c>
      <c r="AI288" t="s">
        <v>2497</v>
      </c>
      <c r="AJ288" t="s">
        <v>2328</v>
      </c>
      <c r="AK288" t="s">
        <v>2329</v>
      </c>
      <c r="AM288" t="s">
        <v>8314</v>
      </c>
      <c r="AN288" t="s">
        <v>2234</v>
      </c>
      <c r="AO288" t="s">
        <v>2331</v>
      </c>
      <c r="AP288" t="s">
        <v>4060</v>
      </c>
      <c r="AQ288" t="s">
        <v>8315</v>
      </c>
      <c r="AR288" t="s">
        <v>8316</v>
      </c>
      <c r="AS288" t="s">
        <v>8317</v>
      </c>
      <c r="AT288" t="s">
        <v>8318</v>
      </c>
      <c r="AU288" t="s">
        <v>2265</v>
      </c>
      <c r="AV288" t="s">
        <v>8319</v>
      </c>
      <c r="AW288" t="s">
        <v>45</v>
      </c>
    </row>
    <row r="289" spans="1:49">
      <c r="A289" t="s">
        <v>8320</v>
      </c>
      <c r="B289" t="s">
        <v>2302</v>
      </c>
      <c r="C289" t="s">
        <v>8321</v>
      </c>
      <c r="D289" t="s">
        <v>7580</v>
      </c>
      <c r="E289" t="s">
        <v>2391</v>
      </c>
      <c r="F289" t="s">
        <v>2272</v>
      </c>
      <c r="G289" t="s">
        <v>2273</v>
      </c>
      <c r="H289" t="s">
        <v>2481</v>
      </c>
      <c r="I289" t="s">
        <v>2496</v>
      </c>
      <c r="J289" t="s">
        <v>2265</v>
      </c>
      <c r="K289" t="s">
        <v>8322</v>
      </c>
      <c r="L289" t="s">
        <v>2253</v>
      </c>
      <c r="M289" t="s">
        <v>2310</v>
      </c>
      <c r="N289" t="s">
        <v>2232</v>
      </c>
      <c r="O289" t="s">
        <v>8323</v>
      </c>
      <c r="P289" t="s">
        <v>2293</v>
      </c>
      <c r="Q289" t="s">
        <v>8324</v>
      </c>
      <c r="R289" t="s">
        <v>4144</v>
      </c>
      <c r="S289" t="s">
        <v>3093</v>
      </c>
      <c r="T289" t="s">
        <v>8325</v>
      </c>
      <c r="U289" t="s">
        <v>8326</v>
      </c>
      <c r="V289" t="s">
        <v>8327</v>
      </c>
      <c r="W289" t="s">
        <v>3419</v>
      </c>
      <c r="X289" t="s">
        <v>8328</v>
      </c>
      <c r="Y289" t="s">
        <v>2291</v>
      </c>
      <c r="Z289" t="s">
        <v>8329</v>
      </c>
      <c r="AA289" t="s">
        <v>2342</v>
      </c>
      <c r="AB289" t="s">
        <v>8330</v>
      </c>
      <c r="AC289" t="s">
        <v>2249</v>
      </c>
      <c r="AD289" t="s">
        <v>2250</v>
      </c>
      <c r="AE289" t="s">
        <v>2251</v>
      </c>
      <c r="AF289" t="s">
        <v>8331</v>
      </c>
      <c r="AG289" t="s">
        <v>2536</v>
      </c>
      <c r="AH289" t="s">
        <v>2373</v>
      </c>
      <c r="AI289" t="s">
        <v>2372</v>
      </c>
      <c r="AJ289" t="s">
        <v>2359</v>
      </c>
      <c r="AK289" t="s">
        <v>2273</v>
      </c>
      <c r="AM289" t="s">
        <v>8332</v>
      </c>
      <c r="AN289" t="s">
        <v>2253</v>
      </c>
      <c r="AO289" t="s">
        <v>2728</v>
      </c>
      <c r="AP289" t="s">
        <v>7995</v>
      </c>
      <c r="AQ289" t="s">
        <v>8333</v>
      </c>
      <c r="AR289" t="s">
        <v>8334</v>
      </c>
      <c r="AS289" t="s">
        <v>5417</v>
      </c>
      <c r="AT289" t="s">
        <v>8335</v>
      </c>
      <c r="AU289" t="s">
        <v>2265</v>
      </c>
      <c r="AV289" t="s">
        <v>8336</v>
      </c>
      <c r="AW289" t="s">
        <v>45</v>
      </c>
    </row>
    <row r="290" spans="1:49">
      <c r="A290" t="s">
        <v>8337</v>
      </c>
      <c r="B290" t="s">
        <v>2223</v>
      </c>
      <c r="C290" t="s">
        <v>8338</v>
      </c>
      <c r="D290" t="s">
        <v>7597</v>
      </c>
      <c r="E290" t="s">
        <v>2327</v>
      </c>
      <c r="F290" t="s">
        <v>2250</v>
      </c>
      <c r="G290" t="s">
        <v>2308</v>
      </c>
      <c r="H290" t="s">
        <v>2481</v>
      </c>
      <c r="I290" t="s">
        <v>2305</v>
      </c>
      <c r="J290" t="s">
        <v>2342</v>
      </c>
      <c r="K290" t="s">
        <v>8339</v>
      </c>
      <c r="L290" t="s">
        <v>2253</v>
      </c>
      <c r="M290" t="s">
        <v>2310</v>
      </c>
      <c r="N290" t="s">
        <v>2253</v>
      </c>
      <c r="O290" t="s">
        <v>8340</v>
      </c>
      <c r="P290" t="s">
        <v>2689</v>
      </c>
      <c r="Q290" t="s">
        <v>8341</v>
      </c>
      <c r="R290" t="s">
        <v>2617</v>
      </c>
      <c r="S290" t="s">
        <v>2907</v>
      </c>
      <c r="T290" t="s">
        <v>8342</v>
      </c>
      <c r="U290" t="s">
        <v>2517</v>
      </c>
      <c r="V290" t="s">
        <v>8343</v>
      </c>
      <c r="W290" t="s">
        <v>3841</v>
      </c>
      <c r="X290" t="s">
        <v>8344</v>
      </c>
      <c r="Y290" t="s">
        <v>2291</v>
      </c>
      <c r="Z290" t="s">
        <v>8345</v>
      </c>
      <c r="AA290" t="s">
        <v>2852</v>
      </c>
      <c r="AB290" t="s">
        <v>8346</v>
      </c>
      <c r="AC290" t="s">
        <v>2249</v>
      </c>
      <c r="AD290" t="s">
        <v>2250</v>
      </c>
      <c r="AE290" t="s">
        <v>2251</v>
      </c>
      <c r="AF290" t="s">
        <v>8347</v>
      </c>
      <c r="AG290" t="s">
        <v>2255</v>
      </c>
      <c r="AH290" t="s">
        <v>2358</v>
      </c>
      <c r="AI290" t="s">
        <v>2359</v>
      </c>
      <c r="AJ290" t="s">
        <v>2552</v>
      </c>
      <c r="AK290" t="s">
        <v>2328</v>
      </c>
      <c r="AM290" t="s">
        <v>8348</v>
      </c>
      <c r="AN290" t="s">
        <v>2265</v>
      </c>
      <c r="AO290" t="s">
        <v>8349</v>
      </c>
      <c r="AP290" t="s">
        <v>6571</v>
      </c>
      <c r="AQ290" t="s">
        <v>8350</v>
      </c>
      <c r="AR290" t="s">
        <v>8351</v>
      </c>
      <c r="AS290" t="s">
        <v>2257</v>
      </c>
      <c r="AT290" t="s">
        <v>8352</v>
      </c>
      <c r="AU290" t="s">
        <v>2265</v>
      </c>
      <c r="AV290" t="s">
        <v>8353</v>
      </c>
      <c r="AW290" t="s">
        <v>45</v>
      </c>
    </row>
    <row r="291" spans="1:49">
      <c r="A291" t="s">
        <v>8354</v>
      </c>
      <c r="B291" t="s">
        <v>46</v>
      </c>
      <c r="C291" t="s">
        <v>8355</v>
      </c>
      <c r="D291" t="s">
        <v>7617</v>
      </c>
      <c r="E291" t="s">
        <v>2342</v>
      </c>
      <c r="F291" t="s">
        <v>2277</v>
      </c>
      <c r="G291" t="s">
        <v>2509</v>
      </c>
      <c r="H291" t="s">
        <v>2226</v>
      </c>
      <c r="I291" t="s">
        <v>2327</v>
      </c>
      <c r="J291" t="s">
        <v>2253</v>
      </c>
      <c r="K291" t="s">
        <v>8356</v>
      </c>
      <c r="L291" t="s">
        <v>2253</v>
      </c>
      <c r="M291" t="s">
        <v>2588</v>
      </c>
      <c r="N291" t="s">
        <v>2234</v>
      </c>
      <c r="O291" t="s">
        <v>8357</v>
      </c>
      <c r="P291" t="s">
        <v>2270</v>
      </c>
      <c r="Q291" t="s">
        <v>8358</v>
      </c>
      <c r="R291" t="s">
        <v>8359</v>
      </c>
      <c r="S291" t="s">
        <v>8360</v>
      </c>
      <c r="T291" t="s">
        <v>4789</v>
      </c>
      <c r="U291" t="s">
        <v>8361</v>
      </c>
      <c r="V291" t="s">
        <v>8362</v>
      </c>
      <c r="W291" t="s">
        <v>4211</v>
      </c>
      <c r="X291" t="s">
        <v>8363</v>
      </c>
      <c r="Y291" t="s">
        <v>2371</v>
      </c>
      <c r="Z291" t="s">
        <v>8364</v>
      </c>
      <c r="AA291" t="s">
        <v>2751</v>
      </c>
      <c r="AB291" t="s">
        <v>8365</v>
      </c>
      <c r="AC291" t="s">
        <v>2249</v>
      </c>
      <c r="AD291" t="s">
        <v>2250</v>
      </c>
      <c r="AE291" t="s">
        <v>2251</v>
      </c>
      <c r="AF291" t="s">
        <v>8366</v>
      </c>
      <c r="AG291" t="s">
        <v>2277</v>
      </c>
      <c r="AH291" t="s">
        <v>2358</v>
      </c>
      <c r="AI291" t="s">
        <v>2271</v>
      </c>
      <c r="AJ291" t="s">
        <v>2601</v>
      </c>
      <c r="AK291" t="s">
        <v>2307</v>
      </c>
      <c r="AM291" t="s">
        <v>8367</v>
      </c>
      <c r="AN291" t="s">
        <v>2232</v>
      </c>
      <c r="AO291" t="s">
        <v>8368</v>
      </c>
      <c r="AP291" t="s">
        <v>5937</v>
      </c>
      <c r="AQ291" t="s">
        <v>8369</v>
      </c>
      <c r="AR291" t="s">
        <v>8370</v>
      </c>
      <c r="AS291" t="s">
        <v>4645</v>
      </c>
      <c r="AT291" t="s">
        <v>8371</v>
      </c>
      <c r="AU291" t="s">
        <v>2265</v>
      </c>
      <c r="AV291" t="s">
        <v>8372</v>
      </c>
      <c r="AW291" t="s">
        <v>45</v>
      </c>
    </row>
    <row r="292" spans="1:49">
      <c r="A292" t="s">
        <v>8373</v>
      </c>
      <c r="B292" t="s">
        <v>2302</v>
      </c>
      <c r="C292" t="s">
        <v>8374</v>
      </c>
      <c r="D292" t="s">
        <v>7635</v>
      </c>
      <c r="E292" t="s">
        <v>2254</v>
      </c>
      <c r="F292" t="s">
        <v>2497</v>
      </c>
      <c r="G292" t="s">
        <v>2373</v>
      </c>
      <c r="H292" t="s">
        <v>2277</v>
      </c>
      <c r="I292" t="s">
        <v>2229</v>
      </c>
      <c r="J292" t="s">
        <v>2234</v>
      </c>
      <c r="K292" t="s">
        <v>8375</v>
      </c>
      <c r="L292" t="s">
        <v>2232</v>
      </c>
      <c r="M292" t="s">
        <v>2614</v>
      </c>
      <c r="N292" t="s">
        <v>2234</v>
      </c>
      <c r="O292" t="s">
        <v>8376</v>
      </c>
      <c r="P292" t="s">
        <v>2272</v>
      </c>
      <c r="Q292" t="s">
        <v>8377</v>
      </c>
      <c r="R292" t="s">
        <v>2555</v>
      </c>
      <c r="S292" t="s">
        <v>8378</v>
      </c>
      <c r="T292" t="s">
        <v>8379</v>
      </c>
      <c r="U292" t="s">
        <v>8380</v>
      </c>
      <c r="V292" t="s">
        <v>8381</v>
      </c>
      <c r="W292" t="s">
        <v>2519</v>
      </c>
      <c r="X292" t="s">
        <v>8382</v>
      </c>
      <c r="Y292" t="s">
        <v>2783</v>
      </c>
      <c r="Z292" t="s">
        <v>8383</v>
      </c>
      <c r="AA292" t="s">
        <v>2388</v>
      </c>
      <c r="AB292" t="s">
        <v>8384</v>
      </c>
      <c r="AC292" t="s">
        <v>2249</v>
      </c>
      <c r="AD292" t="s">
        <v>2250</v>
      </c>
      <c r="AE292" t="s">
        <v>2251</v>
      </c>
      <c r="AF292" t="s">
        <v>8385</v>
      </c>
      <c r="AG292" t="s">
        <v>2253</v>
      </c>
      <c r="AH292" t="s">
        <v>2255</v>
      </c>
      <c r="AI292" t="s">
        <v>2270</v>
      </c>
      <c r="AJ292" t="s">
        <v>2293</v>
      </c>
      <c r="AK292" t="s">
        <v>2305</v>
      </c>
      <c r="AM292" t="s">
        <v>8386</v>
      </c>
      <c r="AN292" t="s">
        <v>2253</v>
      </c>
      <c r="AO292" t="s">
        <v>2728</v>
      </c>
      <c r="AP292" t="s">
        <v>4060</v>
      </c>
      <c r="AQ292" t="s">
        <v>8387</v>
      </c>
      <c r="AR292" t="s">
        <v>8388</v>
      </c>
      <c r="AS292" t="s">
        <v>2273</v>
      </c>
      <c r="AT292" t="s">
        <v>8389</v>
      </c>
      <c r="AU292" t="s">
        <v>2265</v>
      </c>
      <c r="AV292" t="s">
        <v>8390</v>
      </c>
      <c r="AW292" t="s">
        <v>45</v>
      </c>
    </row>
    <row r="293" spans="1:49">
      <c r="A293" t="s">
        <v>8391</v>
      </c>
      <c r="B293" t="s">
        <v>2223</v>
      </c>
      <c r="C293" t="s">
        <v>8392</v>
      </c>
      <c r="D293" t="s">
        <v>7654</v>
      </c>
      <c r="E293" t="s">
        <v>2255</v>
      </c>
      <c r="F293" t="s">
        <v>2497</v>
      </c>
      <c r="G293" t="s">
        <v>2373</v>
      </c>
      <c r="H293" t="s">
        <v>2915</v>
      </c>
      <c r="I293" t="s">
        <v>2328</v>
      </c>
      <c r="J293" t="s">
        <v>2342</v>
      </c>
      <c r="K293" t="s">
        <v>8393</v>
      </c>
      <c r="L293" t="s">
        <v>2232</v>
      </c>
      <c r="M293" t="s">
        <v>2640</v>
      </c>
      <c r="N293" t="s">
        <v>2253</v>
      </c>
      <c r="O293" t="s">
        <v>8394</v>
      </c>
      <c r="P293" t="s">
        <v>6212</v>
      </c>
      <c r="Q293" t="s">
        <v>8395</v>
      </c>
      <c r="R293" t="s">
        <v>8396</v>
      </c>
      <c r="S293" t="s">
        <v>8397</v>
      </c>
      <c r="T293" t="s">
        <v>8398</v>
      </c>
      <c r="U293" t="s">
        <v>8399</v>
      </c>
      <c r="V293" t="s">
        <v>8400</v>
      </c>
      <c r="W293" t="s">
        <v>3463</v>
      </c>
      <c r="X293" t="s">
        <v>8401</v>
      </c>
      <c r="Y293" t="s">
        <v>2877</v>
      </c>
      <c r="Z293" t="s">
        <v>8402</v>
      </c>
      <c r="AA293" t="s">
        <v>2245</v>
      </c>
      <c r="AB293" t="s">
        <v>8403</v>
      </c>
      <c r="AC293" t="s">
        <v>2249</v>
      </c>
      <c r="AD293" t="s">
        <v>2250</v>
      </c>
      <c r="AE293" t="s">
        <v>2251</v>
      </c>
      <c r="AF293" t="s">
        <v>8404</v>
      </c>
      <c r="AG293" t="s">
        <v>2341</v>
      </c>
      <c r="AH293" t="s">
        <v>2372</v>
      </c>
      <c r="AI293" t="s">
        <v>2229</v>
      </c>
      <c r="AJ293" t="s">
        <v>2277</v>
      </c>
      <c r="AK293" t="s">
        <v>2293</v>
      </c>
      <c r="AM293" t="s">
        <v>8405</v>
      </c>
      <c r="AN293" t="s">
        <v>2253</v>
      </c>
      <c r="AO293" t="s">
        <v>8406</v>
      </c>
      <c r="AP293" t="s">
        <v>3971</v>
      </c>
      <c r="AQ293" t="s">
        <v>8407</v>
      </c>
      <c r="AR293" t="s">
        <v>8408</v>
      </c>
      <c r="AS293" t="s">
        <v>3497</v>
      </c>
      <c r="AT293" t="s">
        <v>8409</v>
      </c>
      <c r="AU293" t="s">
        <v>2265</v>
      </c>
      <c r="AV293" t="s">
        <v>8410</v>
      </c>
      <c r="AW293" t="s">
        <v>45</v>
      </c>
    </row>
    <row r="294" spans="1:49">
      <c r="A294" t="s">
        <v>8411</v>
      </c>
      <c r="B294" t="s">
        <v>46</v>
      </c>
      <c r="C294" t="s">
        <v>8412</v>
      </c>
      <c r="D294" t="s">
        <v>7674</v>
      </c>
      <c r="E294" t="s">
        <v>2308</v>
      </c>
      <c r="F294" t="s">
        <v>2341</v>
      </c>
      <c r="G294" t="s">
        <v>2342</v>
      </c>
      <c r="H294" t="s">
        <v>2601</v>
      </c>
      <c r="I294" t="s">
        <v>2257</v>
      </c>
      <c r="J294" t="s">
        <v>2265</v>
      </c>
      <c r="K294" t="s">
        <v>8413</v>
      </c>
      <c r="L294" t="s">
        <v>2232</v>
      </c>
      <c r="M294" t="s">
        <v>2233</v>
      </c>
      <c r="N294" t="s">
        <v>2265</v>
      </c>
      <c r="O294" t="s">
        <v>8414</v>
      </c>
      <c r="P294" t="s">
        <v>2328</v>
      </c>
      <c r="Q294" t="s">
        <v>8415</v>
      </c>
      <c r="R294" t="s">
        <v>8416</v>
      </c>
      <c r="S294" t="s">
        <v>8417</v>
      </c>
      <c r="T294" t="s">
        <v>8418</v>
      </c>
      <c r="U294" t="s">
        <v>5132</v>
      </c>
      <c r="V294" t="s">
        <v>8419</v>
      </c>
      <c r="W294" t="s">
        <v>2622</v>
      </c>
      <c r="X294" t="s">
        <v>8420</v>
      </c>
      <c r="Y294" t="s">
        <v>3638</v>
      </c>
      <c r="Z294" t="s">
        <v>8421</v>
      </c>
      <c r="AA294" t="s">
        <v>3088</v>
      </c>
      <c r="AB294" t="s">
        <v>8422</v>
      </c>
      <c r="AC294" t="s">
        <v>2249</v>
      </c>
      <c r="AD294" t="s">
        <v>2250</v>
      </c>
      <c r="AE294" t="s">
        <v>2251</v>
      </c>
      <c r="AF294" t="s">
        <v>8423</v>
      </c>
      <c r="AG294" t="s">
        <v>2341</v>
      </c>
      <c r="AH294" t="s">
        <v>2312</v>
      </c>
      <c r="AI294" t="s">
        <v>2536</v>
      </c>
      <c r="AJ294" t="s">
        <v>2358</v>
      </c>
      <c r="AK294" t="s">
        <v>2292</v>
      </c>
      <c r="AM294" t="s">
        <v>8424</v>
      </c>
      <c r="AN294" t="s">
        <v>2234</v>
      </c>
      <c r="AO294" t="s">
        <v>8425</v>
      </c>
      <c r="AP294" t="s">
        <v>2332</v>
      </c>
      <c r="AQ294" t="s">
        <v>8426</v>
      </c>
      <c r="AR294" t="s">
        <v>8427</v>
      </c>
      <c r="AS294" t="s">
        <v>7059</v>
      </c>
      <c r="AT294" t="s">
        <v>8428</v>
      </c>
      <c r="AU294" t="s">
        <v>2265</v>
      </c>
      <c r="AV294" t="s">
        <v>8429</v>
      </c>
      <c r="AW294" t="s">
        <v>45</v>
      </c>
    </row>
    <row r="295" spans="1:49">
      <c r="A295" t="s">
        <v>8430</v>
      </c>
      <c r="B295" t="s">
        <v>2302</v>
      </c>
      <c r="C295" t="s">
        <v>8431</v>
      </c>
      <c r="D295" t="s">
        <v>7694</v>
      </c>
      <c r="E295" t="s">
        <v>2272</v>
      </c>
      <c r="F295" t="s">
        <v>2265</v>
      </c>
      <c r="G295" t="s">
        <v>2601</v>
      </c>
      <c r="H295" t="s">
        <v>2445</v>
      </c>
      <c r="I295" t="s">
        <v>2234</v>
      </c>
      <c r="J295" t="s">
        <v>2254</v>
      </c>
      <c r="K295" t="s">
        <v>8432</v>
      </c>
      <c r="L295" t="s">
        <v>2232</v>
      </c>
      <c r="M295" t="s">
        <v>2275</v>
      </c>
      <c r="N295" t="s">
        <v>2253</v>
      </c>
      <c r="O295" t="s">
        <v>8433</v>
      </c>
      <c r="P295" t="s">
        <v>2496</v>
      </c>
      <c r="Q295" t="s">
        <v>8434</v>
      </c>
      <c r="R295" t="s">
        <v>3960</v>
      </c>
      <c r="S295" t="s">
        <v>8435</v>
      </c>
      <c r="T295" t="s">
        <v>8436</v>
      </c>
      <c r="U295" t="s">
        <v>4275</v>
      </c>
      <c r="V295" t="s">
        <v>5391</v>
      </c>
      <c r="W295" t="s">
        <v>5186</v>
      </c>
      <c r="X295" t="s">
        <v>8437</v>
      </c>
      <c r="Y295" t="s">
        <v>4161</v>
      </c>
      <c r="Z295" t="s">
        <v>8438</v>
      </c>
      <c r="AA295" t="s">
        <v>2288</v>
      </c>
      <c r="AB295" t="s">
        <v>8439</v>
      </c>
      <c r="AC295" t="s">
        <v>2249</v>
      </c>
      <c r="AD295" t="s">
        <v>2250</v>
      </c>
      <c r="AE295" t="s">
        <v>2251</v>
      </c>
      <c r="AF295" t="s">
        <v>8440</v>
      </c>
      <c r="AG295" t="s">
        <v>2253</v>
      </c>
      <c r="AH295" t="s">
        <v>2291</v>
      </c>
      <c r="AI295" t="s">
        <v>2341</v>
      </c>
      <c r="AJ295" t="s">
        <v>2481</v>
      </c>
      <c r="AK295" t="s">
        <v>2373</v>
      </c>
      <c r="AM295" t="s">
        <v>8441</v>
      </c>
      <c r="AN295" t="s">
        <v>2253</v>
      </c>
      <c r="AO295" t="s">
        <v>2728</v>
      </c>
      <c r="AP295" t="s">
        <v>8442</v>
      </c>
      <c r="AQ295" t="s">
        <v>8443</v>
      </c>
      <c r="AR295" t="s">
        <v>8444</v>
      </c>
      <c r="AS295" t="s">
        <v>3488</v>
      </c>
      <c r="AT295" t="s">
        <v>8445</v>
      </c>
      <c r="AU295" t="s">
        <v>2265</v>
      </c>
      <c r="AV295" t="s">
        <v>8446</v>
      </c>
      <c r="AW295" t="s">
        <v>45</v>
      </c>
    </row>
    <row r="296" spans="1:49">
      <c r="A296" t="s">
        <v>8447</v>
      </c>
      <c r="B296" t="s">
        <v>2223</v>
      </c>
      <c r="C296" t="s">
        <v>8448</v>
      </c>
      <c r="D296" t="s">
        <v>7711</v>
      </c>
      <c r="E296" t="s">
        <v>2359</v>
      </c>
      <c r="F296" t="s">
        <v>2308</v>
      </c>
      <c r="G296" t="s">
        <v>2601</v>
      </c>
      <c r="H296" t="s">
        <v>2277</v>
      </c>
      <c r="I296" t="s">
        <v>2552</v>
      </c>
      <c r="J296" t="s">
        <v>2230</v>
      </c>
      <c r="K296" t="s">
        <v>8449</v>
      </c>
      <c r="L296" t="s">
        <v>2232</v>
      </c>
      <c r="M296" t="s">
        <v>2310</v>
      </c>
      <c r="N296" t="s">
        <v>2234</v>
      </c>
      <c r="O296" t="s">
        <v>8450</v>
      </c>
      <c r="P296" t="s">
        <v>2358</v>
      </c>
      <c r="Q296" t="s">
        <v>8451</v>
      </c>
      <c r="R296" t="s">
        <v>3539</v>
      </c>
      <c r="S296" t="s">
        <v>4945</v>
      </c>
      <c r="T296" t="s">
        <v>8452</v>
      </c>
      <c r="U296" t="s">
        <v>4124</v>
      </c>
      <c r="V296" t="s">
        <v>5661</v>
      </c>
      <c r="W296" t="s">
        <v>4380</v>
      </c>
      <c r="X296" t="s">
        <v>8453</v>
      </c>
      <c r="Y296" t="s">
        <v>6276</v>
      </c>
      <c r="Z296" t="s">
        <v>8454</v>
      </c>
      <c r="AA296" t="s">
        <v>2549</v>
      </c>
      <c r="AB296" t="s">
        <v>8455</v>
      </c>
      <c r="AC296" t="s">
        <v>2249</v>
      </c>
      <c r="AD296" t="s">
        <v>2250</v>
      </c>
      <c r="AE296" t="s">
        <v>2251</v>
      </c>
      <c r="AF296" t="s">
        <v>8456</v>
      </c>
      <c r="AG296" t="s">
        <v>2342</v>
      </c>
      <c r="AH296" t="s">
        <v>2536</v>
      </c>
      <c r="AI296" t="s">
        <v>2272</v>
      </c>
      <c r="AJ296" t="s">
        <v>2915</v>
      </c>
      <c r="AK296" t="s">
        <v>2328</v>
      </c>
      <c r="AM296" t="s">
        <v>8457</v>
      </c>
      <c r="AN296" t="s">
        <v>2342</v>
      </c>
      <c r="AO296" t="s">
        <v>8458</v>
      </c>
      <c r="AP296" t="s">
        <v>7094</v>
      </c>
      <c r="AQ296" t="s">
        <v>8459</v>
      </c>
      <c r="AR296" t="s">
        <v>8460</v>
      </c>
      <c r="AS296" t="s">
        <v>4183</v>
      </c>
      <c r="AT296" t="s">
        <v>8461</v>
      </c>
      <c r="AU296" t="s">
        <v>2265</v>
      </c>
      <c r="AV296" t="s">
        <v>8462</v>
      </c>
      <c r="AW296" t="s">
        <v>45</v>
      </c>
    </row>
    <row r="297" spans="1:49">
      <c r="A297" t="s">
        <v>8463</v>
      </c>
      <c r="B297" t="s">
        <v>46</v>
      </c>
      <c r="C297" t="s">
        <v>8464</v>
      </c>
      <c r="D297" t="s">
        <v>7731</v>
      </c>
      <c r="E297" t="s">
        <v>2271</v>
      </c>
      <c r="F297" t="s">
        <v>2305</v>
      </c>
      <c r="G297" t="s">
        <v>2270</v>
      </c>
      <c r="H297" t="s">
        <v>2291</v>
      </c>
      <c r="I297" t="s">
        <v>2229</v>
      </c>
      <c r="J297" t="s">
        <v>2254</v>
      </c>
      <c r="K297" t="s">
        <v>8465</v>
      </c>
      <c r="L297" t="s">
        <v>2253</v>
      </c>
      <c r="M297" t="s">
        <v>2233</v>
      </c>
      <c r="N297" t="s">
        <v>2232</v>
      </c>
      <c r="O297" t="s">
        <v>8466</v>
      </c>
      <c r="P297" t="s">
        <v>2358</v>
      </c>
      <c r="Q297" t="s">
        <v>8467</v>
      </c>
      <c r="R297" t="s">
        <v>8468</v>
      </c>
      <c r="S297" t="s">
        <v>8469</v>
      </c>
      <c r="T297" t="s">
        <v>8470</v>
      </c>
      <c r="U297" t="s">
        <v>8471</v>
      </c>
      <c r="V297" t="s">
        <v>8472</v>
      </c>
      <c r="W297" t="s">
        <v>3670</v>
      </c>
      <c r="X297" t="s">
        <v>8473</v>
      </c>
      <c r="Y297" t="s">
        <v>3932</v>
      </c>
      <c r="Z297" t="s">
        <v>8474</v>
      </c>
      <c r="AA297" t="s">
        <v>2245</v>
      </c>
      <c r="AB297" t="s">
        <v>8475</v>
      </c>
      <c r="AC297" t="s">
        <v>2249</v>
      </c>
      <c r="AD297" t="s">
        <v>2250</v>
      </c>
      <c r="AE297" t="s">
        <v>2251</v>
      </c>
      <c r="AF297" t="s">
        <v>8476</v>
      </c>
      <c r="AG297" t="s">
        <v>2265</v>
      </c>
      <c r="AH297" t="s">
        <v>2288</v>
      </c>
      <c r="AI297" t="s">
        <v>2371</v>
      </c>
      <c r="AJ297" t="s">
        <v>2226</v>
      </c>
      <c r="AK297" t="s">
        <v>2257</v>
      </c>
      <c r="AM297" t="s">
        <v>8477</v>
      </c>
      <c r="AN297" t="s">
        <v>2234</v>
      </c>
      <c r="AO297" t="s">
        <v>8478</v>
      </c>
      <c r="AP297" t="s">
        <v>4832</v>
      </c>
      <c r="AQ297" t="s">
        <v>8479</v>
      </c>
      <c r="AR297" t="s">
        <v>8480</v>
      </c>
      <c r="AS297" t="s">
        <v>8481</v>
      </c>
      <c r="AT297" t="s">
        <v>8482</v>
      </c>
      <c r="AU297" t="s">
        <v>2265</v>
      </c>
      <c r="AV297" t="s">
        <v>8483</v>
      </c>
      <c r="AW297" t="s">
        <v>45</v>
      </c>
    </row>
    <row r="298" spans="1:49">
      <c r="A298" t="s">
        <v>8484</v>
      </c>
      <c r="B298" t="s">
        <v>2302</v>
      </c>
      <c r="C298" t="s">
        <v>8485</v>
      </c>
      <c r="D298" t="s">
        <v>7749</v>
      </c>
      <c r="E298" t="s">
        <v>2234</v>
      </c>
      <c r="F298" t="s">
        <v>2255</v>
      </c>
      <c r="G298" t="s">
        <v>2497</v>
      </c>
      <c r="H298" t="s">
        <v>2271</v>
      </c>
      <c r="I298" t="s">
        <v>2601</v>
      </c>
      <c r="J298" t="s">
        <v>2308</v>
      </c>
      <c r="K298" t="s">
        <v>8486</v>
      </c>
      <c r="L298" t="s">
        <v>2232</v>
      </c>
      <c r="M298" t="s">
        <v>2275</v>
      </c>
      <c r="N298" t="s">
        <v>2232</v>
      </c>
      <c r="O298" t="s">
        <v>8487</v>
      </c>
      <c r="P298" t="s">
        <v>2359</v>
      </c>
      <c r="Q298" t="s">
        <v>8488</v>
      </c>
      <c r="R298" t="s">
        <v>4167</v>
      </c>
      <c r="S298" t="s">
        <v>6541</v>
      </c>
      <c r="T298" t="s">
        <v>8489</v>
      </c>
      <c r="U298" t="s">
        <v>8490</v>
      </c>
      <c r="V298" t="s">
        <v>8491</v>
      </c>
      <c r="W298" t="s">
        <v>3727</v>
      </c>
      <c r="X298" t="s">
        <v>4460</v>
      </c>
      <c r="Y298" t="s">
        <v>5061</v>
      </c>
      <c r="Z298" t="s">
        <v>8492</v>
      </c>
      <c r="AA298" t="s">
        <v>2245</v>
      </c>
      <c r="AB298" t="s">
        <v>8493</v>
      </c>
      <c r="AC298" t="s">
        <v>2249</v>
      </c>
      <c r="AD298" t="s">
        <v>2250</v>
      </c>
      <c r="AE298" t="s">
        <v>2251</v>
      </c>
      <c r="AF298" t="s">
        <v>8494</v>
      </c>
      <c r="AG298" t="s">
        <v>2253</v>
      </c>
      <c r="AH298" t="s">
        <v>2234</v>
      </c>
      <c r="AI298" t="s">
        <v>2288</v>
      </c>
      <c r="AJ298" t="s">
        <v>2391</v>
      </c>
      <c r="AK298" t="s">
        <v>2293</v>
      </c>
      <c r="AM298" t="s">
        <v>8495</v>
      </c>
      <c r="AN298" t="s">
        <v>2342</v>
      </c>
      <c r="AO298" t="s">
        <v>5698</v>
      </c>
      <c r="AP298" t="s">
        <v>5838</v>
      </c>
      <c r="AQ298" t="s">
        <v>8496</v>
      </c>
      <c r="AR298" t="s">
        <v>8497</v>
      </c>
      <c r="AS298" t="s">
        <v>8481</v>
      </c>
      <c r="AT298" t="s">
        <v>8498</v>
      </c>
      <c r="AU298" t="s">
        <v>2265</v>
      </c>
      <c r="AV298" t="s">
        <v>8499</v>
      </c>
      <c r="AW298" t="s">
        <v>45</v>
      </c>
    </row>
    <row r="299" spans="1:49">
      <c r="A299" t="s">
        <v>8500</v>
      </c>
      <c r="B299" t="s">
        <v>2223</v>
      </c>
      <c r="C299" t="s">
        <v>8501</v>
      </c>
      <c r="D299" t="s">
        <v>7771</v>
      </c>
      <c r="E299" t="s">
        <v>2372</v>
      </c>
      <c r="F299" t="s">
        <v>2326</v>
      </c>
      <c r="G299" t="s">
        <v>2227</v>
      </c>
      <c r="H299" t="s">
        <v>2257</v>
      </c>
      <c r="I299" t="s">
        <v>2256</v>
      </c>
      <c r="J299" t="s">
        <v>2308</v>
      </c>
      <c r="K299" t="s">
        <v>8502</v>
      </c>
      <c r="L299" t="s">
        <v>2232</v>
      </c>
      <c r="M299" t="s">
        <v>2310</v>
      </c>
      <c r="N299" t="s">
        <v>2253</v>
      </c>
      <c r="O299" t="s">
        <v>8503</v>
      </c>
      <c r="P299" t="s">
        <v>2741</v>
      </c>
      <c r="Q299" t="s">
        <v>8504</v>
      </c>
      <c r="R299" t="s">
        <v>8505</v>
      </c>
      <c r="S299" t="s">
        <v>8506</v>
      </c>
      <c r="T299" t="s">
        <v>8507</v>
      </c>
      <c r="U299" t="s">
        <v>4086</v>
      </c>
      <c r="V299" t="s">
        <v>8508</v>
      </c>
      <c r="W299" t="s">
        <v>2596</v>
      </c>
      <c r="X299" t="s">
        <v>8509</v>
      </c>
      <c r="Y299" t="s">
        <v>3772</v>
      </c>
      <c r="Z299" t="s">
        <v>8510</v>
      </c>
      <c r="AA299" t="s">
        <v>2388</v>
      </c>
      <c r="AB299" t="s">
        <v>8511</v>
      </c>
      <c r="AC299" t="s">
        <v>2249</v>
      </c>
      <c r="AD299" t="s">
        <v>2250</v>
      </c>
      <c r="AE299" t="s">
        <v>2251</v>
      </c>
      <c r="AF299" t="s">
        <v>8512</v>
      </c>
      <c r="AG299" t="s">
        <v>2308</v>
      </c>
      <c r="AH299" t="s">
        <v>2254</v>
      </c>
      <c r="AI299" t="s">
        <v>2373</v>
      </c>
      <c r="AJ299" t="s">
        <v>2227</v>
      </c>
      <c r="AK299" t="s">
        <v>2403</v>
      </c>
      <c r="AM299" t="s">
        <v>8513</v>
      </c>
      <c r="AN299" t="s">
        <v>2342</v>
      </c>
      <c r="AO299" t="s">
        <v>8514</v>
      </c>
      <c r="AP299" t="s">
        <v>7916</v>
      </c>
      <c r="AQ299" t="s">
        <v>8515</v>
      </c>
      <c r="AR299" t="s">
        <v>8516</v>
      </c>
      <c r="AS299" t="s">
        <v>3486</v>
      </c>
      <c r="AT299" t="s">
        <v>8517</v>
      </c>
      <c r="AU299" t="s">
        <v>2265</v>
      </c>
      <c r="AV299" t="s">
        <v>8518</v>
      </c>
      <c r="AW299" t="s">
        <v>45</v>
      </c>
    </row>
    <row r="300" spans="1:49">
      <c r="A300" t="s">
        <v>8519</v>
      </c>
      <c r="B300" t="s">
        <v>46</v>
      </c>
      <c r="C300" t="s">
        <v>8520</v>
      </c>
      <c r="D300" t="s">
        <v>7792</v>
      </c>
      <c r="E300" t="s">
        <v>2257</v>
      </c>
      <c r="F300" t="s">
        <v>2307</v>
      </c>
      <c r="G300" t="s">
        <v>2288</v>
      </c>
      <c r="H300" t="s">
        <v>2326</v>
      </c>
      <c r="I300" t="s">
        <v>2371</v>
      </c>
      <c r="J300" t="s">
        <v>2254</v>
      </c>
      <c r="K300" t="s">
        <v>8521</v>
      </c>
      <c r="L300" t="s">
        <v>2253</v>
      </c>
      <c r="M300" t="s">
        <v>2640</v>
      </c>
      <c r="N300" t="s">
        <v>2234</v>
      </c>
      <c r="O300" t="s">
        <v>8522</v>
      </c>
      <c r="P300" t="s">
        <v>2403</v>
      </c>
      <c r="Q300" t="s">
        <v>8523</v>
      </c>
      <c r="R300" t="s">
        <v>2260</v>
      </c>
      <c r="S300" t="s">
        <v>8524</v>
      </c>
      <c r="T300" t="s">
        <v>4254</v>
      </c>
      <c r="U300" t="s">
        <v>4220</v>
      </c>
      <c r="V300" t="s">
        <v>8525</v>
      </c>
      <c r="W300" t="s">
        <v>3111</v>
      </c>
      <c r="X300" t="s">
        <v>8526</v>
      </c>
      <c r="Y300" t="s">
        <v>8527</v>
      </c>
      <c r="Z300" t="s">
        <v>8528</v>
      </c>
      <c r="AA300" t="s">
        <v>2342</v>
      </c>
      <c r="AB300" t="s">
        <v>8529</v>
      </c>
      <c r="AC300" t="s">
        <v>2249</v>
      </c>
      <c r="AD300" t="s">
        <v>2250</v>
      </c>
      <c r="AE300" t="s">
        <v>2251</v>
      </c>
      <c r="AF300" t="s">
        <v>8530</v>
      </c>
      <c r="AG300" t="s">
        <v>2327</v>
      </c>
      <c r="AH300" t="s">
        <v>2228</v>
      </c>
      <c r="AI300" t="s">
        <v>2915</v>
      </c>
      <c r="AJ300" t="s">
        <v>2270</v>
      </c>
      <c r="AK300" t="s">
        <v>2305</v>
      </c>
      <c r="AM300" t="s">
        <v>8531</v>
      </c>
      <c r="AN300" t="s">
        <v>2232</v>
      </c>
      <c r="AO300" t="s">
        <v>8532</v>
      </c>
      <c r="AP300" t="s">
        <v>8533</v>
      </c>
      <c r="AQ300" t="s">
        <v>8534</v>
      </c>
      <c r="AR300" t="s">
        <v>8535</v>
      </c>
      <c r="AS300" t="s">
        <v>5226</v>
      </c>
      <c r="AT300" t="s">
        <v>8536</v>
      </c>
      <c r="AU300" t="s">
        <v>2265</v>
      </c>
      <c r="AV300" t="s">
        <v>8537</v>
      </c>
      <c r="AW300" t="s">
        <v>45</v>
      </c>
    </row>
    <row r="301" spans="1:49">
      <c r="A301" t="s">
        <v>8538</v>
      </c>
      <c r="B301" t="s">
        <v>2302</v>
      </c>
      <c r="C301" t="s">
        <v>8539</v>
      </c>
      <c r="D301" t="s">
        <v>7811</v>
      </c>
      <c r="E301" t="s">
        <v>2228</v>
      </c>
      <c r="F301" t="s">
        <v>2358</v>
      </c>
      <c r="G301" t="s">
        <v>2226</v>
      </c>
      <c r="H301" t="s">
        <v>2307</v>
      </c>
      <c r="I301" t="s">
        <v>2445</v>
      </c>
      <c r="J301" t="s">
        <v>2230</v>
      </c>
      <c r="K301" t="s">
        <v>8540</v>
      </c>
      <c r="L301" t="s">
        <v>2232</v>
      </c>
      <c r="M301" t="s">
        <v>2233</v>
      </c>
      <c r="N301" t="s">
        <v>2253</v>
      </c>
      <c r="O301" t="s">
        <v>8541</v>
      </c>
      <c r="P301" t="s">
        <v>2372</v>
      </c>
      <c r="Q301" t="s">
        <v>8542</v>
      </c>
      <c r="R301" t="s">
        <v>5579</v>
      </c>
      <c r="S301" t="s">
        <v>8543</v>
      </c>
      <c r="T301" t="s">
        <v>8544</v>
      </c>
      <c r="U301" t="s">
        <v>6959</v>
      </c>
      <c r="V301" t="s">
        <v>8545</v>
      </c>
      <c r="W301" t="s">
        <v>2834</v>
      </c>
      <c r="X301" t="s">
        <v>8546</v>
      </c>
      <c r="Y301" t="s">
        <v>2649</v>
      </c>
      <c r="Z301" t="s">
        <v>8547</v>
      </c>
      <c r="AA301" t="s">
        <v>2973</v>
      </c>
      <c r="AB301" t="s">
        <v>8548</v>
      </c>
      <c r="AC301" t="s">
        <v>2249</v>
      </c>
      <c r="AD301" t="s">
        <v>2250</v>
      </c>
      <c r="AE301" t="s">
        <v>2251</v>
      </c>
      <c r="AF301" t="s">
        <v>8549</v>
      </c>
      <c r="AG301" t="s">
        <v>2371</v>
      </c>
      <c r="AH301" t="s">
        <v>2327</v>
      </c>
      <c r="AI301" t="s">
        <v>2391</v>
      </c>
      <c r="AJ301" t="s">
        <v>2358</v>
      </c>
      <c r="AK301" t="s">
        <v>2306</v>
      </c>
      <c r="AM301" t="s">
        <v>8550</v>
      </c>
      <c r="AN301" t="s">
        <v>2232</v>
      </c>
      <c r="AO301" t="s">
        <v>2728</v>
      </c>
      <c r="AP301" t="s">
        <v>3891</v>
      </c>
      <c r="AQ301" t="s">
        <v>8551</v>
      </c>
      <c r="AR301" t="s">
        <v>8552</v>
      </c>
      <c r="AS301" t="s">
        <v>2935</v>
      </c>
      <c r="AT301" t="s">
        <v>8553</v>
      </c>
      <c r="AU301" t="s">
        <v>2265</v>
      </c>
      <c r="AV301" t="s">
        <v>8554</v>
      </c>
      <c r="AW301" t="s">
        <v>45</v>
      </c>
    </row>
    <row r="302" spans="1:49">
      <c r="A302" t="s">
        <v>8555</v>
      </c>
      <c r="B302" t="s">
        <v>2223</v>
      </c>
      <c r="C302" t="s">
        <v>8556</v>
      </c>
      <c r="D302" t="s">
        <v>7827</v>
      </c>
      <c r="E302" t="s">
        <v>2253</v>
      </c>
      <c r="F302" t="s">
        <v>2293</v>
      </c>
      <c r="G302" t="s">
        <v>2234</v>
      </c>
      <c r="H302" t="s">
        <v>2308</v>
      </c>
      <c r="I302" t="s">
        <v>2227</v>
      </c>
      <c r="J302" t="s">
        <v>2342</v>
      </c>
      <c r="K302" t="s">
        <v>8557</v>
      </c>
      <c r="L302" t="s">
        <v>2232</v>
      </c>
      <c r="M302" t="s">
        <v>2275</v>
      </c>
      <c r="N302" t="s">
        <v>2253</v>
      </c>
      <c r="O302" t="s">
        <v>8558</v>
      </c>
      <c r="P302" t="s">
        <v>4086</v>
      </c>
      <c r="Q302" t="s">
        <v>8559</v>
      </c>
      <c r="R302" t="s">
        <v>8560</v>
      </c>
      <c r="S302" t="s">
        <v>8561</v>
      </c>
      <c r="T302" t="s">
        <v>8562</v>
      </c>
      <c r="U302" t="s">
        <v>8563</v>
      </c>
      <c r="V302" t="s">
        <v>8564</v>
      </c>
      <c r="W302" t="s">
        <v>2391</v>
      </c>
      <c r="X302" t="s">
        <v>8565</v>
      </c>
      <c r="Y302" t="s">
        <v>5351</v>
      </c>
      <c r="Z302" t="s">
        <v>8566</v>
      </c>
      <c r="AA302" t="s">
        <v>3064</v>
      </c>
      <c r="AB302" t="s">
        <v>8567</v>
      </c>
      <c r="AC302" t="s">
        <v>2249</v>
      </c>
      <c r="AD302" t="s">
        <v>2250</v>
      </c>
      <c r="AE302" t="s">
        <v>2251</v>
      </c>
      <c r="AF302" t="s">
        <v>8568</v>
      </c>
      <c r="AG302" t="s">
        <v>2341</v>
      </c>
      <c r="AH302" t="s">
        <v>2312</v>
      </c>
      <c r="AI302" t="s">
        <v>2226</v>
      </c>
      <c r="AJ302" t="s">
        <v>2915</v>
      </c>
      <c r="AK302" t="s">
        <v>2329</v>
      </c>
      <c r="AM302" t="s">
        <v>8569</v>
      </c>
      <c r="AN302" t="s">
        <v>2253</v>
      </c>
      <c r="AO302" t="s">
        <v>8570</v>
      </c>
      <c r="AP302" t="s">
        <v>2630</v>
      </c>
      <c r="AQ302" t="s">
        <v>8571</v>
      </c>
      <c r="AR302" t="s">
        <v>8572</v>
      </c>
      <c r="AS302" t="s">
        <v>2956</v>
      </c>
      <c r="AT302" t="s">
        <v>8573</v>
      </c>
      <c r="AU302" t="s">
        <v>2265</v>
      </c>
      <c r="AV302" t="s">
        <v>8574</v>
      </c>
      <c r="AW302" t="s">
        <v>45</v>
      </c>
    </row>
    <row r="303" spans="1:49">
      <c r="A303" t="s">
        <v>8575</v>
      </c>
      <c r="B303" t="s">
        <v>46</v>
      </c>
      <c r="C303" t="s">
        <v>8576</v>
      </c>
      <c r="D303" t="s">
        <v>7846</v>
      </c>
      <c r="E303" t="s">
        <v>2256</v>
      </c>
      <c r="F303" t="s">
        <v>2254</v>
      </c>
      <c r="G303" t="s">
        <v>2292</v>
      </c>
      <c r="H303" t="s">
        <v>2915</v>
      </c>
      <c r="I303" t="s">
        <v>2536</v>
      </c>
      <c r="J303" t="s">
        <v>2230</v>
      </c>
      <c r="K303" t="s">
        <v>8577</v>
      </c>
      <c r="L303" t="s">
        <v>2232</v>
      </c>
      <c r="M303" t="s">
        <v>2310</v>
      </c>
      <c r="N303" t="s">
        <v>2234</v>
      </c>
      <c r="O303" t="s">
        <v>8578</v>
      </c>
      <c r="P303" t="s">
        <v>6212</v>
      </c>
      <c r="Q303" t="s">
        <v>8579</v>
      </c>
      <c r="R303" t="s">
        <v>4674</v>
      </c>
      <c r="S303" t="s">
        <v>8580</v>
      </c>
      <c r="T303" t="s">
        <v>8581</v>
      </c>
      <c r="U303" t="s">
        <v>8582</v>
      </c>
      <c r="V303" t="s">
        <v>8583</v>
      </c>
      <c r="W303" t="s">
        <v>4331</v>
      </c>
      <c r="X303" t="s">
        <v>8584</v>
      </c>
      <c r="Y303" t="s">
        <v>8585</v>
      </c>
      <c r="Z303" t="s">
        <v>8586</v>
      </c>
      <c r="AA303" t="s">
        <v>3115</v>
      </c>
      <c r="AB303" t="s">
        <v>8587</v>
      </c>
      <c r="AC303" t="s">
        <v>2249</v>
      </c>
      <c r="AD303" t="s">
        <v>2250</v>
      </c>
      <c r="AE303" t="s">
        <v>2251</v>
      </c>
      <c r="AF303" t="s">
        <v>8588</v>
      </c>
      <c r="AG303" t="s">
        <v>2288</v>
      </c>
      <c r="AH303" t="s">
        <v>2291</v>
      </c>
      <c r="AI303" t="s">
        <v>2272</v>
      </c>
      <c r="AJ303" t="s">
        <v>2271</v>
      </c>
      <c r="AK303" t="s">
        <v>2292</v>
      </c>
      <c r="AM303" t="s">
        <v>8589</v>
      </c>
      <c r="AN303" t="s">
        <v>2253</v>
      </c>
      <c r="AO303" t="s">
        <v>2728</v>
      </c>
      <c r="AP303" t="s">
        <v>2643</v>
      </c>
      <c r="AQ303" t="s">
        <v>8590</v>
      </c>
      <c r="AR303" t="s">
        <v>8591</v>
      </c>
      <c r="AS303" t="s">
        <v>2226</v>
      </c>
      <c r="AT303" t="s">
        <v>8592</v>
      </c>
      <c r="AU303" t="s">
        <v>2265</v>
      </c>
      <c r="AV303" t="s">
        <v>8593</v>
      </c>
      <c r="AW303" t="s">
        <v>45</v>
      </c>
    </row>
    <row r="304" spans="1:49">
      <c r="A304" t="s">
        <v>8594</v>
      </c>
      <c r="B304" t="s">
        <v>2302</v>
      </c>
      <c r="C304" t="s">
        <v>8595</v>
      </c>
      <c r="D304" t="s">
        <v>7866</v>
      </c>
      <c r="E304" t="s">
        <v>2291</v>
      </c>
      <c r="F304" t="s">
        <v>2256</v>
      </c>
      <c r="G304" t="s">
        <v>2288</v>
      </c>
      <c r="H304" t="s">
        <v>2228</v>
      </c>
      <c r="I304" t="s">
        <v>2293</v>
      </c>
      <c r="J304" t="s">
        <v>2288</v>
      </c>
      <c r="K304" t="s">
        <v>8596</v>
      </c>
      <c r="L304" t="s">
        <v>2253</v>
      </c>
      <c r="M304" t="s">
        <v>2565</v>
      </c>
      <c r="N304" t="s">
        <v>2255</v>
      </c>
      <c r="O304" t="s">
        <v>8597</v>
      </c>
      <c r="P304" t="s">
        <v>4768</v>
      </c>
      <c r="Q304" t="s">
        <v>8598</v>
      </c>
      <c r="R304" t="s">
        <v>8599</v>
      </c>
      <c r="S304" t="s">
        <v>8600</v>
      </c>
      <c r="T304" t="s">
        <v>8601</v>
      </c>
      <c r="U304" t="s">
        <v>3659</v>
      </c>
      <c r="V304" t="s">
        <v>8602</v>
      </c>
      <c r="W304" t="s">
        <v>2875</v>
      </c>
      <c r="X304" t="s">
        <v>8603</v>
      </c>
      <c r="Y304" t="s">
        <v>2254</v>
      </c>
      <c r="Z304" t="s">
        <v>8604</v>
      </c>
      <c r="AA304" t="s">
        <v>2388</v>
      </c>
      <c r="AB304" t="s">
        <v>8605</v>
      </c>
      <c r="AC304" t="s">
        <v>2249</v>
      </c>
      <c r="AD304" t="s">
        <v>2250</v>
      </c>
      <c r="AE304" t="s">
        <v>2251</v>
      </c>
      <c r="AF304" t="s">
        <v>8606</v>
      </c>
      <c r="AG304" t="s">
        <v>2481</v>
      </c>
      <c r="AH304" t="s">
        <v>2915</v>
      </c>
      <c r="AI304" t="s">
        <v>2256</v>
      </c>
      <c r="AJ304" t="s">
        <v>2257</v>
      </c>
      <c r="AK304" t="s">
        <v>2445</v>
      </c>
      <c r="AM304" t="s">
        <v>8607</v>
      </c>
      <c r="AN304" t="s">
        <v>2232</v>
      </c>
      <c r="AO304" t="s">
        <v>2728</v>
      </c>
      <c r="AP304" t="s">
        <v>8608</v>
      </c>
      <c r="AQ304" t="s">
        <v>6220</v>
      </c>
      <c r="AR304" t="s">
        <v>8609</v>
      </c>
      <c r="AS304" t="s">
        <v>8399</v>
      </c>
      <c r="AT304" t="s">
        <v>8610</v>
      </c>
      <c r="AU304" t="s">
        <v>2265</v>
      </c>
      <c r="AV304" t="s">
        <v>8611</v>
      </c>
      <c r="AW304" t="s">
        <v>45</v>
      </c>
    </row>
    <row r="305" spans="1:49">
      <c r="A305" t="s">
        <v>8612</v>
      </c>
      <c r="B305" t="s">
        <v>2223</v>
      </c>
      <c r="C305" t="s">
        <v>8613</v>
      </c>
      <c r="D305" t="s">
        <v>7883</v>
      </c>
      <c r="E305" t="s">
        <v>2254</v>
      </c>
      <c r="F305" t="s">
        <v>2272</v>
      </c>
      <c r="G305" t="s">
        <v>2403</v>
      </c>
      <c r="H305" t="s">
        <v>2509</v>
      </c>
      <c r="I305" t="s">
        <v>2371</v>
      </c>
      <c r="J305" t="s">
        <v>2288</v>
      </c>
      <c r="K305" t="s">
        <v>8614</v>
      </c>
      <c r="L305" t="s">
        <v>2232</v>
      </c>
      <c r="M305" t="s">
        <v>2588</v>
      </c>
      <c r="N305" t="s">
        <v>2234</v>
      </c>
      <c r="O305" t="s">
        <v>8615</v>
      </c>
      <c r="P305" t="s">
        <v>5751</v>
      </c>
      <c r="Q305" t="s">
        <v>8616</v>
      </c>
      <c r="R305" t="s">
        <v>8617</v>
      </c>
      <c r="S305" t="s">
        <v>8307</v>
      </c>
      <c r="T305" t="s">
        <v>8618</v>
      </c>
      <c r="U305" t="s">
        <v>8619</v>
      </c>
      <c r="V305" t="s">
        <v>8620</v>
      </c>
      <c r="W305" t="s">
        <v>2384</v>
      </c>
      <c r="X305" t="s">
        <v>8621</v>
      </c>
      <c r="Y305" t="s">
        <v>3279</v>
      </c>
      <c r="Z305" t="s">
        <v>8622</v>
      </c>
      <c r="AA305" t="s">
        <v>2388</v>
      </c>
      <c r="AB305" t="s">
        <v>8623</v>
      </c>
      <c r="AC305" t="s">
        <v>2249</v>
      </c>
      <c r="AD305" t="s">
        <v>2250</v>
      </c>
      <c r="AE305" t="s">
        <v>2251</v>
      </c>
      <c r="AF305" t="s">
        <v>8624</v>
      </c>
      <c r="AG305" t="s">
        <v>2371</v>
      </c>
      <c r="AH305" t="s">
        <v>2481</v>
      </c>
      <c r="AI305" t="s">
        <v>2226</v>
      </c>
      <c r="AJ305" t="s">
        <v>2256</v>
      </c>
      <c r="AK305" t="s">
        <v>2305</v>
      </c>
      <c r="AM305" t="s">
        <v>8625</v>
      </c>
      <c r="AN305" t="s">
        <v>2253</v>
      </c>
      <c r="AO305" t="s">
        <v>8626</v>
      </c>
      <c r="AP305" t="s">
        <v>5958</v>
      </c>
      <c r="AQ305" t="s">
        <v>8627</v>
      </c>
      <c r="AR305" t="s">
        <v>8628</v>
      </c>
      <c r="AS305" t="s">
        <v>2257</v>
      </c>
      <c r="AT305" t="s">
        <v>8629</v>
      </c>
      <c r="AU305" t="s">
        <v>2265</v>
      </c>
      <c r="AV305" t="s">
        <v>8630</v>
      </c>
      <c r="AW305" t="s">
        <v>45</v>
      </c>
    </row>
    <row r="306" spans="1:49">
      <c r="A306" t="s">
        <v>8631</v>
      </c>
      <c r="B306" t="s">
        <v>46</v>
      </c>
      <c r="C306" t="s">
        <v>8632</v>
      </c>
      <c r="D306" t="s">
        <v>7902</v>
      </c>
      <c r="E306" t="s">
        <v>2229</v>
      </c>
      <c r="F306" t="s">
        <v>2326</v>
      </c>
      <c r="G306" t="s">
        <v>2250</v>
      </c>
      <c r="H306" t="s">
        <v>2226</v>
      </c>
      <c r="I306" t="s">
        <v>2445</v>
      </c>
      <c r="J306" t="s">
        <v>2253</v>
      </c>
      <c r="K306" t="s">
        <v>8633</v>
      </c>
      <c r="L306" t="s">
        <v>2232</v>
      </c>
      <c r="M306" t="s">
        <v>2614</v>
      </c>
      <c r="N306" t="s">
        <v>2265</v>
      </c>
      <c r="O306" t="s">
        <v>8634</v>
      </c>
      <c r="P306" t="s">
        <v>2329</v>
      </c>
      <c r="Q306" t="s">
        <v>8635</v>
      </c>
      <c r="R306" t="s">
        <v>2617</v>
      </c>
      <c r="S306" t="s">
        <v>8636</v>
      </c>
      <c r="T306" t="s">
        <v>8637</v>
      </c>
      <c r="U306" t="s">
        <v>7650</v>
      </c>
      <c r="V306" t="s">
        <v>8638</v>
      </c>
      <c r="W306" t="s">
        <v>2849</v>
      </c>
      <c r="X306" t="s">
        <v>8639</v>
      </c>
      <c r="Y306" t="s">
        <v>2800</v>
      </c>
      <c r="Z306" t="s">
        <v>8640</v>
      </c>
      <c r="AA306" t="s">
        <v>3064</v>
      </c>
      <c r="AB306" t="s">
        <v>8641</v>
      </c>
      <c r="AC306" t="s">
        <v>2249</v>
      </c>
      <c r="AD306" t="s">
        <v>2250</v>
      </c>
      <c r="AE306" t="s">
        <v>2251</v>
      </c>
      <c r="AF306" t="s">
        <v>8642</v>
      </c>
      <c r="AG306" t="s">
        <v>2253</v>
      </c>
      <c r="AH306" t="s">
        <v>2391</v>
      </c>
      <c r="AI306" t="s">
        <v>2372</v>
      </c>
      <c r="AJ306" t="s">
        <v>2277</v>
      </c>
      <c r="AK306" t="s">
        <v>2293</v>
      </c>
      <c r="AM306" t="s">
        <v>8643</v>
      </c>
      <c r="AN306" t="s">
        <v>2232</v>
      </c>
      <c r="AO306" t="s">
        <v>8644</v>
      </c>
      <c r="AP306" t="s">
        <v>8645</v>
      </c>
      <c r="AQ306" t="s">
        <v>8646</v>
      </c>
      <c r="AR306" t="s">
        <v>8647</v>
      </c>
      <c r="AS306" t="s">
        <v>2263</v>
      </c>
      <c r="AT306" t="s">
        <v>8648</v>
      </c>
      <c r="AU306" t="s">
        <v>2265</v>
      </c>
      <c r="AV306" t="s">
        <v>8649</v>
      </c>
      <c r="AW306" t="s">
        <v>45</v>
      </c>
    </row>
    <row r="307" spans="1:49">
      <c r="A307" t="s">
        <v>8650</v>
      </c>
      <c r="B307" t="s">
        <v>2302</v>
      </c>
      <c r="C307" t="s">
        <v>8651</v>
      </c>
      <c r="D307" t="s">
        <v>7921</v>
      </c>
      <c r="E307" t="s">
        <v>2373</v>
      </c>
      <c r="F307" t="s">
        <v>2329</v>
      </c>
      <c r="G307" t="s">
        <v>2229</v>
      </c>
      <c r="H307" t="s">
        <v>2234</v>
      </c>
      <c r="I307" t="s">
        <v>2307</v>
      </c>
      <c r="J307" t="s">
        <v>2234</v>
      </c>
      <c r="K307" t="s">
        <v>8652</v>
      </c>
      <c r="L307" t="s">
        <v>2232</v>
      </c>
      <c r="M307" t="s">
        <v>2640</v>
      </c>
      <c r="N307" t="s">
        <v>2232</v>
      </c>
      <c r="O307" t="s">
        <v>8653</v>
      </c>
      <c r="P307" t="s">
        <v>2292</v>
      </c>
      <c r="Q307" t="s">
        <v>8654</v>
      </c>
      <c r="R307" t="s">
        <v>7524</v>
      </c>
      <c r="S307" t="s">
        <v>8655</v>
      </c>
      <c r="T307" t="s">
        <v>8656</v>
      </c>
      <c r="U307" t="s">
        <v>8657</v>
      </c>
      <c r="V307" t="s">
        <v>8658</v>
      </c>
      <c r="W307" t="s">
        <v>2272</v>
      </c>
      <c r="X307" t="s">
        <v>8659</v>
      </c>
      <c r="Y307" t="s">
        <v>4302</v>
      </c>
      <c r="Z307" t="s">
        <v>8660</v>
      </c>
      <c r="AA307" t="s">
        <v>3186</v>
      </c>
      <c r="AB307" t="s">
        <v>8661</v>
      </c>
      <c r="AC307" t="s">
        <v>2249</v>
      </c>
      <c r="AD307" t="s">
        <v>2250</v>
      </c>
      <c r="AE307" t="s">
        <v>2251</v>
      </c>
      <c r="AF307" t="s">
        <v>8662</v>
      </c>
      <c r="AG307" t="s">
        <v>2391</v>
      </c>
      <c r="AH307" t="s">
        <v>2272</v>
      </c>
      <c r="AI307" t="s">
        <v>2496</v>
      </c>
      <c r="AJ307" t="s">
        <v>2403</v>
      </c>
      <c r="AK307" t="s">
        <v>2306</v>
      </c>
      <c r="AM307" t="s">
        <v>8663</v>
      </c>
      <c r="AN307" t="s">
        <v>2253</v>
      </c>
      <c r="AO307" t="s">
        <v>2728</v>
      </c>
      <c r="AP307" t="s">
        <v>5579</v>
      </c>
      <c r="AQ307" t="s">
        <v>8664</v>
      </c>
      <c r="AR307" t="s">
        <v>7459</v>
      </c>
      <c r="AS307" t="s">
        <v>8665</v>
      </c>
      <c r="AT307" t="s">
        <v>8666</v>
      </c>
      <c r="AU307" t="s">
        <v>2265</v>
      </c>
      <c r="AV307" t="s">
        <v>8667</v>
      </c>
      <c r="AW307" t="s">
        <v>45</v>
      </c>
    </row>
    <row r="308" spans="1:49">
      <c r="A308" t="s">
        <v>8668</v>
      </c>
      <c r="B308" t="s">
        <v>2223</v>
      </c>
      <c r="C308" t="s">
        <v>8669</v>
      </c>
      <c r="D308" t="s">
        <v>7940</v>
      </c>
      <c r="E308" t="s">
        <v>2496</v>
      </c>
      <c r="F308" t="s">
        <v>2359</v>
      </c>
      <c r="G308" t="s">
        <v>2308</v>
      </c>
      <c r="H308" t="s">
        <v>2288</v>
      </c>
      <c r="I308" t="s">
        <v>2277</v>
      </c>
      <c r="J308" t="s">
        <v>2342</v>
      </c>
      <c r="K308" t="s">
        <v>8670</v>
      </c>
      <c r="L308" t="s">
        <v>2232</v>
      </c>
      <c r="M308" t="s">
        <v>2233</v>
      </c>
      <c r="N308" t="s">
        <v>2253</v>
      </c>
      <c r="O308" t="s">
        <v>8671</v>
      </c>
      <c r="P308" t="s">
        <v>5848</v>
      </c>
      <c r="Q308" t="s">
        <v>8672</v>
      </c>
      <c r="R308" t="s">
        <v>3471</v>
      </c>
      <c r="S308" t="s">
        <v>8673</v>
      </c>
      <c r="T308" t="s">
        <v>8674</v>
      </c>
      <c r="U308" t="s">
        <v>6800</v>
      </c>
      <c r="V308" t="s">
        <v>8675</v>
      </c>
      <c r="W308" t="s">
        <v>2798</v>
      </c>
      <c r="X308" t="s">
        <v>8676</v>
      </c>
      <c r="Y308" t="s">
        <v>3256</v>
      </c>
      <c r="Z308" t="s">
        <v>8677</v>
      </c>
      <c r="AA308" t="s">
        <v>3064</v>
      </c>
      <c r="AB308" t="s">
        <v>8678</v>
      </c>
      <c r="AC308" t="s">
        <v>2249</v>
      </c>
      <c r="AD308" t="s">
        <v>2250</v>
      </c>
      <c r="AE308" t="s">
        <v>2251</v>
      </c>
      <c r="AF308" t="s">
        <v>8679</v>
      </c>
      <c r="AG308" t="s">
        <v>2288</v>
      </c>
      <c r="AH308" t="s">
        <v>2250</v>
      </c>
      <c r="AI308" t="s">
        <v>2312</v>
      </c>
      <c r="AJ308" t="s">
        <v>2328</v>
      </c>
      <c r="AK308" t="s">
        <v>2273</v>
      </c>
      <c r="AM308" t="s">
        <v>8680</v>
      </c>
      <c r="AN308" t="s">
        <v>2253</v>
      </c>
      <c r="AO308" t="s">
        <v>8681</v>
      </c>
      <c r="AP308" t="s">
        <v>2643</v>
      </c>
      <c r="AQ308" t="s">
        <v>8682</v>
      </c>
      <c r="AR308" t="s">
        <v>8683</v>
      </c>
      <c r="AS308" t="s">
        <v>7718</v>
      </c>
      <c r="AT308" t="s">
        <v>8684</v>
      </c>
      <c r="AU308" t="s">
        <v>2265</v>
      </c>
      <c r="AV308" t="s">
        <v>8685</v>
      </c>
      <c r="AW308" t="s">
        <v>45</v>
      </c>
    </row>
    <row r="309" spans="1:49">
      <c r="A309" t="s">
        <v>8686</v>
      </c>
      <c r="B309" t="s">
        <v>46</v>
      </c>
      <c r="C309" t="s">
        <v>8687</v>
      </c>
      <c r="D309" t="s">
        <v>7962</v>
      </c>
      <c r="E309" t="s">
        <v>2307</v>
      </c>
      <c r="F309" t="s">
        <v>2256</v>
      </c>
      <c r="G309" t="s">
        <v>2226</v>
      </c>
      <c r="H309" t="s">
        <v>2255</v>
      </c>
      <c r="I309" t="s">
        <v>2291</v>
      </c>
      <c r="J309" t="s">
        <v>2234</v>
      </c>
      <c r="K309" t="s">
        <v>8688</v>
      </c>
      <c r="L309" t="s">
        <v>2232</v>
      </c>
      <c r="M309" t="s">
        <v>2275</v>
      </c>
      <c r="N309" t="s">
        <v>2253</v>
      </c>
      <c r="O309" t="s">
        <v>8689</v>
      </c>
      <c r="P309" t="s">
        <v>2277</v>
      </c>
      <c r="Q309" t="s">
        <v>8690</v>
      </c>
      <c r="R309" t="s">
        <v>2806</v>
      </c>
      <c r="S309" t="s">
        <v>8691</v>
      </c>
      <c r="T309" t="s">
        <v>8692</v>
      </c>
      <c r="U309" t="s">
        <v>3996</v>
      </c>
      <c r="V309" t="s">
        <v>8693</v>
      </c>
      <c r="W309" t="s">
        <v>3311</v>
      </c>
      <c r="X309" t="s">
        <v>5897</v>
      </c>
      <c r="Y309" t="s">
        <v>6447</v>
      </c>
      <c r="Z309" t="s">
        <v>8694</v>
      </c>
      <c r="AA309" t="s">
        <v>2973</v>
      </c>
      <c r="AB309" t="s">
        <v>8695</v>
      </c>
      <c r="AC309" t="s">
        <v>2249</v>
      </c>
      <c r="AD309" t="s">
        <v>2250</v>
      </c>
      <c r="AE309" t="s">
        <v>2251</v>
      </c>
      <c r="AF309" t="s">
        <v>8696</v>
      </c>
      <c r="AG309" t="s">
        <v>2481</v>
      </c>
      <c r="AH309" t="s">
        <v>2496</v>
      </c>
      <c r="AI309" t="s">
        <v>2292</v>
      </c>
      <c r="AJ309" t="s">
        <v>2601</v>
      </c>
      <c r="AK309" t="s">
        <v>2329</v>
      </c>
      <c r="AM309" t="s">
        <v>8697</v>
      </c>
      <c r="AN309" t="s">
        <v>2232</v>
      </c>
      <c r="AO309" t="s">
        <v>8698</v>
      </c>
      <c r="AP309" t="s">
        <v>5559</v>
      </c>
      <c r="AQ309" t="s">
        <v>8699</v>
      </c>
      <c r="AR309" t="s">
        <v>8700</v>
      </c>
      <c r="AS309" t="s">
        <v>6376</v>
      </c>
      <c r="AT309" t="s">
        <v>8701</v>
      </c>
      <c r="AU309" t="s">
        <v>2265</v>
      </c>
      <c r="AV309" t="s">
        <v>8702</v>
      </c>
      <c r="AW309" t="s">
        <v>45</v>
      </c>
    </row>
    <row r="310" spans="1:49">
      <c r="A310" t="s">
        <v>8703</v>
      </c>
      <c r="B310" t="s">
        <v>2302</v>
      </c>
      <c r="C310" t="s">
        <v>8704</v>
      </c>
      <c r="D310" t="s">
        <v>7982</v>
      </c>
      <c r="E310" t="s">
        <v>2254</v>
      </c>
      <c r="F310" t="s">
        <v>2373</v>
      </c>
      <c r="G310" t="s">
        <v>2229</v>
      </c>
      <c r="H310" t="s">
        <v>2445</v>
      </c>
      <c r="I310" t="s">
        <v>2234</v>
      </c>
      <c r="J310" t="s">
        <v>2253</v>
      </c>
      <c r="K310" t="s">
        <v>8705</v>
      </c>
      <c r="L310" t="s">
        <v>2232</v>
      </c>
      <c r="M310" t="s">
        <v>2310</v>
      </c>
      <c r="N310" t="s">
        <v>2234</v>
      </c>
      <c r="O310" t="s">
        <v>8706</v>
      </c>
      <c r="P310" t="s">
        <v>2228</v>
      </c>
      <c r="Q310" t="s">
        <v>8707</v>
      </c>
      <c r="R310" t="s">
        <v>2579</v>
      </c>
      <c r="S310" t="s">
        <v>8708</v>
      </c>
      <c r="T310" t="s">
        <v>8709</v>
      </c>
      <c r="U310" t="s">
        <v>8710</v>
      </c>
      <c r="V310" t="s">
        <v>8711</v>
      </c>
      <c r="W310" t="s">
        <v>8481</v>
      </c>
      <c r="X310" t="s">
        <v>8712</v>
      </c>
      <c r="Y310" t="s">
        <v>2994</v>
      </c>
      <c r="Z310" t="s">
        <v>8713</v>
      </c>
      <c r="AA310" t="s">
        <v>2751</v>
      </c>
      <c r="AB310" t="s">
        <v>8714</v>
      </c>
      <c r="AC310" t="s">
        <v>2249</v>
      </c>
      <c r="AD310" t="s">
        <v>2250</v>
      </c>
      <c r="AE310" t="s">
        <v>2251</v>
      </c>
      <c r="AF310" t="s">
        <v>8715</v>
      </c>
      <c r="AG310" t="s">
        <v>2253</v>
      </c>
      <c r="AH310" t="s">
        <v>2234</v>
      </c>
      <c r="AI310" t="s">
        <v>2326</v>
      </c>
      <c r="AJ310" t="s">
        <v>2403</v>
      </c>
      <c r="AK310" t="s">
        <v>2509</v>
      </c>
      <c r="AM310" t="s">
        <v>8716</v>
      </c>
      <c r="AN310" t="s">
        <v>2232</v>
      </c>
      <c r="AO310" t="s">
        <v>2728</v>
      </c>
      <c r="AP310" t="s">
        <v>5797</v>
      </c>
      <c r="AQ310" t="s">
        <v>8717</v>
      </c>
      <c r="AR310" t="s">
        <v>8718</v>
      </c>
      <c r="AS310" t="s">
        <v>7247</v>
      </c>
      <c r="AT310" t="s">
        <v>8719</v>
      </c>
      <c r="AU310" t="s">
        <v>2265</v>
      </c>
      <c r="AV310" t="s">
        <v>8720</v>
      </c>
      <c r="AW310" t="s">
        <v>45</v>
      </c>
    </row>
    <row r="311" spans="1:49">
      <c r="A311" t="s">
        <v>8721</v>
      </c>
      <c r="B311" t="s">
        <v>2223</v>
      </c>
      <c r="C311" t="s">
        <v>8722</v>
      </c>
      <c r="D311" t="s">
        <v>8001</v>
      </c>
      <c r="E311" t="s">
        <v>2371</v>
      </c>
      <c r="F311" t="s">
        <v>2230</v>
      </c>
      <c r="G311" t="s">
        <v>2328</v>
      </c>
      <c r="H311" t="s">
        <v>2257</v>
      </c>
      <c r="I311" t="s">
        <v>2358</v>
      </c>
      <c r="J311" t="s">
        <v>2288</v>
      </c>
      <c r="K311" t="s">
        <v>8723</v>
      </c>
      <c r="L311" t="s">
        <v>2253</v>
      </c>
      <c r="M311" t="s">
        <v>2815</v>
      </c>
      <c r="N311" t="s">
        <v>2253</v>
      </c>
      <c r="O311" t="s">
        <v>8724</v>
      </c>
      <c r="P311" t="s">
        <v>7194</v>
      </c>
      <c r="Q311" t="s">
        <v>8725</v>
      </c>
      <c r="R311" t="s">
        <v>8726</v>
      </c>
      <c r="S311" t="s">
        <v>8727</v>
      </c>
      <c r="T311" t="s">
        <v>8728</v>
      </c>
      <c r="U311" t="s">
        <v>4447</v>
      </c>
      <c r="V311" t="s">
        <v>8729</v>
      </c>
      <c r="W311" t="s">
        <v>7200</v>
      </c>
      <c r="X311" t="s">
        <v>8730</v>
      </c>
      <c r="Y311" t="s">
        <v>6276</v>
      </c>
      <c r="Z311" t="s">
        <v>8731</v>
      </c>
      <c r="AA311" t="s">
        <v>2342</v>
      </c>
      <c r="AB311" t="s">
        <v>8732</v>
      </c>
      <c r="AC311" t="s">
        <v>2249</v>
      </c>
      <c r="AD311" t="s">
        <v>2250</v>
      </c>
      <c r="AE311" t="s">
        <v>2251</v>
      </c>
      <c r="AF311" t="s">
        <v>8733</v>
      </c>
      <c r="AG311" t="s">
        <v>2391</v>
      </c>
      <c r="AH311" t="s">
        <v>2373</v>
      </c>
      <c r="AI311" t="s">
        <v>2372</v>
      </c>
      <c r="AJ311" t="s">
        <v>2552</v>
      </c>
      <c r="AK311" t="s">
        <v>2306</v>
      </c>
      <c r="AM311" t="s">
        <v>8734</v>
      </c>
      <c r="AN311" t="s">
        <v>2253</v>
      </c>
      <c r="AO311" t="s">
        <v>8735</v>
      </c>
      <c r="AP311" t="s">
        <v>5510</v>
      </c>
      <c r="AQ311" t="s">
        <v>8736</v>
      </c>
      <c r="AR311" t="s">
        <v>8737</v>
      </c>
      <c r="AS311" t="s">
        <v>4865</v>
      </c>
      <c r="AT311" t="s">
        <v>8738</v>
      </c>
      <c r="AU311" t="s">
        <v>2265</v>
      </c>
      <c r="AV311" t="s">
        <v>8739</v>
      </c>
      <c r="AW311" t="s">
        <v>45</v>
      </c>
    </row>
    <row r="312" spans="1:49">
      <c r="A312" t="s">
        <v>8740</v>
      </c>
      <c r="B312" t="s">
        <v>46</v>
      </c>
      <c r="C312" t="s">
        <v>8741</v>
      </c>
      <c r="D312" t="s">
        <v>8022</v>
      </c>
      <c r="E312" t="s">
        <v>2341</v>
      </c>
      <c r="F312" t="s">
        <v>2326</v>
      </c>
      <c r="G312" t="s">
        <v>2229</v>
      </c>
      <c r="H312" t="s">
        <v>2257</v>
      </c>
      <c r="I312" t="s">
        <v>2312</v>
      </c>
      <c r="J312" t="s">
        <v>2308</v>
      </c>
      <c r="K312" t="s">
        <v>8742</v>
      </c>
      <c r="L312" t="s">
        <v>2232</v>
      </c>
      <c r="M312" t="s">
        <v>2375</v>
      </c>
      <c r="N312" t="s">
        <v>2342</v>
      </c>
      <c r="O312" t="s">
        <v>8743</v>
      </c>
      <c r="P312" t="s">
        <v>2842</v>
      </c>
      <c r="Q312" t="s">
        <v>8744</v>
      </c>
      <c r="R312" t="s">
        <v>8199</v>
      </c>
      <c r="S312" t="s">
        <v>6600</v>
      </c>
      <c r="T312" t="s">
        <v>8745</v>
      </c>
      <c r="U312" t="s">
        <v>8746</v>
      </c>
      <c r="V312" t="s">
        <v>8747</v>
      </c>
      <c r="W312" t="s">
        <v>8291</v>
      </c>
      <c r="X312" t="s">
        <v>8748</v>
      </c>
      <c r="Y312" t="s">
        <v>5252</v>
      </c>
      <c r="Z312" t="s">
        <v>8749</v>
      </c>
      <c r="AA312" t="s">
        <v>3088</v>
      </c>
      <c r="AB312" t="s">
        <v>8750</v>
      </c>
      <c r="AC312" t="s">
        <v>2249</v>
      </c>
      <c r="AD312" t="s">
        <v>2250</v>
      </c>
      <c r="AE312" t="s">
        <v>2251</v>
      </c>
      <c r="AF312" t="s">
        <v>8751</v>
      </c>
      <c r="AG312" t="s">
        <v>2481</v>
      </c>
      <c r="AH312" t="s">
        <v>2391</v>
      </c>
      <c r="AI312" t="s">
        <v>2552</v>
      </c>
      <c r="AJ312" t="s">
        <v>2257</v>
      </c>
      <c r="AK312" t="s">
        <v>2307</v>
      </c>
      <c r="AM312" t="s">
        <v>8752</v>
      </c>
      <c r="AN312" t="s">
        <v>2232</v>
      </c>
      <c r="AO312" t="s">
        <v>8753</v>
      </c>
      <c r="AP312" t="s">
        <v>7457</v>
      </c>
      <c r="AQ312" t="s">
        <v>8754</v>
      </c>
      <c r="AR312" t="s">
        <v>8755</v>
      </c>
      <c r="AS312" t="s">
        <v>5249</v>
      </c>
      <c r="AT312" t="s">
        <v>8756</v>
      </c>
      <c r="AU312" t="s">
        <v>2265</v>
      </c>
      <c r="AV312" t="s">
        <v>8757</v>
      </c>
      <c r="AW312" t="s">
        <v>45</v>
      </c>
    </row>
    <row r="313" spans="1:49">
      <c r="A313" t="s">
        <v>8758</v>
      </c>
      <c r="B313" t="s">
        <v>2302</v>
      </c>
      <c r="C313" t="s">
        <v>8759</v>
      </c>
      <c r="D313" t="s">
        <v>8043</v>
      </c>
      <c r="E313" t="s">
        <v>2272</v>
      </c>
      <c r="F313" t="s">
        <v>2229</v>
      </c>
      <c r="G313" t="s">
        <v>2234</v>
      </c>
      <c r="H313" t="s">
        <v>2256</v>
      </c>
      <c r="I313" t="s">
        <v>2359</v>
      </c>
      <c r="J313" t="s">
        <v>2230</v>
      </c>
      <c r="K313" t="s">
        <v>8760</v>
      </c>
      <c r="L313" t="s">
        <v>2232</v>
      </c>
      <c r="M313" t="s">
        <v>2405</v>
      </c>
      <c r="N313" t="s">
        <v>2253</v>
      </c>
      <c r="O313" t="s">
        <v>8761</v>
      </c>
      <c r="P313" t="s">
        <v>2272</v>
      </c>
      <c r="Q313" t="s">
        <v>8762</v>
      </c>
      <c r="R313" t="s">
        <v>5958</v>
      </c>
      <c r="S313" t="s">
        <v>8763</v>
      </c>
      <c r="T313" t="s">
        <v>8764</v>
      </c>
      <c r="U313" t="s">
        <v>7988</v>
      </c>
      <c r="V313" t="s">
        <v>8765</v>
      </c>
      <c r="W313" t="s">
        <v>7059</v>
      </c>
      <c r="X313" t="s">
        <v>8766</v>
      </c>
      <c r="Y313" t="s">
        <v>2230</v>
      </c>
      <c r="Z313" t="s">
        <v>8767</v>
      </c>
      <c r="AA313" t="s">
        <v>3115</v>
      </c>
      <c r="AB313" t="s">
        <v>8768</v>
      </c>
      <c r="AC313" t="s">
        <v>2249</v>
      </c>
      <c r="AD313" t="s">
        <v>2250</v>
      </c>
      <c r="AE313" t="s">
        <v>2251</v>
      </c>
      <c r="AF313" t="s">
        <v>8769</v>
      </c>
      <c r="AG313" t="s">
        <v>2342</v>
      </c>
      <c r="AH313" t="s">
        <v>2254</v>
      </c>
      <c r="AI313" t="s">
        <v>2228</v>
      </c>
      <c r="AJ313" t="s">
        <v>2552</v>
      </c>
      <c r="AK313" t="s">
        <v>2306</v>
      </c>
      <c r="AM313" t="s">
        <v>8770</v>
      </c>
      <c r="AN313" t="s">
        <v>2265</v>
      </c>
      <c r="AO313" t="s">
        <v>7365</v>
      </c>
      <c r="AP313" t="s">
        <v>8056</v>
      </c>
      <c r="AQ313" t="s">
        <v>5807</v>
      </c>
      <c r="AR313" t="s">
        <v>8771</v>
      </c>
      <c r="AS313" t="s">
        <v>2509</v>
      </c>
      <c r="AT313" t="s">
        <v>8772</v>
      </c>
      <c r="AU313" t="s">
        <v>2265</v>
      </c>
      <c r="AV313" t="s">
        <v>8773</v>
      </c>
      <c r="AW313" t="s">
        <v>45</v>
      </c>
    </row>
    <row r="314" spans="1:49">
      <c r="A314" t="s">
        <v>8774</v>
      </c>
      <c r="B314" t="s">
        <v>2223</v>
      </c>
      <c r="C314" t="s">
        <v>8775</v>
      </c>
      <c r="D314" t="s">
        <v>8062</v>
      </c>
      <c r="E314" t="s">
        <v>2288</v>
      </c>
      <c r="F314" t="s">
        <v>2371</v>
      </c>
      <c r="G314" t="s">
        <v>2497</v>
      </c>
      <c r="H314" t="s">
        <v>2257</v>
      </c>
      <c r="I314" t="s">
        <v>2312</v>
      </c>
      <c r="J314" t="s">
        <v>2291</v>
      </c>
      <c r="K314" t="s">
        <v>8776</v>
      </c>
      <c r="L314" t="s">
        <v>2232</v>
      </c>
      <c r="M314" t="s">
        <v>2431</v>
      </c>
      <c r="N314" t="s">
        <v>2253</v>
      </c>
      <c r="O314" t="s">
        <v>8777</v>
      </c>
      <c r="P314" t="s">
        <v>2305</v>
      </c>
      <c r="Q314" t="s">
        <v>8778</v>
      </c>
      <c r="R314" t="s">
        <v>6720</v>
      </c>
      <c r="S314" t="s">
        <v>8779</v>
      </c>
      <c r="T314" t="s">
        <v>8780</v>
      </c>
      <c r="U314" t="s">
        <v>8781</v>
      </c>
      <c r="V314" t="s">
        <v>8782</v>
      </c>
      <c r="W314" t="s">
        <v>2909</v>
      </c>
      <c r="X314" t="s">
        <v>8783</v>
      </c>
      <c r="Y314" t="s">
        <v>3465</v>
      </c>
      <c r="Z314" t="s">
        <v>8784</v>
      </c>
      <c r="AA314" t="s">
        <v>2751</v>
      </c>
      <c r="AB314" t="s">
        <v>8785</v>
      </c>
      <c r="AC314" t="s">
        <v>2249</v>
      </c>
      <c r="AD314" t="s">
        <v>2250</v>
      </c>
      <c r="AE314" t="s">
        <v>2251</v>
      </c>
      <c r="AF314" t="s">
        <v>8786</v>
      </c>
      <c r="AG314" t="s">
        <v>2265</v>
      </c>
      <c r="AH314" t="s">
        <v>2288</v>
      </c>
      <c r="AI314" t="s">
        <v>2403</v>
      </c>
      <c r="AJ314" t="s">
        <v>2256</v>
      </c>
      <c r="AK314" t="s">
        <v>2273</v>
      </c>
      <c r="AM314" t="s">
        <v>8787</v>
      </c>
      <c r="AN314" t="s">
        <v>2253</v>
      </c>
      <c r="AO314" t="s">
        <v>8788</v>
      </c>
      <c r="AP314" t="s">
        <v>8533</v>
      </c>
      <c r="AQ314" t="s">
        <v>8789</v>
      </c>
      <c r="AR314" t="s">
        <v>8790</v>
      </c>
      <c r="AS314" t="s">
        <v>8582</v>
      </c>
      <c r="AT314" t="s">
        <v>8791</v>
      </c>
      <c r="AU314" t="s">
        <v>2265</v>
      </c>
      <c r="AV314" t="s">
        <v>8792</v>
      </c>
      <c r="AW314" t="s">
        <v>45</v>
      </c>
    </row>
    <row r="315" spans="1:49">
      <c r="A315" t="s">
        <v>8793</v>
      </c>
      <c r="B315" t="s">
        <v>46</v>
      </c>
      <c r="C315" t="s">
        <v>8794</v>
      </c>
      <c r="D315" t="s">
        <v>8080</v>
      </c>
      <c r="E315" t="s">
        <v>2358</v>
      </c>
      <c r="F315" t="s">
        <v>2308</v>
      </c>
      <c r="G315" t="s">
        <v>2341</v>
      </c>
      <c r="H315" t="s">
        <v>2257</v>
      </c>
      <c r="I315" t="s">
        <v>2292</v>
      </c>
      <c r="J315" t="s">
        <v>2308</v>
      </c>
      <c r="K315" t="s">
        <v>8795</v>
      </c>
      <c r="L315" t="s">
        <v>2232</v>
      </c>
      <c r="M315" t="s">
        <v>3078</v>
      </c>
      <c r="N315" t="s">
        <v>2265</v>
      </c>
      <c r="O315" t="s">
        <v>8796</v>
      </c>
      <c r="P315" t="s">
        <v>5826</v>
      </c>
      <c r="Q315" t="s">
        <v>8797</v>
      </c>
      <c r="R315" t="s">
        <v>8798</v>
      </c>
      <c r="S315" t="s">
        <v>8799</v>
      </c>
      <c r="T315" t="s">
        <v>8800</v>
      </c>
      <c r="U315" t="s">
        <v>5541</v>
      </c>
      <c r="V315" t="s">
        <v>8801</v>
      </c>
      <c r="W315" t="s">
        <v>6234</v>
      </c>
      <c r="X315" t="s">
        <v>8802</v>
      </c>
      <c r="Y315" t="s">
        <v>2723</v>
      </c>
      <c r="Z315" t="s">
        <v>8803</v>
      </c>
      <c r="AA315" t="s">
        <v>3064</v>
      </c>
      <c r="AB315" t="s">
        <v>8804</v>
      </c>
      <c r="AC315" t="s">
        <v>2249</v>
      </c>
      <c r="AD315" t="s">
        <v>2250</v>
      </c>
      <c r="AE315" t="s">
        <v>2251</v>
      </c>
      <c r="AF315" t="s">
        <v>8805</v>
      </c>
      <c r="AG315" t="s">
        <v>2265</v>
      </c>
      <c r="AH315" t="s">
        <v>2341</v>
      </c>
      <c r="AI315" t="s">
        <v>2373</v>
      </c>
      <c r="AJ315" t="s">
        <v>2270</v>
      </c>
      <c r="AK315" t="s">
        <v>2329</v>
      </c>
      <c r="AM315" t="s">
        <v>8806</v>
      </c>
      <c r="AN315" t="s">
        <v>2253</v>
      </c>
      <c r="AO315" t="s">
        <v>8807</v>
      </c>
      <c r="AP315" t="s">
        <v>3000</v>
      </c>
      <c r="AQ315" t="s">
        <v>8808</v>
      </c>
      <c r="AR315" t="s">
        <v>8809</v>
      </c>
      <c r="AS315" t="s">
        <v>6255</v>
      </c>
      <c r="AT315" t="s">
        <v>8810</v>
      </c>
      <c r="AU315" t="s">
        <v>2265</v>
      </c>
      <c r="AV315" t="s">
        <v>8811</v>
      </c>
      <c r="AW315" t="s">
        <v>45</v>
      </c>
    </row>
    <row r="316" spans="1:49">
      <c r="A316" t="s">
        <v>8812</v>
      </c>
      <c r="B316" t="s">
        <v>2302</v>
      </c>
      <c r="C316" t="s">
        <v>8813</v>
      </c>
      <c r="D316" t="s">
        <v>8099</v>
      </c>
      <c r="E316" t="s">
        <v>2291</v>
      </c>
      <c r="F316" t="s">
        <v>2229</v>
      </c>
      <c r="G316" t="s">
        <v>2271</v>
      </c>
      <c r="H316" t="s">
        <v>2497</v>
      </c>
      <c r="I316" t="s">
        <v>2256</v>
      </c>
      <c r="J316" t="s">
        <v>2342</v>
      </c>
      <c r="K316" t="s">
        <v>8814</v>
      </c>
      <c r="L316" t="s">
        <v>2232</v>
      </c>
      <c r="M316" t="s">
        <v>3102</v>
      </c>
      <c r="N316" t="s">
        <v>2232</v>
      </c>
      <c r="O316" t="s">
        <v>8815</v>
      </c>
      <c r="P316" t="s">
        <v>2229</v>
      </c>
      <c r="Q316" t="s">
        <v>8816</v>
      </c>
      <c r="R316" t="s">
        <v>6944</v>
      </c>
      <c r="S316" t="s">
        <v>8817</v>
      </c>
      <c r="T316" t="s">
        <v>8818</v>
      </c>
      <c r="U316" t="s">
        <v>8819</v>
      </c>
      <c r="V316" t="s">
        <v>8820</v>
      </c>
      <c r="W316" t="s">
        <v>4380</v>
      </c>
      <c r="X316" t="s">
        <v>8821</v>
      </c>
      <c r="Y316" t="s">
        <v>3488</v>
      </c>
      <c r="Z316" t="s">
        <v>8822</v>
      </c>
      <c r="AA316" t="s">
        <v>2416</v>
      </c>
      <c r="AB316" t="s">
        <v>8823</v>
      </c>
      <c r="AC316" t="s">
        <v>2249</v>
      </c>
      <c r="AD316" t="s">
        <v>2250</v>
      </c>
      <c r="AE316" t="s">
        <v>2251</v>
      </c>
      <c r="AF316" t="s">
        <v>8824</v>
      </c>
      <c r="AG316" t="s">
        <v>2230</v>
      </c>
      <c r="AH316" t="s">
        <v>2272</v>
      </c>
      <c r="AI316" t="s">
        <v>2256</v>
      </c>
      <c r="AJ316" t="s">
        <v>2328</v>
      </c>
      <c r="AK316" t="s">
        <v>2307</v>
      </c>
      <c r="AM316" t="s">
        <v>8825</v>
      </c>
      <c r="AN316" t="s">
        <v>2253</v>
      </c>
      <c r="AO316" t="s">
        <v>2728</v>
      </c>
      <c r="AP316" t="s">
        <v>8826</v>
      </c>
      <c r="AQ316" t="s">
        <v>8827</v>
      </c>
      <c r="AR316" t="s">
        <v>8828</v>
      </c>
      <c r="AS316" t="s">
        <v>2646</v>
      </c>
      <c r="AT316" t="s">
        <v>8829</v>
      </c>
      <c r="AU316" t="s">
        <v>2265</v>
      </c>
      <c r="AV316" t="s">
        <v>8830</v>
      </c>
      <c r="AW316" t="s">
        <v>45</v>
      </c>
    </row>
    <row r="317" spans="1:49">
      <c r="A317" t="s">
        <v>8831</v>
      </c>
      <c r="B317" t="s">
        <v>2223</v>
      </c>
      <c r="C317" t="s">
        <v>8832</v>
      </c>
      <c r="D317" t="s">
        <v>8117</v>
      </c>
      <c r="E317" t="s">
        <v>2373</v>
      </c>
      <c r="F317" t="s">
        <v>2277</v>
      </c>
      <c r="G317" t="s">
        <v>2265</v>
      </c>
      <c r="H317" t="s">
        <v>2372</v>
      </c>
      <c r="I317" t="s">
        <v>2358</v>
      </c>
      <c r="J317" t="s">
        <v>2234</v>
      </c>
      <c r="K317" t="s">
        <v>8833</v>
      </c>
      <c r="L317" t="s">
        <v>2232</v>
      </c>
      <c r="M317" t="s">
        <v>3129</v>
      </c>
      <c r="N317" t="s">
        <v>2265</v>
      </c>
      <c r="O317" t="s">
        <v>8834</v>
      </c>
      <c r="P317" t="s">
        <v>2307</v>
      </c>
      <c r="Q317" t="s">
        <v>8835</v>
      </c>
      <c r="R317" t="s">
        <v>8836</v>
      </c>
      <c r="S317" t="s">
        <v>8837</v>
      </c>
      <c r="T317" t="s">
        <v>8838</v>
      </c>
      <c r="U317" t="s">
        <v>8085</v>
      </c>
      <c r="V317" t="s">
        <v>8839</v>
      </c>
      <c r="W317" t="s">
        <v>3160</v>
      </c>
      <c r="X317" t="s">
        <v>8840</v>
      </c>
      <c r="Y317" t="s">
        <v>3137</v>
      </c>
      <c r="Z317" t="s">
        <v>8841</v>
      </c>
      <c r="AA317" t="s">
        <v>2342</v>
      </c>
      <c r="AB317" t="s">
        <v>8842</v>
      </c>
      <c r="AC317" t="s">
        <v>2249</v>
      </c>
      <c r="AD317" t="s">
        <v>2250</v>
      </c>
      <c r="AE317" t="s">
        <v>2251</v>
      </c>
      <c r="AF317" t="s">
        <v>8843</v>
      </c>
      <c r="AG317" t="s">
        <v>2288</v>
      </c>
      <c r="AH317" t="s">
        <v>2230</v>
      </c>
      <c r="AI317" t="s">
        <v>2229</v>
      </c>
      <c r="AJ317" t="s">
        <v>2359</v>
      </c>
      <c r="AK317" t="s">
        <v>2445</v>
      </c>
      <c r="AM317" t="s">
        <v>8844</v>
      </c>
      <c r="AN317" t="s">
        <v>2232</v>
      </c>
      <c r="AO317" t="s">
        <v>8845</v>
      </c>
      <c r="AP317" t="s">
        <v>6997</v>
      </c>
      <c r="AQ317" t="s">
        <v>7870</v>
      </c>
      <c r="AR317" t="s">
        <v>8846</v>
      </c>
      <c r="AS317" t="s">
        <v>3003</v>
      </c>
      <c r="AT317" t="s">
        <v>8847</v>
      </c>
      <c r="AU317" t="s">
        <v>2265</v>
      </c>
      <c r="AV317" t="s">
        <v>8848</v>
      </c>
      <c r="AW317" t="s">
        <v>45</v>
      </c>
    </row>
    <row r="318" spans="1:49">
      <c r="A318" t="s">
        <v>8849</v>
      </c>
      <c r="B318" t="s">
        <v>46</v>
      </c>
      <c r="C318" t="s">
        <v>8850</v>
      </c>
      <c r="D318" t="s">
        <v>8138</v>
      </c>
      <c r="E318" t="s">
        <v>2273</v>
      </c>
      <c r="F318" t="s">
        <v>2371</v>
      </c>
      <c r="G318" t="s">
        <v>2293</v>
      </c>
      <c r="H318" t="s">
        <v>2226</v>
      </c>
      <c r="I318" t="s">
        <v>2307</v>
      </c>
      <c r="J318" t="s">
        <v>2254</v>
      </c>
      <c r="K318" t="s">
        <v>8851</v>
      </c>
      <c r="L318" t="s">
        <v>2232</v>
      </c>
      <c r="M318" t="s">
        <v>3152</v>
      </c>
      <c r="N318" t="s">
        <v>2253</v>
      </c>
      <c r="O318" t="s">
        <v>8852</v>
      </c>
      <c r="P318" t="s">
        <v>2277</v>
      </c>
      <c r="Q318" t="s">
        <v>8853</v>
      </c>
      <c r="R318" t="s">
        <v>4388</v>
      </c>
      <c r="S318" t="s">
        <v>8854</v>
      </c>
      <c r="T318" t="s">
        <v>8855</v>
      </c>
      <c r="U318" t="s">
        <v>8856</v>
      </c>
      <c r="V318" t="s">
        <v>8857</v>
      </c>
      <c r="W318" t="s">
        <v>2496</v>
      </c>
      <c r="X318" t="s">
        <v>8858</v>
      </c>
      <c r="Y318" t="s">
        <v>3954</v>
      </c>
      <c r="Z318" t="s">
        <v>8859</v>
      </c>
      <c r="AA318" t="s">
        <v>3774</v>
      </c>
      <c r="AB318" t="s">
        <v>8860</v>
      </c>
      <c r="AC318" t="s">
        <v>2249</v>
      </c>
      <c r="AD318" t="s">
        <v>2250</v>
      </c>
      <c r="AE318" t="s">
        <v>2251</v>
      </c>
      <c r="AF318" t="s">
        <v>8861</v>
      </c>
      <c r="AG318" t="s">
        <v>2272</v>
      </c>
      <c r="AH318" t="s">
        <v>2496</v>
      </c>
      <c r="AI318" t="s">
        <v>2601</v>
      </c>
      <c r="AJ318" t="s">
        <v>2293</v>
      </c>
      <c r="AK318" t="s">
        <v>2328</v>
      </c>
      <c r="AM318" t="s">
        <v>8862</v>
      </c>
      <c r="AN318" t="s">
        <v>2232</v>
      </c>
      <c r="AO318" t="s">
        <v>8863</v>
      </c>
      <c r="AP318" t="s">
        <v>3365</v>
      </c>
      <c r="AQ318" t="s">
        <v>8864</v>
      </c>
      <c r="AR318" t="s">
        <v>8865</v>
      </c>
      <c r="AS318" t="s">
        <v>3084</v>
      </c>
      <c r="AT318" t="s">
        <v>8866</v>
      </c>
      <c r="AU318" t="s">
        <v>2265</v>
      </c>
      <c r="AV318" t="s">
        <v>8867</v>
      </c>
      <c r="AW318" t="s">
        <v>45</v>
      </c>
    </row>
    <row r="319" spans="1:49">
      <c r="A319" t="s">
        <v>8868</v>
      </c>
      <c r="B319" t="s">
        <v>2302</v>
      </c>
      <c r="C319" t="s">
        <v>8869</v>
      </c>
      <c r="D319" t="s">
        <v>8159</v>
      </c>
      <c r="E319" t="s">
        <v>2226</v>
      </c>
      <c r="F319" t="s">
        <v>2271</v>
      </c>
      <c r="G319" t="s">
        <v>2601</v>
      </c>
      <c r="H319" t="s">
        <v>2371</v>
      </c>
      <c r="I319" t="s">
        <v>2250</v>
      </c>
      <c r="J319" t="s">
        <v>2291</v>
      </c>
      <c r="K319" t="s">
        <v>8870</v>
      </c>
      <c r="L319" t="s">
        <v>2232</v>
      </c>
      <c r="M319" t="s">
        <v>3177</v>
      </c>
      <c r="N319" t="s">
        <v>2253</v>
      </c>
      <c r="O319" t="s">
        <v>8871</v>
      </c>
      <c r="P319" t="s">
        <v>2293</v>
      </c>
      <c r="Q319" t="s">
        <v>8872</v>
      </c>
      <c r="R319" t="s">
        <v>3984</v>
      </c>
      <c r="S319" t="s">
        <v>2394</v>
      </c>
      <c r="T319" t="s">
        <v>8873</v>
      </c>
      <c r="U319" t="s">
        <v>8874</v>
      </c>
      <c r="V319" t="s">
        <v>8875</v>
      </c>
      <c r="W319" t="s">
        <v>8291</v>
      </c>
      <c r="X319" t="s">
        <v>8876</v>
      </c>
      <c r="Y319" t="s">
        <v>2250</v>
      </c>
      <c r="Z319" t="s">
        <v>8877</v>
      </c>
      <c r="AA319" t="s">
        <v>3115</v>
      </c>
      <c r="AB319" t="s">
        <v>8878</v>
      </c>
      <c r="AC319" t="s">
        <v>2249</v>
      </c>
      <c r="AD319" t="s">
        <v>2250</v>
      </c>
      <c r="AE319" t="s">
        <v>2251</v>
      </c>
      <c r="AF319" t="s">
        <v>8879</v>
      </c>
      <c r="AG319" t="s">
        <v>2227</v>
      </c>
      <c r="AH319" t="s">
        <v>2359</v>
      </c>
      <c r="AI319" t="s">
        <v>2256</v>
      </c>
      <c r="AJ319" t="s">
        <v>2270</v>
      </c>
      <c r="AK319" t="s">
        <v>2257</v>
      </c>
      <c r="AM319" t="s">
        <v>8880</v>
      </c>
      <c r="AN319" t="s">
        <v>2253</v>
      </c>
      <c r="AO319" t="s">
        <v>2728</v>
      </c>
      <c r="AP319" t="s">
        <v>8881</v>
      </c>
      <c r="AQ319" t="s">
        <v>8882</v>
      </c>
      <c r="AR319" t="s">
        <v>8883</v>
      </c>
      <c r="AS319" t="s">
        <v>8884</v>
      </c>
      <c r="AT319" t="s">
        <v>8885</v>
      </c>
      <c r="AU319" t="s">
        <v>2265</v>
      </c>
      <c r="AV319" t="s">
        <v>8886</v>
      </c>
      <c r="AW319" t="s">
        <v>45</v>
      </c>
    </row>
    <row r="320" spans="1:49">
      <c r="A320" t="s">
        <v>8887</v>
      </c>
      <c r="B320" t="s">
        <v>2223</v>
      </c>
      <c r="C320" t="s">
        <v>8888</v>
      </c>
      <c r="D320" t="s">
        <v>8178</v>
      </c>
      <c r="E320" t="s">
        <v>2229</v>
      </c>
      <c r="F320" t="s">
        <v>2227</v>
      </c>
      <c r="G320" t="s">
        <v>2306</v>
      </c>
      <c r="H320" t="s">
        <v>2445</v>
      </c>
      <c r="I320" t="s">
        <v>2391</v>
      </c>
      <c r="J320" t="s">
        <v>2342</v>
      </c>
      <c r="K320" t="s">
        <v>8889</v>
      </c>
      <c r="L320" t="s">
        <v>2232</v>
      </c>
      <c r="M320" t="s">
        <v>2565</v>
      </c>
      <c r="N320" t="s">
        <v>2234</v>
      </c>
      <c r="O320" t="s">
        <v>8890</v>
      </c>
      <c r="P320" t="s">
        <v>2273</v>
      </c>
      <c r="Q320" t="s">
        <v>8891</v>
      </c>
      <c r="R320" t="s">
        <v>3539</v>
      </c>
      <c r="S320" t="s">
        <v>8892</v>
      </c>
      <c r="T320" t="s">
        <v>8893</v>
      </c>
      <c r="U320" t="s">
        <v>4091</v>
      </c>
      <c r="V320" t="s">
        <v>8894</v>
      </c>
      <c r="W320" t="s">
        <v>3727</v>
      </c>
      <c r="X320" t="s">
        <v>8895</v>
      </c>
      <c r="Y320" t="s">
        <v>3137</v>
      </c>
      <c r="Z320" t="s">
        <v>8896</v>
      </c>
      <c r="AA320" t="s">
        <v>2245</v>
      </c>
      <c r="AB320" t="s">
        <v>8897</v>
      </c>
      <c r="AC320" t="s">
        <v>2249</v>
      </c>
      <c r="AD320" t="s">
        <v>2250</v>
      </c>
      <c r="AE320" t="s">
        <v>2251</v>
      </c>
      <c r="AF320" t="s">
        <v>8898</v>
      </c>
      <c r="AG320" t="s">
        <v>2291</v>
      </c>
      <c r="AH320" t="s">
        <v>2229</v>
      </c>
      <c r="AI320" t="s">
        <v>2292</v>
      </c>
      <c r="AJ320" t="s">
        <v>2270</v>
      </c>
      <c r="AK320" t="s">
        <v>2307</v>
      </c>
      <c r="AM320" t="s">
        <v>8899</v>
      </c>
      <c r="AN320" t="s">
        <v>2232</v>
      </c>
      <c r="AO320" t="s">
        <v>8900</v>
      </c>
      <c r="AP320" t="s">
        <v>3644</v>
      </c>
      <c r="AQ320" t="s">
        <v>8901</v>
      </c>
      <c r="AR320" t="s">
        <v>8902</v>
      </c>
      <c r="AS320" t="s">
        <v>8903</v>
      </c>
      <c r="AT320" t="s">
        <v>8904</v>
      </c>
      <c r="AU320" t="s">
        <v>2265</v>
      </c>
      <c r="AV320" t="s">
        <v>8905</v>
      </c>
      <c r="AW320" t="s">
        <v>45</v>
      </c>
    </row>
    <row r="321" spans="1:49">
      <c r="A321" t="s">
        <v>8906</v>
      </c>
      <c r="B321" t="s">
        <v>46</v>
      </c>
      <c r="C321" t="s">
        <v>8907</v>
      </c>
      <c r="D321" t="s">
        <v>8908</v>
      </c>
      <c r="E321" t="s">
        <v>2328</v>
      </c>
      <c r="F321" t="s">
        <v>2342</v>
      </c>
      <c r="G321" t="s">
        <v>2536</v>
      </c>
      <c r="H321" t="s">
        <v>2509</v>
      </c>
      <c r="I321" t="s">
        <v>2329</v>
      </c>
      <c r="J321" t="s">
        <v>2254</v>
      </c>
      <c r="K321" t="s">
        <v>8909</v>
      </c>
      <c r="L321" t="s">
        <v>2232</v>
      </c>
      <c r="M321" t="s">
        <v>2588</v>
      </c>
      <c r="N321" t="s">
        <v>2232</v>
      </c>
      <c r="O321" t="s">
        <v>8910</v>
      </c>
      <c r="P321" t="s">
        <v>2915</v>
      </c>
      <c r="Q321" t="s">
        <v>8911</v>
      </c>
      <c r="R321" t="s">
        <v>3000</v>
      </c>
      <c r="S321" t="s">
        <v>7449</v>
      </c>
      <c r="T321" t="s">
        <v>8912</v>
      </c>
      <c r="U321" t="s">
        <v>3794</v>
      </c>
      <c r="V321" t="s">
        <v>8913</v>
      </c>
      <c r="W321" t="s">
        <v>6947</v>
      </c>
      <c r="X321" t="s">
        <v>8914</v>
      </c>
      <c r="Y321" t="s">
        <v>3772</v>
      </c>
      <c r="Z321" t="s">
        <v>8915</v>
      </c>
      <c r="AA321" t="s">
        <v>2416</v>
      </c>
      <c r="AB321" t="s">
        <v>8916</v>
      </c>
      <c r="AC321" t="s">
        <v>2249</v>
      </c>
      <c r="AD321" t="s">
        <v>2250</v>
      </c>
      <c r="AE321" t="s">
        <v>2251</v>
      </c>
      <c r="AF321" t="s">
        <v>8917</v>
      </c>
      <c r="AG321" t="s">
        <v>2255</v>
      </c>
      <c r="AH321" t="s">
        <v>2391</v>
      </c>
      <c r="AI321" t="s">
        <v>2228</v>
      </c>
      <c r="AJ321" t="s">
        <v>2272</v>
      </c>
      <c r="AK321" t="s">
        <v>2305</v>
      </c>
      <c r="AM321" t="s">
        <v>8918</v>
      </c>
      <c r="AN321" t="s">
        <v>2265</v>
      </c>
      <c r="AO321" t="s">
        <v>8919</v>
      </c>
      <c r="AP321" t="s">
        <v>2332</v>
      </c>
      <c r="AQ321" t="s">
        <v>8920</v>
      </c>
      <c r="AR321" t="s">
        <v>8921</v>
      </c>
      <c r="AS321" t="s">
        <v>4093</v>
      </c>
      <c r="AT321" t="s">
        <v>8922</v>
      </c>
      <c r="AU321" t="s">
        <v>2265</v>
      </c>
      <c r="AV321" t="s">
        <v>8923</v>
      </c>
      <c r="AW321" t="s">
        <v>45</v>
      </c>
    </row>
    <row r="322" spans="1:49">
      <c r="A322" t="s">
        <v>8924</v>
      </c>
      <c r="B322" t="s">
        <v>2302</v>
      </c>
      <c r="C322" t="s">
        <v>8925</v>
      </c>
      <c r="D322" t="s">
        <v>7962</v>
      </c>
      <c r="E322" t="s">
        <v>2915</v>
      </c>
      <c r="F322" t="s">
        <v>2288</v>
      </c>
      <c r="G322" t="s">
        <v>2403</v>
      </c>
      <c r="H322" t="s">
        <v>2265</v>
      </c>
      <c r="I322" t="s">
        <v>2536</v>
      </c>
      <c r="J322" t="s">
        <v>2250</v>
      </c>
      <c r="K322" t="s">
        <v>8926</v>
      </c>
      <c r="L322" t="s">
        <v>2232</v>
      </c>
      <c r="M322" t="s">
        <v>2614</v>
      </c>
      <c r="N322" t="s">
        <v>2232</v>
      </c>
      <c r="O322" t="s">
        <v>8927</v>
      </c>
      <c r="P322" t="s">
        <v>2226</v>
      </c>
      <c r="Q322" t="s">
        <v>8928</v>
      </c>
      <c r="R322" t="s">
        <v>2857</v>
      </c>
      <c r="S322" t="s">
        <v>8929</v>
      </c>
      <c r="T322" t="s">
        <v>8930</v>
      </c>
      <c r="U322" t="s">
        <v>5163</v>
      </c>
      <c r="V322" t="s">
        <v>8931</v>
      </c>
      <c r="W322" t="s">
        <v>7389</v>
      </c>
      <c r="X322" t="s">
        <v>8932</v>
      </c>
      <c r="Y322" t="s">
        <v>2898</v>
      </c>
      <c r="Z322" t="s">
        <v>8933</v>
      </c>
      <c r="AA322" t="s">
        <v>2973</v>
      </c>
      <c r="AB322" t="s">
        <v>8934</v>
      </c>
      <c r="AC322" t="s">
        <v>2249</v>
      </c>
      <c r="AD322" t="s">
        <v>2250</v>
      </c>
      <c r="AE322" t="s">
        <v>2251</v>
      </c>
      <c r="AF322" t="s">
        <v>8935</v>
      </c>
      <c r="AG322" t="s">
        <v>2326</v>
      </c>
      <c r="AH322" t="s">
        <v>2536</v>
      </c>
      <c r="AI322" t="s">
        <v>2226</v>
      </c>
      <c r="AJ322" t="s">
        <v>2227</v>
      </c>
      <c r="AK322" t="s">
        <v>2403</v>
      </c>
      <c r="AM322" t="s">
        <v>8936</v>
      </c>
      <c r="AN322" t="s">
        <v>2265</v>
      </c>
      <c r="AO322" t="s">
        <v>7365</v>
      </c>
      <c r="AP322" t="s">
        <v>7056</v>
      </c>
      <c r="AQ322" t="s">
        <v>8937</v>
      </c>
      <c r="AR322" t="s">
        <v>8938</v>
      </c>
      <c r="AS322" t="s">
        <v>3146</v>
      </c>
      <c r="AT322" t="s">
        <v>8939</v>
      </c>
      <c r="AU322" t="s">
        <v>2265</v>
      </c>
      <c r="AV322" t="s">
        <v>8940</v>
      </c>
      <c r="AW322" t="s">
        <v>45</v>
      </c>
    </row>
    <row r="323" spans="1:49">
      <c r="A323" t="s">
        <v>8941</v>
      </c>
      <c r="B323" t="s">
        <v>2223</v>
      </c>
      <c r="C323" t="s">
        <v>8942</v>
      </c>
      <c r="D323" t="s">
        <v>7982</v>
      </c>
      <c r="E323" t="s">
        <v>2305</v>
      </c>
      <c r="F323" t="s">
        <v>2293</v>
      </c>
      <c r="G323" t="s">
        <v>2358</v>
      </c>
      <c r="H323" t="s">
        <v>2307</v>
      </c>
      <c r="I323" t="s">
        <v>2601</v>
      </c>
      <c r="J323" t="s">
        <v>2230</v>
      </c>
      <c r="K323" t="s">
        <v>8943</v>
      </c>
      <c r="L323" t="s">
        <v>2232</v>
      </c>
      <c r="M323" t="s">
        <v>2640</v>
      </c>
      <c r="N323" t="s">
        <v>2253</v>
      </c>
      <c r="O323" t="s">
        <v>8944</v>
      </c>
      <c r="P323" t="s">
        <v>2292</v>
      </c>
      <c r="Q323" t="s">
        <v>8945</v>
      </c>
      <c r="R323" t="s">
        <v>2932</v>
      </c>
      <c r="S323" t="s">
        <v>8946</v>
      </c>
      <c r="T323" t="s">
        <v>8947</v>
      </c>
      <c r="U323" t="s">
        <v>5751</v>
      </c>
      <c r="V323" t="s">
        <v>8948</v>
      </c>
      <c r="W323" t="s">
        <v>2263</v>
      </c>
      <c r="X323" t="s">
        <v>8949</v>
      </c>
      <c r="Y323" t="s">
        <v>2353</v>
      </c>
      <c r="Z323" t="s">
        <v>8950</v>
      </c>
      <c r="AA323" t="s">
        <v>3774</v>
      </c>
      <c r="AB323" t="s">
        <v>8951</v>
      </c>
      <c r="AC323" t="s">
        <v>2249</v>
      </c>
      <c r="AD323" t="s">
        <v>2250</v>
      </c>
      <c r="AE323" t="s">
        <v>2251</v>
      </c>
      <c r="AF323" t="s">
        <v>8952</v>
      </c>
      <c r="AG323" t="s">
        <v>2234</v>
      </c>
      <c r="AH323" t="s">
        <v>2255</v>
      </c>
      <c r="AI323" t="s">
        <v>2271</v>
      </c>
      <c r="AJ323" t="s">
        <v>2601</v>
      </c>
      <c r="AK323" t="s">
        <v>2445</v>
      </c>
      <c r="AM323" t="s">
        <v>8953</v>
      </c>
      <c r="AN323" t="s">
        <v>2232</v>
      </c>
      <c r="AO323" t="s">
        <v>8954</v>
      </c>
      <c r="AP323" t="s">
        <v>4570</v>
      </c>
      <c r="AQ323" t="s">
        <v>8955</v>
      </c>
      <c r="AR323" t="s">
        <v>8956</v>
      </c>
      <c r="AS323" t="s">
        <v>5562</v>
      </c>
      <c r="AT323" t="s">
        <v>8957</v>
      </c>
      <c r="AU323" t="s">
        <v>2265</v>
      </c>
      <c r="AV323" t="s">
        <v>8958</v>
      </c>
      <c r="AW323" t="s">
        <v>45</v>
      </c>
    </row>
    <row r="324" spans="1:49">
      <c r="A324" t="s">
        <v>8959</v>
      </c>
      <c r="B324" t="s">
        <v>46</v>
      </c>
      <c r="C324" t="s">
        <v>8960</v>
      </c>
      <c r="D324" t="s">
        <v>8961</v>
      </c>
      <c r="E324" t="s">
        <v>2305</v>
      </c>
      <c r="F324" t="s">
        <v>2256</v>
      </c>
      <c r="G324" t="s">
        <v>2371</v>
      </c>
      <c r="H324" t="s">
        <v>2481</v>
      </c>
      <c r="I324" t="s">
        <v>2250</v>
      </c>
      <c r="J324" t="s">
        <v>2265</v>
      </c>
      <c r="K324" t="s">
        <v>8962</v>
      </c>
      <c r="L324" t="s">
        <v>2232</v>
      </c>
      <c r="M324" t="s">
        <v>2233</v>
      </c>
      <c r="N324" t="s">
        <v>2232</v>
      </c>
      <c r="O324" t="s">
        <v>8963</v>
      </c>
      <c r="P324" t="s">
        <v>2536</v>
      </c>
      <c r="Q324" t="s">
        <v>8964</v>
      </c>
      <c r="R324" t="s">
        <v>4801</v>
      </c>
      <c r="S324" t="s">
        <v>8350</v>
      </c>
      <c r="T324" t="s">
        <v>4684</v>
      </c>
      <c r="U324" t="s">
        <v>8965</v>
      </c>
      <c r="V324" t="s">
        <v>8966</v>
      </c>
      <c r="W324" t="s">
        <v>3207</v>
      </c>
      <c r="X324" t="s">
        <v>8967</v>
      </c>
      <c r="Y324" t="s">
        <v>3683</v>
      </c>
      <c r="Z324" t="s">
        <v>8968</v>
      </c>
      <c r="AA324" t="s">
        <v>2549</v>
      </c>
      <c r="AB324" t="s">
        <v>8969</v>
      </c>
      <c r="AC324" t="s">
        <v>2249</v>
      </c>
      <c r="AD324" t="s">
        <v>2250</v>
      </c>
      <c r="AE324" t="s">
        <v>2251</v>
      </c>
      <c r="AF324" t="s">
        <v>8970</v>
      </c>
      <c r="AG324" t="s">
        <v>2253</v>
      </c>
      <c r="AH324" t="s">
        <v>2226</v>
      </c>
      <c r="AI324" t="s">
        <v>2552</v>
      </c>
      <c r="AJ324" t="s">
        <v>2273</v>
      </c>
      <c r="AK324" t="s">
        <v>2329</v>
      </c>
      <c r="AM324" t="s">
        <v>8971</v>
      </c>
      <c r="AN324" t="s">
        <v>2232</v>
      </c>
      <c r="AO324" t="s">
        <v>2728</v>
      </c>
      <c r="AP324" t="s">
        <v>4048</v>
      </c>
      <c r="AQ324" t="s">
        <v>8972</v>
      </c>
      <c r="AR324" t="s">
        <v>8973</v>
      </c>
      <c r="AS324" t="s">
        <v>5819</v>
      </c>
      <c r="AT324" t="s">
        <v>8974</v>
      </c>
      <c r="AU324" t="s">
        <v>2265</v>
      </c>
      <c r="AV324" t="s">
        <v>8975</v>
      </c>
      <c r="AW324" t="s">
        <v>45</v>
      </c>
    </row>
    <row r="325" spans="1:49">
      <c r="A325" t="s">
        <v>8976</v>
      </c>
      <c r="B325" t="s">
        <v>2302</v>
      </c>
      <c r="C325" t="s">
        <v>8977</v>
      </c>
      <c r="D325" t="s">
        <v>8022</v>
      </c>
      <c r="E325" t="s">
        <v>2293</v>
      </c>
      <c r="F325" t="s">
        <v>2254</v>
      </c>
      <c r="G325" t="s">
        <v>2291</v>
      </c>
      <c r="H325" t="s">
        <v>2403</v>
      </c>
      <c r="I325" t="s">
        <v>2481</v>
      </c>
      <c r="J325" t="s">
        <v>2250</v>
      </c>
      <c r="K325" t="s">
        <v>8978</v>
      </c>
      <c r="L325" t="s">
        <v>2232</v>
      </c>
      <c r="M325" t="s">
        <v>2275</v>
      </c>
      <c r="N325" t="s">
        <v>2232</v>
      </c>
      <c r="O325" t="s">
        <v>8979</v>
      </c>
      <c r="P325" t="s">
        <v>2312</v>
      </c>
      <c r="Q325" t="s">
        <v>8980</v>
      </c>
      <c r="R325" t="s">
        <v>8533</v>
      </c>
      <c r="S325" t="s">
        <v>8981</v>
      </c>
      <c r="T325" t="s">
        <v>8982</v>
      </c>
      <c r="U325" t="s">
        <v>5826</v>
      </c>
      <c r="V325" t="s">
        <v>8983</v>
      </c>
      <c r="W325" t="s">
        <v>3863</v>
      </c>
      <c r="X325" t="s">
        <v>8984</v>
      </c>
      <c r="Y325" t="s">
        <v>3348</v>
      </c>
      <c r="Z325" t="s">
        <v>8985</v>
      </c>
      <c r="AA325" t="s">
        <v>2549</v>
      </c>
      <c r="AB325" t="s">
        <v>8986</v>
      </c>
      <c r="AC325" t="s">
        <v>2249</v>
      </c>
      <c r="AD325" t="s">
        <v>2250</v>
      </c>
      <c r="AE325" t="s">
        <v>2251</v>
      </c>
      <c r="AF325" t="s">
        <v>8987</v>
      </c>
      <c r="AG325" t="s">
        <v>2230</v>
      </c>
      <c r="AH325" t="s">
        <v>2312</v>
      </c>
      <c r="AI325" t="s">
        <v>2272</v>
      </c>
      <c r="AJ325" t="s">
        <v>2256</v>
      </c>
      <c r="AK325" t="s">
        <v>2307</v>
      </c>
      <c r="AM325" t="s">
        <v>8988</v>
      </c>
      <c r="AN325" t="s">
        <v>2253</v>
      </c>
      <c r="AO325" t="s">
        <v>2728</v>
      </c>
      <c r="AP325" t="s">
        <v>8989</v>
      </c>
      <c r="AQ325" t="s">
        <v>8990</v>
      </c>
      <c r="AR325" t="s">
        <v>8991</v>
      </c>
      <c r="AS325" t="s">
        <v>4771</v>
      </c>
      <c r="AT325" t="s">
        <v>8992</v>
      </c>
      <c r="AU325" t="s">
        <v>2265</v>
      </c>
      <c r="AV325" t="s">
        <v>8993</v>
      </c>
      <c r="AW325" t="s">
        <v>45</v>
      </c>
    </row>
    <row r="326" spans="1:49">
      <c r="A326" t="s">
        <v>8994</v>
      </c>
      <c r="B326" t="s">
        <v>2223</v>
      </c>
      <c r="C326" t="s">
        <v>8995</v>
      </c>
      <c r="D326" t="s">
        <v>8043</v>
      </c>
      <c r="E326" t="s">
        <v>2328</v>
      </c>
      <c r="F326" t="s">
        <v>2373</v>
      </c>
      <c r="G326" t="s">
        <v>2341</v>
      </c>
      <c r="H326" t="s">
        <v>2271</v>
      </c>
      <c r="I326" t="s">
        <v>2291</v>
      </c>
      <c r="J326" t="s">
        <v>2342</v>
      </c>
      <c r="K326" t="s">
        <v>8996</v>
      </c>
      <c r="L326" t="s">
        <v>2232</v>
      </c>
      <c r="M326" t="s">
        <v>2310</v>
      </c>
      <c r="N326" t="s">
        <v>2253</v>
      </c>
      <c r="O326" t="s">
        <v>8997</v>
      </c>
      <c r="P326" t="s">
        <v>2741</v>
      </c>
      <c r="Q326" t="s">
        <v>8998</v>
      </c>
      <c r="R326" t="s">
        <v>8999</v>
      </c>
      <c r="S326" t="s">
        <v>9000</v>
      </c>
      <c r="T326" t="s">
        <v>9001</v>
      </c>
      <c r="U326" t="s">
        <v>6067</v>
      </c>
      <c r="V326" t="s">
        <v>6896</v>
      </c>
      <c r="W326" t="s">
        <v>5453</v>
      </c>
      <c r="X326" t="s">
        <v>9002</v>
      </c>
      <c r="Y326" t="s">
        <v>4607</v>
      </c>
      <c r="Z326" t="s">
        <v>9003</v>
      </c>
      <c r="AA326" t="s">
        <v>2852</v>
      </c>
      <c r="AB326" t="s">
        <v>9004</v>
      </c>
      <c r="AC326" t="s">
        <v>2249</v>
      </c>
      <c r="AD326" t="s">
        <v>2250</v>
      </c>
      <c r="AE326" t="s">
        <v>2251</v>
      </c>
      <c r="AF326" t="s">
        <v>9005</v>
      </c>
      <c r="AG326" t="s">
        <v>2230</v>
      </c>
      <c r="AH326" t="s">
        <v>2255</v>
      </c>
      <c r="AI326" t="s">
        <v>2327</v>
      </c>
      <c r="AJ326" t="s">
        <v>2228</v>
      </c>
      <c r="AK326" t="s">
        <v>2497</v>
      </c>
      <c r="AM326" t="s">
        <v>9006</v>
      </c>
      <c r="AN326" t="s">
        <v>2253</v>
      </c>
      <c r="AO326" t="s">
        <v>9007</v>
      </c>
      <c r="AP326" t="s">
        <v>6731</v>
      </c>
      <c r="AQ326" t="s">
        <v>3368</v>
      </c>
      <c r="AR326" t="s">
        <v>9008</v>
      </c>
      <c r="AS326" t="s">
        <v>3277</v>
      </c>
      <c r="AT326" t="s">
        <v>9009</v>
      </c>
      <c r="AU326" t="s">
        <v>2265</v>
      </c>
      <c r="AV326" t="s">
        <v>9010</v>
      </c>
      <c r="AW326" t="s">
        <v>45</v>
      </c>
    </row>
    <row r="327" spans="1:49">
      <c r="A327" t="s">
        <v>9011</v>
      </c>
      <c r="B327" t="s">
        <v>46</v>
      </c>
      <c r="C327" t="s">
        <v>9012</v>
      </c>
      <c r="D327" t="s">
        <v>9013</v>
      </c>
      <c r="E327" t="s">
        <v>2496</v>
      </c>
      <c r="F327" t="s">
        <v>2358</v>
      </c>
      <c r="G327" t="s">
        <v>2307</v>
      </c>
      <c r="H327" t="s">
        <v>2288</v>
      </c>
      <c r="I327" t="s">
        <v>2230</v>
      </c>
      <c r="J327" t="s">
        <v>2253</v>
      </c>
      <c r="K327" t="s">
        <v>9014</v>
      </c>
      <c r="L327" t="s">
        <v>2253</v>
      </c>
      <c r="M327" t="s">
        <v>2233</v>
      </c>
      <c r="N327" t="s">
        <v>2234</v>
      </c>
      <c r="O327" t="s">
        <v>9015</v>
      </c>
      <c r="P327" t="s">
        <v>2328</v>
      </c>
      <c r="Q327" t="s">
        <v>9016</v>
      </c>
      <c r="R327" t="s">
        <v>5160</v>
      </c>
      <c r="S327" t="s">
        <v>9017</v>
      </c>
      <c r="T327" t="s">
        <v>2462</v>
      </c>
      <c r="U327" t="s">
        <v>5308</v>
      </c>
      <c r="V327" t="s">
        <v>9018</v>
      </c>
      <c r="W327" t="s">
        <v>3419</v>
      </c>
      <c r="X327" t="s">
        <v>9019</v>
      </c>
      <c r="Y327" t="s">
        <v>2624</v>
      </c>
      <c r="Z327" t="s">
        <v>9020</v>
      </c>
      <c r="AA327" t="s">
        <v>3088</v>
      </c>
      <c r="AB327" t="s">
        <v>9021</v>
      </c>
      <c r="AC327" t="s">
        <v>2249</v>
      </c>
      <c r="AD327" t="s">
        <v>2250</v>
      </c>
      <c r="AE327" t="s">
        <v>2251</v>
      </c>
      <c r="AF327" t="s">
        <v>9022</v>
      </c>
      <c r="AG327" t="s">
        <v>2288</v>
      </c>
      <c r="AH327" t="s">
        <v>2230</v>
      </c>
      <c r="AI327" t="s">
        <v>2359</v>
      </c>
      <c r="AJ327" t="s">
        <v>2915</v>
      </c>
      <c r="AK327" t="s">
        <v>2497</v>
      </c>
      <c r="AM327" t="s">
        <v>9023</v>
      </c>
      <c r="AN327" t="s">
        <v>2232</v>
      </c>
      <c r="AO327" t="s">
        <v>2728</v>
      </c>
      <c r="AP327" t="s">
        <v>8608</v>
      </c>
      <c r="AQ327" t="s">
        <v>9024</v>
      </c>
      <c r="AR327" t="s">
        <v>3518</v>
      </c>
      <c r="AS327" t="s">
        <v>9025</v>
      </c>
      <c r="AT327" t="s">
        <v>9026</v>
      </c>
      <c r="AU327" t="s">
        <v>2265</v>
      </c>
      <c r="AV327" t="s">
        <v>9027</v>
      </c>
      <c r="AW327" t="s">
        <v>45</v>
      </c>
    </row>
    <row r="328" spans="1:49">
      <c r="A328" t="s">
        <v>9028</v>
      </c>
      <c r="B328" t="s">
        <v>2302</v>
      </c>
      <c r="C328" t="s">
        <v>9029</v>
      </c>
      <c r="D328" t="s">
        <v>8080</v>
      </c>
      <c r="E328" t="s">
        <v>2306</v>
      </c>
      <c r="F328" t="s">
        <v>2255</v>
      </c>
      <c r="G328" t="s">
        <v>2391</v>
      </c>
      <c r="H328" t="s">
        <v>2358</v>
      </c>
      <c r="I328" t="s">
        <v>2371</v>
      </c>
      <c r="J328" t="s">
        <v>2291</v>
      </c>
      <c r="K328" t="s">
        <v>9030</v>
      </c>
      <c r="L328" t="s">
        <v>2232</v>
      </c>
      <c r="M328" t="s">
        <v>2275</v>
      </c>
      <c r="N328" t="s">
        <v>2253</v>
      </c>
      <c r="O328" t="s">
        <v>9031</v>
      </c>
      <c r="P328" t="s">
        <v>2306</v>
      </c>
      <c r="Q328" t="s">
        <v>9032</v>
      </c>
      <c r="R328" t="s">
        <v>4328</v>
      </c>
      <c r="S328" t="s">
        <v>6551</v>
      </c>
      <c r="T328" t="s">
        <v>8325</v>
      </c>
      <c r="U328" t="s">
        <v>8050</v>
      </c>
      <c r="V328" t="s">
        <v>9033</v>
      </c>
      <c r="W328" t="s">
        <v>3419</v>
      </c>
      <c r="X328" t="s">
        <v>9034</v>
      </c>
      <c r="Y328" t="s">
        <v>2723</v>
      </c>
      <c r="Z328" t="s">
        <v>9035</v>
      </c>
      <c r="AA328" t="s">
        <v>3088</v>
      </c>
      <c r="AB328" t="s">
        <v>9036</v>
      </c>
      <c r="AC328" t="s">
        <v>2249</v>
      </c>
      <c r="AD328" t="s">
        <v>2250</v>
      </c>
      <c r="AE328" t="s">
        <v>2251</v>
      </c>
      <c r="AF328" t="s">
        <v>9037</v>
      </c>
      <c r="AG328" t="s">
        <v>2253</v>
      </c>
      <c r="AH328" t="s">
        <v>2230</v>
      </c>
      <c r="AI328" t="s">
        <v>2312</v>
      </c>
      <c r="AJ328" t="s">
        <v>2226</v>
      </c>
      <c r="AK328" t="s">
        <v>2293</v>
      </c>
      <c r="AM328" t="s">
        <v>9038</v>
      </c>
      <c r="AN328" t="s">
        <v>2232</v>
      </c>
      <c r="AO328" t="s">
        <v>2728</v>
      </c>
      <c r="AP328" t="s">
        <v>2314</v>
      </c>
      <c r="AQ328" t="s">
        <v>9039</v>
      </c>
      <c r="AR328" t="s">
        <v>9040</v>
      </c>
      <c r="AS328" t="s">
        <v>2272</v>
      </c>
      <c r="AT328" t="s">
        <v>9041</v>
      </c>
      <c r="AU328" t="s">
        <v>2265</v>
      </c>
      <c r="AV328" t="s">
        <v>9042</v>
      </c>
      <c r="AW328" t="s">
        <v>45</v>
      </c>
    </row>
    <row r="329" spans="1:49">
      <c r="A329" t="s">
        <v>9043</v>
      </c>
      <c r="B329" t="s">
        <v>2223</v>
      </c>
      <c r="C329" t="s">
        <v>9044</v>
      </c>
      <c r="D329" t="s">
        <v>8099</v>
      </c>
      <c r="E329" t="s">
        <v>2329</v>
      </c>
      <c r="F329" t="s">
        <v>2308</v>
      </c>
      <c r="G329" t="s">
        <v>2272</v>
      </c>
      <c r="H329" t="s">
        <v>2326</v>
      </c>
      <c r="I329" t="s">
        <v>2250</v>
      </c>
      <c r="J329" t="s">
        <v>2265</v>
      </c>
      <c r="K329" t="s">
        <v>9045</v>
      </c>
      <c r="L329" t="s">
        <v>2232</v>
      </c>
      <c r="M329" t="s">
        <v>2310</v>
      </c>
      <c r="N329" t="s">
        <v>2254</v>
      </c>
      <c r="O329" t="s">
        <v>9046</v>
      </c>
      <c r="P329" t="s">
        <v>9047</v>
      </c>
      <c r="Q329" t="s">
        <v>9048</v>
      </c>
      <c r="R329" t="s">
        <v>9049</v>
      </c>
      <c r="S329" t="s">
        <v>9050</v>
      </c>
      <c r="T329" t="s">
        <v>9051</v>
      </c>
      <c r="U329" t="s">
        <v>8123</v>
      </c>
      <c r="V329" t="s">
        <v>9052</v>
      </c>
      <c r="W329" t="s">
        <v>2800</v>
      </c>
      <c r="X329" t="s">
        <v>9053</v>
      </c>
      <c r="Y329" t="s">
        <v>3373</v>
      </c>
      <c r="Z329" t="s">
        <v>9054</v>
      </c>
      <c r="AA329" t="s">
        <v>5003</v>
      </c>
      <c r="AB329" t="s">
        <v>9055</v>
      </c>
      <c r="AC329" t="s">
        <v>2249</v>
      </c>
      <c r="AD329" t="s">
        <v>2250</v>
      </c>
      <c r="AE329" t="s">
        <v>2251</v>
      </c>
      <c r="AF329" t="s">
        <v>9056</v>
      </c>
      <c r="AG329" t="s">
        <v>2265</v>
      </c>
      <c r="AH329" t="s">
        <v>2291</v>
      </c>
      <c r="AI329" t="s">
        <v>2229</v>
      </c>
      <c r="AJ329" t="s">
        <v>2915</v>
      </c>
      <c r="AK329" t="s">
        <v>2328</v>
      </c>
      <c r="AM329" t="s">
        <v>9057</v>
      </c>
      <c r="AN329" t="s">
        <v>2253</v>
      </c>
      <c r="AO329" t="s">
        <v>9058</v>
      </c>
      <c r="AP329" t="s">
        <v>4695</v>
      </c>
      <c r="AQ329" t="s">
        <v>9059</v>
      </c>
      <c r="AR329" t="s">
        <v>9060</v>
      </c>
      <c r="AS329" t="s">
        <v>2601</v>
      </c>
      <c r="AT329" t="s">
        <v>9061</v>
      </c>
      <c r="AU329" t="s">
        <v>2265</v>
      </c>
      <c r="AV329" t="s">
        <v>9062</v>
      </c>
      <c r="AW329" t="s">
        <v>45</v>
      </c>
    </row>
    <row r="330" spans="1:49">
      <c r="A330" t="s">
        <v>9063</v>
      </c>
      <c r="B330" t="s">
        <v>46</v>
      </c>
      <c r="C330" t="s">
        <v>9064</v>
      </c>
      <c r="D330" t="s">
        <v>9065</v>
      </c>
      <c r="E330" t="s">
        <v>2277</v>
      </c>
      <c r="F330" t="s">
        <v>2271</v>
      </c>
      <c r="G330" t="s">
        <v>2328</v>
      </c>
      <c r="H330" t="s">
        <v>2552</v>
      </c>
      <c r="I330" t="s">
        <v>2306</v>
      </c>
      <c r="J330" t="s">
        <v>2230</v>
      </c>
      <c r="K330" t="s">
        <v>9066</v>
      </c>
      <c r="L330" t="s">
        <v>2253</v>
      </c>
      <c r="M330" t="s">
        <v>2565</v>
      </c>
      <c r="N330" t="s">
        <v>2308</v>
      </c>
      <c r="O330" t="s">
        <v>9067</v>
      </c>
      <c r="P330" t="s">
        <v>2271</v>
      </c>
      <c r="Q330" t="s">
        <v>9068</v>
      </c>
      <c r="R330" t="s">
        <v>9069</v>
      </c>
      <c r="S330" t="s">
        <v>9070</v>
      </c>
      <c r="T330" t="s">
        <v>9071</v>
      </c>
      <c r="U330" t="s">
        <v>2307</v>
      </c>
      <c r="V330" t="s">
        <v>9072</v>
      </c>
      <c r="W330" t="s">
        <v>4159</v>
      </c>
      <c r="X330" t="s">
        <v>9073</v>
      </c>
      <c r="Y330" t="s">
        <v>2254</v>
      </c>
      <c r="Z330" t="s">
        <v>9074</v>
      </c>
      <c r="AA330" t="s">
        <v>2416</v>
      </c>
      <c r="AB330" t="s">
        <v>9075</v>
      </c>
      <c r="AC330" t="s">
        <v>2249</v>
      </c>
      <c r="AD330" t="s">
        <v>2250</v>
      </c>
      <c r="AE330" t="s">
        <v>2251</v>
      </c>
      <c r="AF330" t="s">
        <v>9076</v>
      </c>
      <c r="AG330" t="s">
        <v>2227</v>
      </c>
      <c r="AH330" t="s">
        <v>2358</v>
      </c>
      <c r="AI330" t="s">
        <v>2359</v>
      </c>
      <c r="AJ330" t="s">
        <v>2403</v>
      </c>
      <c r="AK330" t="s">
        <v>2329</v>
      </c>
      <c r="AM330" t="s">
        <v>9077</v>
      </c>
      <c r="AN330" t="s">
        <v>2232</v>
      </c>
      <c r="AO330" t="s">
        <v>2728</v>
      </c>
      <c r="AP330" t="s">
        <v>7995</v>
      </c>
      <c r="AQ330" t="s">
        <v>9078</v>
      </c>
      <c r="AR330" t="s">
        <v>9079</v>
      </c>
      <c r="AS330" t="s">
        <v>9080</v>
      </c>
      <c r="AT330" t="s">
        <v>9081</v>
      </c>
      <c r="AU330" t="s">
        <v>2265</v>
      </c>
      <c r="AV330" t="s">
        <v>9082</v>
      </c>
      <c r="AW330" t="s">
        <v>45</v>
      </c>
    </row>
    <row r="331" spans="1:49">
      <c r="A331" t="s">
        <v>9083</v>
      </c>
      <c r="B331" t="s">
        <v>2302</v>
      </c>
      <c r="C331" t="s">
        <v>9084</v>
      </c>
      <c r="D331" t="s">
        <v>8138</v>
      </c>
      <c r="E331" t="s">
        <v>2270</v>
      </c>
      <c r="F331" t="s">
        <v>2288</v>
      </c>
      <c r="G331" t="s">
        <v>2291</v>
      </c>
      <c r="H331" t="s">
        <v>2230</v>
      </c>
      <c r="I331" t="s">
        <v>2306</v>
      </c>
      <c r="J331" t="s">
        <v>2308</v>
      </c>
      <c r="K331" t="s">
        <v>9085</v>
      </c>
      <c r="L331" t="s">
        <v>2232</v>
      </c>
      <c r="M331" t="s">
        <v>2588</v>
      </c>
      <c r="N331" t="s">
        <v>2234</v>
      </c>
      <c r="O331" t="s">
        <v>9086</v>
      </c>
      <c r="P331" t="s">
        <v>2372</v>
      </c>
      <c r="Q331" t="s">
        <v>9087</v>
      </c>
      <c r="R331" t="s">
        <v>3947</v>
      </c>
      <c r="S331" t="s">
        <v>5204</v>
      </c>
      <c r="T331" t="s">
        <v>9088</v>
      </c>
      <c r="U331" t="s">
        <v>4040</v>
      </c>
      <c r="V331" t="s">
        <v>9089</v>
      </c>
      <c r="W331" t="s">
        <v>3160</v>
      </c>
      <c r="X331" t="s">
        <v>9090</v>
      </c>
      <c r="Y331" t="s">
        <v>2255</v>
      </c>
      <c r="Z331" t="s">
        <v>9091</v>
      </c>
      <c r="AA331" t="s">
        <v>2342</v>
      </c>
      <c r="AB331" t="s">
        <v>9092</v>
      </c>
      <c r="AC331" t="s">
        <v>2249</v>
      </c>
      <c r="AD331" t="s">
        <v>2250</v>
      </c>
      <c r="AE331" t="s">
        <v>2251</v>
      </c>
      <c r="AF331" t="s">
        <v>9093</v>
      </c>
      <c r="AG331" t="s">
        <v>2391</v>
      </c>
      <c r="AH331" t="s">
        <v>2229</v>
      </c>
      <c r="AI331" t="s">
        <v>2358</v>
      </c>
      <c r="AJ331" t="s">
        <v>2271</v>
      </c>
      <c r="AK331" t="s">
        <v>2273</v>
      </c>
      <c r="AM331" t="s">
        <v>9094</v>
      </c>
      <c r="AN331" t="s">
        <v>2253</v>
      </c>
      <c r="AO331" t="s">
        <v>2728</v>
      </c>
      <c r="AP331" t="s">
        <v>3516</v>
      </c>
      <c r="AQ331" t="s">
        <v>9095</v>
      </c>
      <c r="AR331" t="s">
        <v>9096</v>
      </c>
      <c r="AS331" t="s">
        <v>8123</v>
      </c>
      <c r="AT331" t="s">
        <v>9097</v>
      </c>
      <c r="AU331" t="s">
        <v>2265</v>
      </c>
      <c r="AV331" t="s">
        <v>9098</v>
      </c>
      <c r="AW331" t="s">
        <v>45</v>
      </c>
    </row>
    <row r="332" spans="1:49">
      <c r="A332" t="s">
        <v>9099</v>
      </c>
      <c r="B332" t="s">
        <v>2223</v>
      </c>
      <c r="C332" t="s">
        <v>9100</v>
      </c>
      <c r="D332" t="s">
        <v>8159</v>
      </c>
      <c r="E332" t="s">
        <v>2273</v>
      </c>
      <c r="F332" t="s">
        <v>2253</v>
      </c>
      <c r="G332" t="s">
        <v>2403</v>
      </c>
      <c r="H332" t="s">
        <v>2307</v>
      </c>
      <c r="I332" t="s">
        <v>2227</v>
      </c>
      <c r="J332" t="s">
        <v>2254</v>
      </c>
      <c r="K332" t="s">
        <v>9101</v>
      </c>
      <c r="L332" t="s">
        <v>2232</v>
      </c>
      <c r="M332" t="s">
        <v>2614</v>
      </c>
      <c r="N332" t="s">
        <v>2234</v>
      </c>
      <c r="O332" t="s">
        <v>9102</v>
      </c>
      <c r="P332" t="s">
        <v>2403</v>
      </c>
      <c r="Q332" t="s">
        <v>9103</v>
      </c>
      <c r="R332" t="s">
        <v>3613</v>
      </c>
      <c r="S332" t="s">
        <v>9104</v>
      </c>
      <c r="T332" t="s">
        <v>9105</v>
      </c>
      <c r="U332" t="s">
        <v>3484</v>
      </c>
      <c r="V332" t="s">
        <v>9106</v>
      </c>
      <c r="W332" t="s">
        <v>3727</v>
      </c>
      <c r="X332" t="s">
        <v>9107</v>
      </c>
      <c r="Y332" t="s">
        <v>2877</v>
      </c>
      <c r="Z332" t="s">
        <v>9108</v>
      </c>
      <c r="AA332" t="s">
        <v>2416</v>
      </c>
      <c r="AB332" t="s">
        <v>9109</v>
      </c>
      <c r="AC332" t="s">
        <v>2249</v>
      </c>
      <c r="AD332" t="s">
        <v>2250</v>
      </c>
      <c r="AE332" t="s">
        <v>2251</v>
      </c>
      <c r="AF332" t="s">
        <v>9110</v>
      </c>
      <c r="AG332" t="s">
        <v>2255</v>
      </c>
      <c r="AH332" t="s">
        <v>2371</v>
      </c>
      <c r="AI332" t="s">
        <v>2403</v>
      </c>
      <c r="AJ332" t="s">
        <v>2256</v>
      </c>
      <c r="AK332" t="s">
        <v>2306</v>
      </c>
      <c r="AM332" t="s">
        <v>9111</v>
      </c>
      <c r="AN332" t="s">
        <v>2232</v>
      </c>
      <c r="AO332" t="s">
        <v>9112</v>
      </c>
      <c r="AP332" t="s">
        <v>3960</v>
      </c>
      <c r="AQ332" t="s">
        <v>5325</v>
      </c>
      <c r="AR332" t="s">
        <v>9113</v>
      </c>
      <c r="AS332" t="s">
        <v>9114</v>
      </c>
      <c r="AT332" t="s">
        <v>9115</v>
      </c>
      <c r="AU332" t="s">
        <v>2265</v>
      </c>
      <c r="AV332" t="s">
        <v>9116</v>
      </c>
      <c r="AW332" t="s">
        <v>45</v>
      </c>
    </row>
    <row r="333" spans="1:49">
      <c r="A333" t="s">
        <v>9117</v>
      </c>
      <c r="B333" t="s">
        <v>46</v>
      </c>
      <c r="C333" t="s">
        <v>9118</v>
      </c>
      <c r="D333" t="s">
        <v>9119</v>
      </c>
      <c r="E333" t="s">
        <v>2312</v>
      </c>
      <c r="F333" t="s">
        <v>2253</v>
      </c>
      <c r="G333" t="s">
        <v>2292</v>
      </c>
      <c r="H333" t="s">
        <v>2305</v>
      </c>
      <c r="I333" t="s">
        <v>2265</v>
      </c>
      <c r="J333" t="s">
        <v>2308</v>
      </c>
      <c r="K333" t="s">
        <v>9120</v>
      </c>
      <c r="L333" t="s">
        <v>2232</v>
      </c>
      <c r="M333" t="s">
        <v>2640</v>
      </c>
      <c r="N333" t="s">
        <v>2253</v>
      </c>
      <c r="O333" t="s">
        <v>9121</v>
      </c>
      <c r="P333" t="s">
        <v>2359</v>
      </c>
      <c r="Q333" t="s">
        <v>9122</v>
      </c>
      <c r="R333" t="s">
        <v>2362</v>
      </c>
      <c r="S333" t="s">
        <v>9123</v>
      </c>
      <c r="T333" t="s">
        <v>3227</v>
      </c>
      <c r="U333" t="s">
        <v>7650</v>
      </c>
      <c r="V333" t="s">
        <v>9124</v>
      </c>
      <c r="W333" t="s">
        <v>2696</v>
      </c>
      <c r="X333" t="s">
        <v>9125</v>
      </c>
      <c r="Y333" t="s">
        <v>3209</v>
      </c>
      <c r="Z333" t="s">
        <v>9126</v>
      </c>
      <c r="AA333" t="s">
        <v>2973</v>
      </c>
      <c r="AB333" t="s">
        <v>9127</v>
      </c>
      <c r="AC333" t="s">
        <v>2249</v>
      </c>
      <c r="AD333" t="s">
        <v>2250</v>
      </c>
      <c r="AE333" t="s">
        <v>2251</v>
      </c>
      <c r="AF333" t="s">
        <v>9128</v>
      </c>
      <c r="AG333" t="s">
        <v>2265</v>
      </c>
      <c r="AH333" t="s">
        <v>2230</v>
      </c>
      <c r="AI333" t="s">
        <v>2327</v>
      </c>
      <c r="AJ333" t="s">
        <v>2305</v>
      </c>
      <c r="AK333" t="s">
        <v>2329</v>
      </c>
      <c r="AM333" t="s">
        <v>9129</v>
      </c>
      <c r="AN333" t="s">
        <v>2342</v>
      </c>
      <c r="AO333" t="s">
        <v>5698</v>
      </c>
      <c r="AP333" t="s">
        <v>9130</v>
      </c>
      <c r="AQ333" t="s">
        <v>8551</v>
      </c>
      <c r="AR333" t="s">
        <v>9131</v>
      </c>
      <c r="AS333" t="s">
        <v>3863</v>
      </c>
      <c r="AT333" t="s">
        <v>9132</v>
      </c>
      <c r="AU333" t="s">
        <v>2265</v>
      </c>
      <c r="AV333" t="s">
        <v>9133</v>
      </c>
      <c r="AW333" t="s">
        <v>45</v>
      </c>
    </row>
    <row r="334" spans="1:49">
      <c r="A334" t="s">
        <v>9134</v>
      </c>
      <c r="B334" t="s">
        <v>2302</v>
      </c>
      <c r="C334" t="s">
        <v>9135</v>
      </c>
      <c r="D334" t="s">
        <v>8195</v>
      </c>
      <c r="E334" t="s">
        <v>2497</v>
      </c>
      <c r="F334" t="s">
        <v>2253</v>
      </c>
      <c r="G334" t="s">
        <v>2391</v>
      </c>
      <c r="H334" t="s">
        <v>2372</v>
      </c>
      <c r="I334" t="s">
        <v>2536</v>
      </c>
      <c r="J334" t="s">
        <v>2291</v>
      </c>
      <c r="K334" t="s">
        <v>9136</v>
      </c>
      <c r="L334" t="s">
        <v>2232</v>
      </c>
      <c r="M334" t="s">
        <v>2233</v>
      </c>
      <c r="N334" t="s">
        <v>2234</v>
      </c>
      <c r="O334" t="s">
        <v>9137</v>
      </c>
      <c r="P334" t="s">
        <v>2271</v>
      </c>
      <c r="Q334" t="s">
        <v>9138</v>
      </c>
      <c r="R334" t="s">
        <v>2978</v>
      </c>
      <c r="S334" t="s">
        <v>2515</v>
      </c>
      <c r="T334" t="s">
        <v>9139</v>
      </c>
      <c r="U334" t="s">
        <v>2445</v>
      </c>
      <c r="V334" t="s">
        <v>9140</v>
      </c>
      <c r="W334" t="s">
        <v>2849</v>
      </c>
      <c r="X334" t="s">
        <v>9141</v>
      </c>
      <c r="Y334" t="s">
        <v>4838</v>
      </c>
      <c r="Z334" t="s">
        <v>9142</v>
      </c>
      <c r="AA334" t="s">
        <v>3088</v>
      </c>
      <c r="AB334" t="s">
        <v>9143</v>
      </c>
      <c r="AC334" t="s">
        <v>2249</v>
      </c>
      <c r="AD334" t="s">
        <v>2250</v>
      </c>
      <c r="AE334" t="s">
        <v>2251</v>
      </c>
      <c r="AF334" t="s">
        <v>9144</v>
      </c>
      <c r="AG334" t="s">
        <v>2326</v>
      </c>
      <c r="AH334" t="s">
        <v>2371</v>
      </c>
      <c r="AI334" t="s">
        <v>2327</v>
      </c>
      <c r="AJ334" t="s">
        <v>2328</v>
      </c>
      <c r="AK334" t="s">
        <v>2257</v>
      </c>
      <c r="AM334" t="s">
        <v>9145</v>
      </c>
      <c r="AN334" t="s">
        <v>2234</v>
      </c>
      <c r="AO334" t="s">
        <v>2331</v>
      </c>
      <c r="AP334" t="s">
        <v>9146</v>
      </c>
      <c r="AQ334" t="s">
        <v>5948</v>
      </c>
      <c r="AR334" t="s">
        <v>9147</v>
      </c>
      <c r="AS334" t="s">
        <v>2956</v>
      </c>
      <c r="AT334" t="s">
        <v>9148</v>
      </c>
      <c r="AU334" t="s">
        <v>2265</v>
      </c>
      <c r="AV334" t="s">
        <v>9149</v>
      </c>
      <c r="AW334" t="s">
        <v>45</v>
      </c>
    </row>
    <row r="335" spans="1:49">
      <c r="A335" t="s">
        <v>9150</v>
      </c>
      <c r="B335" t="s">
        <v>2223</v>
      </c>
      <c r="C335" t="s">
        <v>9151</v>
      </c>
      <c r="D335" t="s">
        <v>8213</v>
      </c>
      <c r="E335" t="s">
        <v>2254</v>
      </c>
      <c r="F335" t="s">
        <v>2328</v>
      </c>
      <c r="G335" t="s">
        <v>2253</v>
      </c>
      <c r="H335" t="s">
        <v>2305</v>
      </c>
      <c r="I335" t="s">
        <v>2306</v>
      </c>
      <c r="J335" t="s">
        <v>2230</v>
      </c>
      <c r="K335" t="s">
        <v>9152</v>
      </c>
      <c r="L335" t="s">
        <v>2232</v>
      </c>
      <c r="M335" t="s">
        <v>2275</v>
      </c>
      <c r="N335" t="s">
        <v>2232</v>
      </c>
      <c r="O335" t="s">
        <v>9153</v>
      </c>
      <c r="P335" t="s">
        <v>2229</v>
      </c>
      <c r="Q335" t="s">
        <v>9154</v>
      </c>
      <c r="R335" t="s">
        <v>5918</v>
      </c>
      <c r="S335" t="s">
        <v>9155</v>
      </c>
      <c r="T335" t="s">
        <v>9156</v>
      </c>
      <c r="U335" t="s">
        <v>9157</v>
      </c>
      <c r="V335" t="s">
        <v>9158</v>
      </c>
      <c r="W335" t="s">
        <v>3998</v>
      </c>
      <c r="X335" t="s">
        <v>9159</v>
      </c>
      <c r="Y335" t="s">
        <v>3373</v>
      </c>
      <c r="Z335" t="s">
        <v>9160</v>
      </c>
      <c r="AA335" t="s">
        <v>2973</v>
      </c>
      <c r="AB335" t="s">
        <v>9161</v>
      </c>
      <c r="AC335" t="s">
        <v>2249</v>
      </c>
      <c r="AD335" t="s">
        <v>2250</v>
      </c>
      <c r="AE335" t="s">
        <v>2251</v>
      </c>
      <c r="AF335" t="s">
        <v>9162</v>
      </c>
      <c r="AG335" t="s">
        <v>2341</v>
      </c>
      <c r="AH335" t="s">
        <v>2481</v>
      </c>
      <c r="AI335" t="s">
        <v>2226</v>
      </c>
      <c r="AJ335" t="s">
        <v>2272</v>
      </c>
      <c r="AK335" t="s">
        <v>2329</v>
      </c>
      <c r="AM335" t="s">
        <v>9163</v>
      </c>
      <c r="AN335" t="s">
        <v>2253</v>
      </c>
      <c r="AO335" t="s">
        <v>9164</v>
      </c>
      <c r="AP335" t="s">
        <v>2630</v>
      </c>
      <c r="AQ335" t="s">
        <v>9165</v>
      </c>
      <c r="AR335" t="s">
        <v>9166</v>
      </c>
      <c r="AS335" t="s">
        <v>2875</v>
      </c>
      <c r="AT335" t="s">
        <v>9167</v>
      </c>
      <c r="AU335" t="s">
        <v>2265</v>
      </c>
      <c r="AV335" t="s">
        <v>9168</v>
      </c>
      <c r="AW335" t="s">
        <v>45</v>
      </c>
    </row>
    <row r="336" spans="1:49">
      <c r="A336" t="s">
        <v>9169</v>
      </c>
      <c r="B336" t="s">
        <v>46</v>
      </c>
      <c r="C336" t="s">
        <v>9170</v>
      </c>
      <c r="D336" t="s">
        <v>9171</v>
      </c>
      <c r="E336" t="s">
        <v>2312</v>
      </c>
      <c r="F336" t="s">
        <v>2291</v>
      </c>
      <c r="G336" t="s">
        <v>2391</v>
      </c>
      <c r="H336" t="s">
        <v>2229</v>
      </c>
      <c r="I336" t="s">
        <v>2308</v>
      </c>
      <c r="J336" t="s">
        <v>2291</v>
      </c>
      <c r="K336" t="s">
        <v>9172</v>
      </c>
      <c r="L336" t="s">
        <v>2232</v>
      </c>
      <c r="M336" t="s">
        <v>2310</v>
      </c>
      <c r="N336" t="s">
        <v>2230</v>
      </c>
      <c r="O336" t="s">
        <v>9173</v>
      </c>
      <c r="P336" t="s">
        <v>4521</v>
      </c>
      <c r="Q336" t="s">
        <v>9174</v>
      </c>
      <c r="R336" t="s">
        <v>9175</v>
      </c>
      <c r="S336" t="s">
        <v>9176</v>
      </c>
      <c r="T336" t="s">
        <v>9177</v>
      </c>
      <c r="U336" t="s">
        <v>4967</v>
      </c>
      <c r="V336" t="s">
        <v>9178</v>
      </c>
      <c r="W336" t="s">
        <v>6447</v>
      </c>
      <c r="X336" t="s">
        <v>9179</v>
      </c>
      <c r="Y336" t="s">
        <v>9180</v>
      </c>
      <c r="Z336" t="s">
        <v>9181</v>
      </c>
      <c r="AA336" t="s">
        <v>2927</v>
      </c>
      <c r="AB336" t="s">
        <v>9182</v>
      </c>
      <c r="AC336" t="s">
        <v>2249</v>
      </c>
      <c r="AD336" t="s">
        <v>2250</v>
      </c>
      <c r="AE336" t="s">
        <v>2251</v>
      </c>
      <c r="AF336" t="s">
        <v>9183</v>
      </c>
      <c r="AG336" t="s">
        <v>2272</v>
      </c>
      <c r="AH336" t="s">
        <v>2227</v>
      </c>
      <c r="AI336" t="s">
        <v>2497</v>
      </c>
      <c r="AJ336" t="s">
        <v>2328</v>
      </c>
      <c r="AK336" t="s">
        <v>2329</v>
      </c>
      <c r="AM336" t="s">
        <v>9184</v>
      </c>
      <c r="AN336" t="s">
        <v>2232</v>
      </c>
      <c r="AO336" t="s">
        <v>2728</v>
      </c>
      <c r="AP336" t="s">
        <v>9185</v>
      </c>
      <c r="AQ336" t="s">
        <v>9186</v>
      </c>
      <c r="AR336" t="s">
        <v>9187</v>
      </c>
      <c r="AS336" t="s">
        <v>4402</v>
      </c>
      <c r="AT336" t="s">
        <v>9188</v>
      </c>
      <c r="AU336" t="s">
        <v>2265</v>
      </c>
      <c r="AV336" t="s">
        <v>9189</v>
      </c>
      <c r="AW336" t="s">
        <v>45</v>
      </c>
    </row>
    <row r="337" spans="1:49">
      <c r="A337" t="s">
        <v>9190</v>
      </c>
      <c r="B337" t="s">
        <v>2302</v>
      </c>
      <c r="C337" t="s">
        <v>9191</v>
      </c>
      <c r="D337" t="s">
        <v>8722</v>
      </c>
      <c r="E337" t="s">
        <v>2372</v>
      </c>
      <c r="F337" t="s">
        <v>2358</v>
      </c>
      <c r="G337" t="s">
        <v>2327</v>
      </c>
      <c r="H337" t="s">
        <v>2601</v>
      </c>
      <c r="I337" t="s">
        <v>2230</v>
      </c>
      <c r="J337" t="s">
        <v>2342</v>
      </c>
      <c r="K337" t="s">
        <v>9192</v>
      </c>
      <c r="L337" t="s">
        <v>2253</v>
      </c>
      <c r="M337" t="s">
        <v>2640</v>
      </c>
      <c r="N337" t="s">
        <v>2265</v>
      </c>
      <c r="O337" t="s">
        <v>9193</v>
      </c>
      <c r="P337" t="s">
        <v>2270</v>
      </c>
      <c r="Q337" t="s">
        <v>9194</v>
      </c>
      <c r="R337" t="s">
        <v>3984</v>
      </c>
      <c r="S337" t="s">
        <v>9195</v>
      </c>
      <c r="T337" t="s">
        <v>9196</v>
      </c>
      <c r="U337" t="s">
        <v>5721</v>
      </c>
      <c r="V337" t="s">
        <v>9197</v>
      </c>
      <c r="W337" t="s">
        <v>7928</v>
      </c>
      <c r="X337" t="s">
        <v>9198</v>
      </c>
      <c r="Y337" t="s">
        <v>4607</v>
      </c>
      <c r="Z337" t="s">
        <v>9199</v>
      </c>
      <c r="AA337" t="s">
        <v>3088</v>
      </c>
      <c r="AB337" t="s">
        <v>9200</v>
      </c>
      <c r="AC337" t="s">
        <v>2249</v>
      </c>
      <c r="AD337" t="s">
        <v>2250</v>
      </c>
      <c r="AE337" t="s">
        <v>2251</v>
      </c>
      <c r="AF337" t="s">
        <v>9201</v>
      </c>
      <c r="AG337" t="s">
        <v>2265</v>
      </c>
      <c r="AH337" t="s">
        <v>2341</v>
      </c>
      <c r="AI337" t="s">
        <v>2536</v>
      </c>
      <c r="AJ337" t="s">
        <v>2327</v>
      </c>
      <c r="AK337" t="s">
        <v>2391</v>
      </c>
      <c r="AM337" t="s">
        <v>9202</v>
      </c>
      <c r="AN337" t="s">
        <v>2265</v>
      </c>
      <c r="AO337" t="s">
        <v>7365</v>
      </c>
      <c r="AP337" t="s">
        <v>3947</v>
      </c>
      <c r="AQ337" t="s">
        <v>9203</v>
      </c>
      <c r="AR337" t="s">
        <v>9204</v>
      </c>
      <c r="AS337" t="s">
        <v>5082</v>
      </c>
      <c r="AT337" t="s">
        <v>9205</v>
      </c>
      <c r="AU337" t="s">
        <v>2265</v>
      </c>
      <c r="AV337" t="s">
        <v>9206</v>
      </c>
      <c r="AW337" t="s">
        <v>45</v>
      </c>
    </row>
    <row r="338" spans="1:49">
      <c r="A338" t="s">
        <v>9207</v>
      </c>
      <c r="B338" t="s">
        <v>2223</v>
      </c>
      <c r="C338" t="s">
        <v>9208</v>
      </c>
      <c r="D338" t="s">
        <v>9209</v>
      </c>
      <c r="E338" t="s">
        <v>2552</v>
      </c>
      <c r="F338" t="s">
        <v>2234</v>
      </c>
      <c r="G338" t="s">
        <v>2601</v>
      </c>
      <c r="H338" t="s">
        <v>2293</v>
      </c>
      <c r="I338" t="s">
        <v>2497</v>
      </c>
      <c r="J338" t="s">
        <v>2291</v>
      </c>
      <c r="K338" t="s">
        <v>9210</v>
      </c>
      <c r="L338" t="s">
        <v>2232</v>
      </c>
      <c r="M338" t="s">
        <v>2233</v>
      </c>
      <c r="N338" t="s">
        <v>2232</v>
      </c>
      <c r="O338" t="s">
        <v>9211</v>
      </c>
      <c r="P338" t="s">
        <v>2536</v>
      </c>
      <c r="Q338" t="s">
        <v>9212</v>
      </c>
      <c r="R338" t="s">
        <v>3779</v>
      </c>
      <c r="S338" t="s">
        <v>9213</v>
      </c>
      <c r="T338" t="s">
        <v>9214</v>
      </c>
      <c r="U338" t="s">
        <v>9215</v>
      </c>
      <c r="V338" t="s">
        <v>9216</v>
      </c>
      <c r="W338" t="s">
        <v>9217</v>
      </c>
      <c r="X338" t="s">
        <v>9218</v>
      </c>
      <c r="Y338" t="s">
        <v>2898</v>
      </c>
      <c r="Z338" t="s">
        <v>9219</v>
      </c>
      <c r="AA338" t="s">
        <v>2308</v>
      </c>
      <c r="AB338" t="s">
        <v>9220</v>
      </c>
      <c r="AC338" t="s">
        <v>2249</v>
      </c>
      <c r="AD338" t="s">
        <v>2250</v>
      </c>
      <c r="AE338" t="s">
        <v>2251</v>
      </c>
      <c r="AF338" t="s">
        <v>9221</v>
      </c>
      <c r="AG338" t="s">
        <v>2326</v>
      </c>
      <c r="AH338" t="s">
        <v>2372</v>
      </c>
      <c r="AI338" t="s">
        <v>2272</v>
      </c>
      <c r="AJ338" t="s">
        <v>2509</v>
      </c>
      <c r="AK338" t="s">
        <v>2305</v>
      </c>
      <c r="AM338" t="s">
        <v>9222</v>
      </c>
      <c r="AN338" t="s">
        <v>2265</v>
      </c>
      <c r="AO338" t="s">
        <v>9223</v>
      </c>
      <c r="AP338" t="s">
        <v>6084</v>
      </c>
      <c r="AQ338" t="s">
        <v>9224</v>
      </c>
      <c r="AR338" t="s">
        <v>9225</v>
      </c>
      <c r="AS338" t="s">
        <v>7958</v>
      </c>
      <c r="AT338" t="s">
        <v>9226</v>
      </c>
      <c r="AU338" t="s">
        <v>2265</v>
      </c>
      <c r="AV338" t="s">
        <v>9227</v>
      </c>
      <c r="AW338" t="s">
        <v>45</v>
      </c>
    </row>
    <row r="339" spans="1:49">
      <c r="A339" t="s">
        <v>9228</v>
      </c>
      <c r="B339" t="s">
        <v>46</v>
      </c>
      <c r="C339" t="s">
        <v>9229</v>
      </c>
      <c r="D339" t="s">
        <v>8759</v>
      </c>
      <c r="E339" t="s">
        <v>2306</v>
      </c>
      <c r="F339" t="s">
        <v>2305</v>
      </c>
      <c r="G339" t="s">
        <v>2497</v>
      </c>
      <c r="H339" t="s">
        <v>2277</v>
      </c>
      <c r="I339" t="s">
        <v>2265</v>
      </c>
      <c r="J339" t="s">
        <v>2308</v>
      </c>
      <c r="K339" t="s">
        <v>9230</v>
      </c>
      <c r="L339" t="s">
        <v>2232</v>
      </c>
      <c r="M339" t="s">
        <v>2275</v>
      </c>
      <c r="N339" t="s">
        <v>2253</v>
      </c>
      <c r="O339" t="s">
        <v>9231</v>
      </c>
      <c r="P339" t="s">
        <v>2391</v>
      </c>
      <c r="Q339" t="s">
        <v>9232</v>
      </c>
      <c r="R339" t="s">
        <v>3237</v>
      </c>
      <c r="S339" t="s">
        <v>8047</v>
      </c>
      <c r="T339" t="s">
        <v>9233</v>
      </c>
      <c r="U339" t="s">
        <v>5572</v>
      </c>
      <c r="V339" t="s">
        <v>9234</v>
      </c>
      <c r="W339" t="s">
        <v>9235</v>
      </c>
      <c r="X339" t="s">
        <v>9236</v>
      </c>
      <c r="Y339" t="s">
        <v>3704</v>
      </c>
      <c r="Z339" t="s">
        <v>9237</v>
      </c>
      <c r="AA339" t="s">
        <v>2925</v>
      </c>
      <c r="AB339" t="s">
        <v>9238</v>
      </c>
      <c r="AC339" t="s">
        <v>2249</v>
      </c>
      <c r="AD339" t="s">
        <v>2250</v>
      </c>
      <c r="AE339" t="s">
        <v>2251</v>
      </c>
      <c r="AF339" t="s">
        <v>9239</v>
      </c>
      <c r="AG339" t="s">
        <v>2253</v>
      </c>
      <c r="AH339" t="s">
        <v>2312</v>
      </c>
      <c r="AI339" t="s">
        <v>2391</v>
      </c>
      <c r="AJ339" t="s">
        <v>2256</v>
      </c>
      <c r="AK339" t="s">
        <v>2257</v>
      </c>
      <c r="AM339" t="s">
        <v>9240</v>
      </c>
      <c r="AN339" t="s">
        <v>2253</v>
      </c>
      <c r="AO339" t="s">
        <v>2728</v>
      </c>
      <c r="AP339" t="s">
        <v>2500</v>
      </c>
      <c r="AQ339" t="s">
        <v>5518</v>
      </c>
      <c r="AR339" t="s">
        <v>9241</v>
      </c>
      <c r="AS339" t="s">
        <v>2601</v>
      </c>
      <c r="AT339" t="s">
        <v>9242</v>
      </c>
      <c r="AU339" t="s">
        <v>2265</v>
      </c>
      <c r="AV339" t="s">
        <v>9243</v>
      </c>
      <c r="AW339" t="s">
        <v>45</v>
      </c>
    </row>
    <row r="340" spans="1:49">
      <c r="A340" t="s">
        <v>9244</v>
      </c>
      <c r="B340" t="s">
        <v>2302</v>
      </c>
      <c r="C340" t="s">
        <v>9245</v>
      </c>
      <c r="D340" t="s">
        <v>8775</v>
      </c>
      <c r="E340" t="s">
        <v>2228</v>
      </c>
      <c r="F340" t="s">
        <v>2270</v>
      </c>
      <c r="G340" t="s">
        <v>2341</v>
      </c>
      <c r="H340" t="s">
        <v>2536</v>
      </c>
      <c r="I340" t="s">
        <v>2372</v>
      </c>
      <c r="J340" t="s">
        <v>2230</v>
      </c>
      <c r="K340" t="s">
        <v>9246</v>
      </c>
      <c r="L340" t="s">
        <v>2232</v>
      </c>
      <c r="M340" t="s">
        <v>2310</v>
      </c>
      <c r="N340" t="s">
        <v>2232</v>
      </c>
      <c r="O340" t="s">
        <v>9247</v>
      </c>
      <c r="P340" t="s">
        <v>5751</v>
      </c>
      <c r="Q340" t="s">
        <v>9248</v>
      </c>
      <c r="R340" t="s">
        <v>5838</v>
      </c>
      <c r="S340" t="s">
        <v>9249</v>
      </c>
      <c r="T340" t="s">
        <v>9250</v>
      </c>
      <c r="U340" t="s">
        <v>8481</v>
      </c>
      <c r="V340" t="s">
        <v>9251</v>
      </c>
      <c r="W340" t="s">
        <v>3885</v>
      </c>
      <c r="X340" t="s">
        <v>9252</v>
      </c>
      <c r="Y340" t="s">
        <v>2549</v>
      </c>
      <c r="Z340" t="s">
        <v>9253</v>
      </c>
      <c r="AA340" t="s">
        <v>5003</v>
      </c>
      <c r="AB340" t="s">
        <v>9254</v>
      </c>
      <c r="AC340" t="s">
        <v>2249</v>
      </c>
      <c r="AD340" t="s">
        <v>2250</v>
      </c>
      <c r="AE340" t="s">
        <v>2251</v>
      </c>
      <c r="AF340" t="s">
        <v>9255</v>
      </c>
      <c r="AG340" t="s">
        <v>2342</v>
      </c>
      <c r="AH340" t="s">
        <v>2250</v>
      </c>
      <c r="AI340" t="s">
        <v>2371</v>
      </c>
      <c r="AJ340" t="s">
        <v>2509</v>
      </c>
      <c r="AK340" t="s">
        <v>2293</v>
      </c>
      <c r="AM340" t="s">
        <v>9256</v>
      </c>
      <c r="AN340" t="s">
        <v>2232</v>
      </c>
      <c r="AO340" t="s">
        <v>2728</v>
      </c>
      <c r="AP340" t="s">
        <v>6129</v>
      </c>
      <c r="AQ340" t="s">
        <v>9257</v>
      </c>
      <c r="AR340" t="s">
        <v>9258</v>
      </c>
      <c r="AS340" t="s">
        <v>4243</v>
      </c>
      <c r="AT340" t="s">
        <v>9259</v>
      </c>
      <c r="AU340" t="s">
        <v>2265</v>
      </c>
      <c r="AV340" t="s">
        <v>9260</v>
      </c>
      <c r="AW340" t="s">
        <v>45</v>
      </c>
    </row>
    <row r="341" spans="1:49">
      <c r="A341" t="s">
        <v>9261</v>
      </c>
      <c r="B341" t="s">
        <v>2223</v>
      </c>
      <c r="C341" t="s">
        <v>9262</v>
      </c>
      <c r="D341" t="s">
        <v>9263</v>
      </c>
      <c r="E341" t="s">
        <v>2601</v>
      </c>
      <c r="F341" t="s">
        <v>2372</v>
      </c>
      <c r="G341" t="s">
        <v>2229</v>
      </c>
      <c r="H341" t="s">
        <v>2359</v>
      </c>
      <c r="I341" t="s">
        <v>2373</v>
      </c>
      <c r="J341" t="s">
        <v>2288</v>
      </c>
      <c r="K341" t="s">
        <v>9264</v>
      </c>
      <c r="L341" t="s">
        <v>2253</v>
      </c>
      <c r="M341" t="s">
        <v>2739</v>
      </c>
      <c r="N341" t="s">
        <v>2232</v>
      </c>
      <c r="O341" t="s">
        <v>9265</v>
      </c>
      <c r="P341" t="s">
        <v>2306</v>
      </c>
      <c r="Q341" t="s">
        <v>9266</v>
      </c>
      <c r="R341" t="s">
        <v>2943</v>
      </c>
      <c r="S341" t="s">
        <v>9267</v>
      </c>
      <c r="T341" t="s">
        <v>9268</v>
      </c>
      <c r="U341" t="s">
        <v>9269</v>
      </c>
      <c r="V341" t="s">
        <v>9270</v>
      </c>
      <c r="W341" t="s">
        <v>3796</v>
      </c>
      <c r="X341" t="s">
        <v>9271</v>
      </c>
      <c r="Y341" t="s">
        <v>8527</v>
      </c>
      <c r="Z341" t="s">
        <v>9272</v>
      </c>
      <c r="AA341" t="s">
        <v>2245</v>
      </c>
      <c r="AB341" t="s">
        <v>9273</v>
      </c>
      <c r="AC341" t="s">
        <v>2249</v>
      </c>
      <c r="AD341" t="s">
        <v>2250</v>
      </c>
      <c r="AE341" t="s">
        <v>2251</v>
      </c>
      <c r="AF341" t="s">
        <v>9274</v>
      </c>
      <c r="AG341" t="s">
        <v>2288</v>
      </c>
      <c r="AH341" t="s">
        <v>2373</v>
      </c>
      <c r="AI341" t="s">
        <v>2601</v>
      </c>
      <c r="AJ341" t="s">
        <v>2509</v>
      </c>
      <c r="AK341" t="s">
        <v>2293</v>
      </c>
      <c r="AM341" t="s">
        <v>9275</v>
      </c>
      <c r="AN341" t="s">
        <v>2253</v>
      </c>
      <c r="AO341" t="s">
        <v>9276</v>
      </c>
      <c r="AP341" t="s">
        <v>2236</v>
      </c>
      <c r="AQ341" t="s">
        <v>9277</v>
      </c>
      <c r="AR341" t="s">
        <v>9278</v>
      </c>
      <c r="AS341" t="s">
        <v>5889</v>
      </c>
      <c r="AT341" t="s">
        <v>9279</v>
      </c>
      <c r="AU341" t="s">
        <v>2265</v>
      </c>
      <c r="AV341" t="s">
        <v>9280</v>
      </c>
      <c r="AW341" t="s">
        <v>45</v>
      </c>
    </row>
    <row r="342" spans="1:49">
      <c r="A342" t="s">
        <v>9281</v>
      </c>
      <c r="B342" t="s">
        <v>46</v>
      </c>
      <c r="C342" t="s">
        <v>9282</v>
      </c>
      <c r="D342" t="s">
        <v>8813</v>
      </c>
      <c r="E342" t="s">
        <v>2552</v>
      </c>
      <c r="F342" t="s">
        <v>2273</v>
      </c>
      <c r="G342" t="s">
        <v>2272</v>
      </c>
      <c r="H342" t="s">
        <v>2359</v>
      </c>
      <c r="I342" t="s">
        <v>2915</v>
      </c>
      <c r="J342" t="s">
        <v>2253</v>
      </c>
      <c r="K342" t="s">
        <v>9283</v>
      </c>
      <c r="L342" t="s">
        <v>2232</v>
      </c>
      <c r="M342" t="s">
        <v>2766</v>
      </c>
      <c r="N342" t="s">
        <v>2232</v>
      </c>
      <c r="O342" t="s">
        <v>9284</v>
      </c>
      <c r="P342" t="s">
        <v>2228</v>
      </c>
      <c r="Q342" t="s">
        <v>9285</v>
      </c>
      <c r="R342" t="s">
        <v>5140</v>
      </c>
      <c r="S342" t="s">
        <v>9286</v>
      </c>
      <c r="T342" t="s">
        <v>9287</v>
      </c>
      <c r="U342" t="s">
        <v>9288</v>
      </c>
      <c r="V342" t="s">
        <v>9289</v>
      </c>
      <c r="W342" t="s">
        <v>9290</v>
      </c>
      <c r="X342" t="s">
        <v>9291</v>
      </c>
      <c r="Y342" t="s">
        <v>3060</v>
      </c>
      <c r="Z342" t="s">
        <v>9292</v>
      </c>
      <c r="AA342" t="s">
        <v>4939</v>
      </c>
      <c r="AB342" t="s">
        <v>9293</v>
      </c>
      <c r="AC342" t="s">
        <v>2249</v>
      </c>
      <c r="AD342" t="s">
        <v>2250</v>
      </c>
      <c r="AE342" t="s">
        <v>2251</v>
      </c>
      <c r="AF342" t="s">
        <v>9294</v>
      </c>
      <c r="AG342" t="s">
        <v>2312</v>
      </c>
      <c r="AH342" t="s">
        <v>2277</v>
      </c>
      <c r="AI342" t="s">
        <v>2601</v>
      </c>
      <c r="AJ342" t="s">
        <v>2509</v>
      </c>
      <c r="AK342" t="s">
        <v>2328</v>
      </c>
      <c r="AM342" t="s">
        <v>9295</v>
      </c>
      <c r="AN342" t="s">
        <v>2253</v>
      </c>
      <c r="AO342" t="s">
        <v>2728</v>
      </c>
      <c r="AP342" t="s">
        <v>7534</v>
      </c>
      <c r="AQ342" t="s">
        <v>9296</v>
      </c>
      <c r="AR342" t="s">
        <v>9297</v>
      </c>
      <c r="AS342" t="s">
        <v>2307</v>
      </c>
      <c r="AT342" t="s">
        <v>9298</v>
      </c>
      <c r="AU342" t="s">
        <v>2265</v>
      </c>
      <c r="AV342" t="s">
        <v>9299</v>
      </c>
      <c r="AW342" t="s">
        <v>45</v>
      </c>
    </row>
    <row r="343" spans="1:49">
      <c r="A343" t="s">
        <v>9300</v>
      </c>
      <c r="B343" t="s">
        <v>2302</v>
      </c>
      <c r="C343" t="s">
        <v>9301</v>
      </c>
      <c r="D343" t="s">
        <v>8832</v>
      </c>
      <c r="E343" t="s">
        <v>2277</v>
      </c>
      <c r="F343" t="s">
        <v>2329</v>
      </c>
      <c r="G343" t="s">
        <v>2288</v>
      </c>
      <c r="H343" t="s">
        <v>2305</v>
      </c>
      <c r="I343" t="s">
        <v>2228</v>
      </c>
      <c r="J343" t="s">
        <v>2234</v>
      </c>
      <c r="K343" t="s">
        <v>9302</v>
      </c>
      <c r="L343" t="s">
        <v>2232</v>
      </c>
      <c r="M343" t="s">
        <v>2790</v>
      </c>
      <c r="N343" t="s">
        <v>2232</v>
      </c>
      <c r="O343" t="s">
        <v>9303</v>
      </c>
      <c r="P343" t="s">
        <v>2226</v>
      </c>
      <c r="Q343" t="s">
        <v>9304</v>
      </c>
      <c r="R343" t="s">
        <v>5838</v>
      </c>
      <c r="S343" t="s">
        <v>9305</v>
      </c>
      <c r="T343" t="s">
        <v>9306</v>
      </c>
      <c r="U343" t="s">
        <v>9307</v>
      </c>
      <c r="V343" t="s">
        <v>9308</v>
      </c>
      <c r="W343" t="s">
        <v>6465</v>
      </c>
      <c r="X343" t="s">
        <v>9309</v>
      </c>
      <c r="Y343" t="s">
        <v>2800</v>
      </c>
      <c r="Z343" t="s">
        <v>9310</v>
      </c>
      <c r="AA343" t="s">
        <v>2973</v>
      </c>
      <c r="AB343" t="s">
        <v>9311</v>
      </c>
      <c r="AC343" t="s">
        <v>2249</v>
      </c>
      <c r="AD343" t="s">
        <v>2250</v>
      </c>
      <c r="AE343" t="s">
        <v>2251</v>
      </c>
      <c r="AF343" t="s">
        <v>9312</v>
      </c>
      <c r="AG343" t="s">
        <v>2234</v>
      </c>
      <c r="AH343" t="s">
        <v>2288</v>
      </c>
      <c r="AI343" t="s">
        <v>2341</v>
      </c>
      <c r="AJ343" t="s">
        <v>2391</v>
      </c>
      <c r="AK343" t="s">
        <v>2358</v>
      </c>
      <c r="AM343" t="s">
        <v>9313</v>
      </c>
      <c r="AN343" t="s">
        <v>2253</v>
      </c>
      <c r="AO343" t="s">
        <v>2728</v>
      </c>
      <c r="AP343" t="s">
        <v>2237</v>
      </c>
      <c r="AQ343" t="s">
        <v>9314</v>
      </c>
      <c r="AR343" t="s">
        <v>9315</v>
      </c>
      <c r="AS343" t="s">
        <v>5351</v>
      </c>
      <c r="AT343" t="s">
        <v>9316</v>
      </c>
      <c r="AU343" t="s">
        <v>2265</v>
      </c>
      <c r="AV343" t="s">
        <v>9317</v>
      </c>
      <c r="AW343" t="s">
        <v>45</v>
      </c>
    </row>
    <row r="344" spans="1:49">
      <c r="A344" t="s">
        <v>9318</v>
      </c>
      <c r="B344" t="s">
        <v>2223</v>
      </c>
      <c r="C344" t="s">
        <v>9319</v>
      </c>
      <c r="D344" t="s">
        <v>9320</v>
      </c>
      <c r="E344" t="s">
        <v>2312</v>
      </c>
      <c r="F344" t="s">
        <v>2270</v>
      </c>
      <c r="G344" t="s">
        <v>2254</v>
      </c>
      <c r="H344" t="s">
        <v>2230</v>
      </c>
      <c r="I344" t="s">
        <v>2497</v>
      </c>
      <c r="J344" t="s">
        <v>2254</v>
      </c>
      <c r="K344" t="s">
        <v>9321</v>
      </c>
      <c r="L344" t="s">
        <v>2232</v>
      </c>
      <c r="M344" t="s">
        <v>2815</v>
      </c>
      <c r="N344" t="s">
        <v>2234</v>
      </c>
      <c r="O344" t="s">
        <v>9322</v>
      </c>
      <c r="P344" t="s">
        <v>2509</v>
      </c>
      <c r="Q344" t="s">
        <v>9323</v>
      </c>
      <c r="R344" t="s">
        <v>9324</v>
      </c>
      <c r="S344" t="s">
        <v>2966</v>
      </c>
      <c r="T344" t="s">
        <v>9325</v>
      </c>
      <c r="U344" t="s">
        <v>9326</v>
      </c>
      <c r="V344" t="s">
        <v>9327</v>
      </c>
      <c r="W344" t="s">
        <v>7059</v>
      </c>
      <c r="X344" t="s">
        <v>9328</v>
      </c>
      <c r="Y344" t="s">
        <v>2521</v>
      </c>
      <c r="Z344" t="s">
        <v>9329</v>
      </c>
      <c r="AA344" t="s">
        <v>2388</v>
      </c>
      <c r="AB344" t="s">
        <v>9330</v>
      </c>
      <c r="AC344" t="s">
        <v>2249</v>
      </c>
      <c r="AD344" t="s">
        <v>2250</v>
      </c>
      <c r="AE344" t="s">
        <v>2251</v>
      </c>
      <c r="AF344" t="s">
        <v>9331</v>
      </c>
      <c r="AG344" t="s">
        <v>2265</v>
      </c>
      <c r="AH344" t="s">
        <v>2288</v>
      </c>
      <c r="AI344" t="s">
        <v>2601</v>
      </c>
      <c r="AJ344" t="s">
        <v>2256</v>
      </c>
      <c r="AK344" t="s">
        <v>2552</v>
      </c>
      <c r="AM344" t="s">
        <v>9332</v>
      </c>
      <c r="AN344" t="s">
        <v>2253</v>
      </c>
      <c r="AO344" t="s">
        <v>9333</v>
      </c>
      <c r="AP344" t="s">
        <v>3021</v>
      </c>
      <c r="AQ344" t="s">
        <v>9334</v>
      </c>
      <c r="AR344" t="s">
        <v>9335</v>
      </c>
      <c r="AS344" t="s">
        <v>2968</v>
      </c>
      <c r="AT344" t="s">
        <v>9336</v>
      </c>
      <c r="AU344" t="s">
        <v>2265</v>
      </c>
      <c r="AV344" t="s">
        <v>9337</v>
      </c>
      <c r="AW344" t="s">
        <v>45</v>
      </c>
    </row>
    <row r="345" spans="1:49">
      <c r="A345" t="s">
        <v>9338</v>
      </c>
      <c r="B345" t="s">
        <v>46</v>
      </c>
      <c r="C345" t="s">
        <v>9339</v>
      </c>
      <c r="D345" t="s">
        <v>8869</v>
      </c>
      <c r="E345" t="s">
        <v>2305</v>
      </c>
      <c r="F345" t="s">
        <v>2250</v>
      </c>
      <c r="G345" t="s">
        <v>2445</v>
      </c>
      <c r="H345" t="s">
        <v>2277</v>
      </c>
      <c r="I345" t="s">
        <v>2358</v>
      </c>
      <c r="J345" t="s">
        <v>2291</v>
      </c>
      <c r="K345" t="s">
        <v>9340</v>
      </c>
      <c r="L345" t="s">
        <v>2232</v>
      </c>
      <c r="M345" t="s">
        <v>2375</v>
      </c>
      <c r="N345" t="s">
        <v>2232</v>
      </c>
      <c r="O345" t="s">
        <v>9341</v>
      </c>
      <c r="P345" t="s">
        <v>2372</v>
      </c>
      <c r="Q345" t="s">
        <v>9342</v>
      </c>
      <c r="R345" t="s">
        <v>5619</v>
      </c>
      <c r="S345" t="s">
        <v>6019</v>
      </c>
      <c r="T345" t="s">
        <v>9343</v>
      </c>
      <c r="U345" t="s">
        <v>7258</v>
      </c>
      <c r="V345" t="s">
        <v>9344</v>
      </c>
      <c r="W345" t="s">
        <v>6533</v>
      </c>
      <c r="X345" t="s">
        <v>9345</v>
      </c>
      <c r="Y345" t="s">
        <v>3488</v>
      </c>
      <c r="Z345" t="s">
        <v>9346</v>
      </c>
      <c r="AA345" t="s">
        <v>2416</v>
      </c>
      <c r="AB345" t="s">
        <v>9347</v>
      </c>
      <c r="AC345" t="s">
        <v>2249</v>
      </c>
      <c r="AD345" t="s">
        <v>2250</v>
      </c>
      <c r="AE345" t="s">
        <v>2251</v>
      </c>
      <c r="AF345" t="s">
        <v>9348</v>
      </c>
      <c r="AG345" t="s">
        <v>2342</v>
      </c>
      <c r="AH345" t="s">
        <v>2371</v>
      </c>
      <c r="AI345" t="s">
        <v>2496</v>
      </c>
      <c r="AJ345" t="s">
        <v>2915</v>
      </c>
      <c r="AK345" t="s">
        <v>2552</v>
      </c>
      <c r="AM345" t="s">
        <v>9349</v>
      </c>
      <c r="AN345" t="s">
        <v>2232</v>
      </c>
      <c r="AO345" t="s">
        <v>2728</v>
      </c>
      <c r="AP345" t="s">
        <v>7534</v>
      </c>
      <c r="AQ345" t="s">
        <v>9350</v>
      </c>
      <c r="AR345" t="s">
        <v>9351</v>
      </c>
      <c r="AS345" t="s">
        <v>9352</v>
      </c>
      <c r="AT345" t="s">
        <v>9353</v>
      </c>
      <c r="AU345" t="s">
        <v>2265</v>
      </c>
      <c r="AV345" t="s">
        <v>9354</v>
      </c>
      <c r="AW345" t="s">
        <v>45</v>
      </c>
    </row>
    <row r="346" spans="1:49">
      <c r="A346" t="s">
        <v>9355</v>
      </c>
      <c r="B346" t="s">
        <v>2302</v>
      </c>
      <c r="C346" t="s">
        <v>9356</v>
      </c>
      <c r="D346" t="s">
        <v>8888</v>
      </c>
      <c r="E346" t="s">
        <v>2257</v>
      </c>
      <c r="F346" t="s">
        <v>2312</v>
      </c>
      <c r="G346" t="s">
        <v>2342</v>
      </c>
      <c r="H346" t="s">
        <v>2552</v>
      </c>
      <c r="I346" t="s">
        <v>2372</v>
      </c>
      <c r="J346" t="s">
        <v>2265</v>
      </c>
      <c r="K346" t="s">
        <v>9357</v>
      </c>
      <c r="L346" t="s">
        <v>2232</v>
      </c>
      <c r="M346" t="s">
        <v>2405</v>
      </c>
      <c r="N346" t="s">
        <v>2234</v>
      </c>
      <c r="O346" t="s">
        <v>9358</v>
      </c>
      <c r="P346" t="s">
        <v>2270</v>
      </c>
      <c r="Q346" t="s">
        <v>9359</v>
      </c>
      <c r="R346" t="s">
        <v>3000</v>
      </c>
      <c r="S346" t="s">
        <v>9360</v>
      </c>
      <c r="T346" t="s">
        <v>5427</v>
      </c>
      <c r="U346" t="s">
        <v>6752</v>
      </c>
      <c r="V346" t="s">
        <v>9361</v>
      </c>
      <c r="W346" t="s">
        <v>2228</v>
      </c>
      <c r="X346" t="s">
        <v>9362</v>
      </c>
      <c r="Y346" t="s">
        <v>3062</v>
      </c>
      <c r="Z346" t="s">
        <v>9363</v>
      </c>
      <c r="AA346" t="s">
        <v>2973</v>
      </c>
      <c r="AB346" t="s">
        <v>9364</v>
      </c>
      <c r="AC346" t="s">
        <v>2249</v>
      </c>
      <c r="AD346" t="s">
        <v>2250</v>
      </c>
      <c r="AE346" t="s">
        <v>2251</v>
      </c>
      <c r="AF346" t="s">
        <v>9365</v>
      </c>
      <c r="AG346" t="s">
        <v>2308</v>
      </c>
      <c r="AH346" t="s">
        <v>2341</v>
      </c>
      <c r="AI346" t="s">
        <v>2277</v>
      </c>
      <c r="AJ346" t="s">
        <v>2273</v>
      </c>
      <c r="AK346" t="s">
        <v>2305</v>
      </c>
      <c r="AM346" t="s">
        <v>9366</v>
      </c>
      <c r="AN346" t="s">
        <v>2232</v>
      </c>
      <c r="AO346" t="s">
        <v>2728</v>
      </c>
      <c r="AP346" t="s">
        <v>4705</v>
      </c>
      <c r="AQ346" t="s">
        <v>9367</v>
      </c>
      <c r="AR346" t="s">
        <v>9368</v>
      </c>
      <c r="AS346" t="s">
        <v>6533</v>
      </c>
      <c r="AT346" t="s">
        <v>9369</v>
      </c>
      <c r="AU346" t="s">
        <v>2265</v>
      </c>
      <c r="AV346" t="s">
        <v>9370</v>
      </c>
      <c r="AW346" t="s">
        <v>45</v>
      </c>
    </row>
    <row r="347" spans="1:49">
      <c r="A347" t="s">
        <v>9371</v>
      </c>
      <c r="B347" t="s">
        <v>2223</v>
      </c>
      <c r="C347" t="s">
        <v>9372</v>
      </c>
      <c r="D347" t="s">
        <v>9373</v>
      </c>
      <c r="E347" t="s">
        <v>2277</v>
      </c>
      <c r="F347" t="s">
        <v>2306</v>
      </c>
      <c r="G347" t="s">
        <v>2509</v>
      </c>
      <c r="H347" t="s">
        <v>2292</v>
      </c>
      <c r="I347" t="s">
        <v>2328</v>
      </c>
      <c r="J347" t="s">
        <v>2250</v>
      </c>
      <c r="K347" t="s">
        <v>9374</v>
      </c>
      <c r="L347" t="s">
        <v>2232</v>
      </c>
      <c r="M347" t="s">
        <v>2431</v>
      </c>
      <c r="N347" t="s">
        <v>2253</v>
      </c>
      <c r="O347" t="s">
        <v>9375</v>
      </c>
      <c r="P347" t="s">
        <v>2359</v>
      </c>
      <c r="Q347" t="s">
        <v>9376</v>
      </c>
      <c r="R347" t="s">
        <v>4478</v>
      </c>
      <c r="S347" t="s">
        <v>9377</v>
      </c>
      <c r="T347" t="s">
        <v>9378</v>
      </c>
      <c r="U347" t="s">
        <v>9379</v>
      </c>
      <c r="V347" t="s">
        <v>9380</v>
      </c>
      <c r="W347" t="s">
        <v>4717</v>
      </c>
      <c r="X347" t="s">
        <v>9381</v>
      </c>
      <c r="Y347" t="s">
        <v>4886</v>
      </c>
      <c r="Z347" t="s">
        <v>9382</v>
      </c>
      <c r="AA347" t="s">
        <v>5455</v>
      </c>
      <c r="AB347" t="s">
        <v>9383</v>
      </c>
      <c r="AC347" t="s">
        <v>2249</v>
      </c>
      <c r="AD347" t="s">
        <v>2250</v>
      </c>
      <c r="AE347" t="s">
        <v>2251</v>
      </c>
      <c r="AF347" t="s">
        <v>9384</v>
      </c>
      <c r="AG347" t="s">
        <v>2253</v>
      </c>
      <c r="AH347" t="s">
        <v>2277</v>
      </c>
      <c r="AI347" t="s">
        <v>2359</v>
      </c>
      <c r="AJ347" t="s">
        <v>2915</v>
      </c>
      <c r="AK347" t="s">
        <v>2256</v>
      </c>
      <c r="AM347" t="s">
        <v>9385</v>
      </c>
      <c r="AN347" t="s">
        <v>2232</v>
      </c>
      <c r="AO347" t="s">
        <v>9386</v>
      </c>
      <c r="AP347" t="s">
        <v>5436</v>
      </c>
      <c r="AQ347" t="s">
        <v>9387</v>
      </c>
      <c r="AR347" t="s">
        <v>9388</v>
      </c>
      <c r="AS347" t="s">
        <v>3461</v>
      </c>
      <c r="AT347" t="s">
        <v>9389</v>
      </c>
      <c r="AU347" t="s">
        <v>2265</v>
      </c>
      <c r="AV347" t="s">
        <v>9390</v>
      </c>
      <c r="AW347" t="s">
        <v>45</v>
      </c>
    </row>
    <row r="348" spans="1:49">
      <c r="A348" t="s">
        <v>9391</v>
      </c>
      <c r="B348" t="s">
        <v>46</v>
      </c>
      <c r="C348" t="s">
        <v>9392</v>
      </c>
      <c r="D348" t="s">
        <v>8925</v>
      </c>
      <c r="E348" t="s">
        <v>2509</v>
      </c>
      <c r="F348" t="s">
        <v>2273</v>
      </c>
      <c r="G348" t="s">
        <v>2288</v>
      </c>
      <c r="H348" t="s">
        <v>2371</v>
      </c>
      <c r="I348" t="s">
        <v>2445</v>
      </c>
      <c r="J348" t="s">
        <v>2253</v>
      </c>
      <c r="K348" t="s">
        <v>9393</v>
      </c>
      <c r="L348" t="s">
        <v>2253</v>
      </c>
      <c r="M348" t="s">
        <v>2310</v>
      </c>
      <c r="N348" t="s">
        <v>2253</v>
      </c>
      <c r="O348" t="s">
        <v>9394</v>
      </c>
      <c r="P348" t="s">
        <v>2327</v>
      </c>
      <c r="Q348" t="s">
        <v>9395</v>
      </c>
      <c r="R348" t="s">
        <v>6107</v>
      </c>
      <c r="S348" t="s">
        <v>9396</v>
      </c>
      <c r="T348" t="s">
        <v>9397</v>
      </c>
      <c r="U348" t="s">
        <v>9398</v>
      </c>
      <c r="V348" t="s">
        <v>9399</v>
      </c>
      <c r="W348" t="s">
        <v>4078</v>
      </c>
      <c r="X348" t="s">
        <v>9400</v>
      </c>
      <c r="Y348" t="s">
        <v>2536</v>
      </c>
      <c r="Z348" t="s">
        <v>9401</v>
      </c>
      <c r="AA348" t="s">
        <v>4918</v>
      </c>
      <c r="AB348" t="s">
        <v>9402</v>
      </c>
      <c r="AC348" t="s">
        <v>2249</v>
      </c>
      <c r="AD348" t="s">
        <v>2250</v>
      </c>
      <c r="AE348" t="s">
        <v>2251</v>
      </c>
      <c r="AF348" t="s">
        <v>9403</v>
      </c>
      <c r="AG348" t="s">
        <v>2265</v>
      </c>
      <c r="AH348" t="s">
        <v>2250</v>
      </c>
      <c r="AI348" t="s">
        <v>2372</v>
      </c>
      <c r="AJ348" t="s">
        <v>2293</v>
      </c>
      <c r="AK348" t="s">
        <v>2307</v>
      </c>
      <c r="AM348" t="s">
        <v>9404</v>
      </c>
      <c r="AN348" t="s">
        <v>2253</v>
      </c>
      <c r="AO348" t="s">
        <v>9405</v>
      </c>
      <c r="AP348" t="s">
        <v>3779</v>
      </c>
      <c r="AQ348" t="s">
        <v>9406</v>
      </c>
      <c r="AR348" t="s">
        <v>9407</v>
      </c>
      <c r="AS348" t="s">
        <v>5216</v>
      </c>
      <c r="AT348" t="s">
        <v>9408</v>
      </c>
      <c r="AU348" t="s">
        <v>2265</v>
      </c>
      <c r="AV348" t="s">
        <v>9409</v>
      </c>
      <c r="AW348" t="s">
        <v>45</v>
      </c>
    </row>
    <row r="349" spans="1:49">
      <c r="A349" t="s">
        <v>9410</v>
      </c>
      <c r="B349" t="s">
        <v>2302</v>
      </c>
      <c r="C349" t="s">
        <v>9411</v>
      </c>
      <c r="D349" t="s">
        <v>8942</v>
      </c>
      <c r="E349" t="s">
        <v>2229</v>
      </c>
      <c r="F349" t="s">
        <v>2306</v>
      </c>
      <c r="G349" t="s">
        <v>2288</v>
      </c>
      <c r="H349" t="s">
        <v>2403</v>
      </c>
      <c r="I349" t="s">
        <v>2497</v>
      </c>
      <c r="J349" t="s">
        <v>2230</v>
      </c>
      <c r="K349" t="s">
        <v>9412</v>
      </c>
      <c r="L349" t="s">
        <v>2253</v>
      </c>
      <c r="M349" t="s">
        <v>2310</v>
      </c>
      <c r="N349" t="s">
        <v>2232</v>
      </c>
      <c r="O349" t="s">
        <v>9413</v>
      </c>
      <c r="P349" t="s">
        <v>2272</v>
      </c>
      <c r="Q349" t="s">
        <v>9414</v>
      </c>
      <c r="R349" t="s">
        <v>7556</v>
      </c>
      <c r="S349" t="s">
        <v>9415</v>
      </c>
      <c r="T349" t="s">
        <v>9416</v>
      </c>
      <c r="U349" t="s">
        <v>9417</v>
      </c>
      <c r="V349" t="s">
        <v>9418</v>
      </c>
      <c r="W349" t="s">
        <v>2465</v>
      </c>
      <c r="X349" t="s">
        <v>9419</v>
      </c>
      <c r="Y349" t="s">
        <v>2386</v>
      </c>
      <c r="Z349" t="s">
        <v>9420</v>
      </c>
      <c r="AA349" t="s">
        <v>2751</v>
      </c>
      <c r="AB349" t="s">
        <v>9421</v>
      </c>
      <c r="AC349" t="s">
        <v>2249</v>
      </c>
      <c r="AD349" t="s">
        <v>2250</v>
      </c>
      <c r="AE349" t="s">
        <v>2251</v>
      </c>
      <c r="AF349" t="s">
        <v>9422</v>
      </c>
      <c r="AG349" t="s">
        <v>2288</v>
      </c>
      <c r="AH349" t="s">
        <v>2391</v>
      </c>
      <c r="AI349" t="s">
        <v>2293</v>
      </c>
      <c r="AJ349" t="s">
        <v>2257</v>
      </c>
      <c r="AK349" t="s">
        <v>2305</v>
      </c>
      <c r="AM349" t="s">
        <v>9423</v>
      </c>
      <c r="AN349" t="s">
        <v>2253</v>
      </c>
      <c r="AO349" t="s">
        <v>2728</v>
      </c>
      <c r="AP349" t="s">
        <v>9424</v>
      </c>
      <c r="AQ349" t="s">
        <v>9425</v>
      </c>
      <c r="AR349" t="s">
        <v>9426</v>
      </c>
      <c r="AS349" t="s">
        <v>6425</v>
      </c>
      <c r="AT349" t="s">
        <v>9427</v>
      </c>
      <c r="AU349" t="s">
        <v>2265</v>
      </c>
      <c r="AV349" t="s">
        <v>9428</v>
      </c>
      <c r="AW349" t="s">
        <v>45</v>
      </c>
    </row>
    <row r="350" spans="1:49">
      <c r="A350" t="s">
        <v>9429</v>
      </c>
      <c r="B350" t="s">
        <v>2223</v>
      </c>
      <c r="C350" t="s">
        <v>9430</v>
      </c>
      <c r="D350" t="s">
        <v>9431</v>
      </c>
      <c r="E350" t="s">
        <v>2288</v>
      </c>
      <c r="F350" t="s">
        <v>2601</v>
      </c>
      <c r="G350" t="s">
        <v>2270</v>
      </c>
      <c r="H350" t="s">
        <v>2342</v>
      </c>
      <c r="I350" t="s">
        <v>2272</v>
      </c>
      <c r="J350" t="s">
        <v>2234</v>
      </c>
      <c r="K350" t="s">
        <v>9432</v>
      </c>
      <c r="L350" t="s">
        <v>2253</v>
      </c>
      <c r="M350" t="s">
        <v>2233</v>
      </c>
      <c r="N350" t="s">
        <v>2232</v>
      </c>
      <c r="O350" t="s">
        <v>9433</v>
      </c>
      <c r="P350" t="s">
        <v>2665</v>
      </c>
      <c r="Q350" t="s">
        <v>9434</v>
      </c>
      <c r="R350" t="s">
        <v>3143</v>
      </c>
      <c r="S350" t="s">
        <v>9435</v>
      </c>
      <c r="T350" t="s">
        <v>9436</v>
      </c>
      <c r="U350" t="s">
        <v>8166</v>
      </c>
      <c r="V350" t="s">
        <v>9437</v>
      </c>
      <c r="W350" t="s">
        <v>3976</v>
      </c>
      <c r="X350" t="s">
        <v>9438</v>
      </c>
      <c r="Y350" t="s">
        <v>3908</v>
      </c>
      <c r="Z350" t="s">
        <v>9439</v>
      </c>
      <c r="AA350" t="s">
        <v>2245</v>
      </c>
      <c r="AB350" t="s">
        <v>9440</v>
      </c>
      <c r="AC350" t="s">
        <v>2249</v>
      </c>
      <c r="AD350" t="s">
        <v>2250</v>
      </c>
      <c r="AE350" t="s">
        <v>2251</v>
      </c>
      <c r="AF350" t="s">
        <v>9441</v>
      </c>
      <c r="AG350" t="s">
        <v>2255</v>
      </c>
      <c r="AH350" t="s">
        <v>2371</v>
      </c>
      <c r="AI350" t="s">
        <v>2358</v>
      </c>
      <c r="AJ350" t="s">
        <v>2271</v>
      </c>
      <c r="AK350" t="s">
        <v>2293</v>
      </c>
      <c r="AM350" t="s">
        <v>9442</v>
      </c>
      <c r="AN350" t="s">
        <v>2232</v>
      </c>
      <c r="AO350" t="s">
        <v>9443</v>
      </c>
      <c r="AP350" t="s">
        <v>5203</v>
      </c>
      <c r="AQ350" t="s">
        <v>9444</v>
      </c>
      <c r="AR350" t="s">
        <v>9445</v>
      </c>
      <c r="AS350" t="s">
        <v>7718</v>
      </c>
      <c r="AT350" t="s">
        <v>9446</v>
      </c>
      <c r="AU350" t="s">
        <v>2265</v>
      </c>
      <c r="AV350" t="s">
        <v>9447</v>
      </c>
      <c r="AW350" t="s">
        <v>45</v>
      </c>
    </row>
    <row r="351" spans="1:49">
      <c r="A351" t="s">
        <v>9448</v>
      </c>
      <c r="B351" t="s">
        <v>46</v>
      </c>
      <c r="C351" t="s">
        <v>9449</v>
      </c>
      <c r="D351" t="s">
        <v>8977</v>
      </c>
      <c r="E351" t="s">
        <v>2250</v>
      </c>
      <c r="F351" t="s">
        <v>2536</v>
      </c>
      <c r="G351" t="s">
        <v>2403</v>
      </c>
      <c r="H351" t="s">
        <v>2271</v>
      </c>
      <c r="I351" t="s">
        <v>2329</v>
      </c>
      <c r="J351" t="s">
        <v>2342</v>
      </c>
      <c r="K351" t="s">
        <v>9450</v>
      </c>
      <c r="L351" t="s">
        <v>2232</v>
      </c>
      <c r="M351" t="s">
        <v>2275</v>
      </c>
      <c r="N351" t="s">
        <v>2342</v>
      </c>
      <c r="O351" t="s">
        <v>9451</v>
      </c>
      <c r="P351" t="s">
        <v>2328</v>
      </c>
      <c r="Q351" t="s">
        <v>9452</v>
      </c>
      <c r="R351" t="s">
        <v>5659</v>
      </c>
      <c r="S351" t="s">
        <v>9453</v>
      </c>
      <c r="T351" t="s">
        <v>9454</v>
      </c>
      <c r="U351" t="s">
        <v>9455</v>
      </c>
      <c r="V351" t="s">
        <v>9456</v>
      </c>
      <c r="W351" t="s">
        <v>5891</v>
      </c>
      <c r="X351" t="s">
        <v>9457</v>
      </c>
      <c r="Y351" t="s">
        <v>2250</v>
      </c>
      <c r="Z351" t="s">
        <v>9458</v>
      </c>
      <c r="AA351" t="s">
        <v>3115</v>
      </c>
      <c r="AB351" t="s">
        <v>9459</v>
      </c>
      <c r="AC351" t="s">
        <v>2249</v>
      </c>
      <c r="AD351" t="s">
        <v>2250</v>
      </c>
      <c r="AE351" t="s">
        <v>2251</v>
      </c>
      <c r="AF351" t="s">
        <v>9460</v>
      </c>
      <c r="AG351" t="s">
        <v>2253</v>
      </c>
      <c r="AH351" t="s">
        <v>2342</v>
      </c>
      <c r="AI351" t="s">
        <v>2308</v>
      </c>
      <c r="AJ351" t="s">
        <v>2536</v>
      </c>
      <c r="AK351" t="s">
        <v>2358</v>
      </c>
      <c r="AM351" t="s">
        <v>9461</v>
      </c>
      <c r="AN351" t="s">
        <v>2342</v>
      </c>
      <c r="AO351" t="s">
        <v>9462</v>
      </c>
      <c r="AP351" t="s">
        <v>7277</v>
      </c>
      <c r="AQ351" t="s">
        <v>9463</v>
      </c>
      <c r="AR351" t="s">
        <v>9464</v>
      </c>
      <c r="AS351" t="s">
        <v>5453</v>
      </c>
      <c r="AT351" t="s">
        <v>9465</v>
      </c>
      <c r="AU351" t="s">
        <v>2265</v>
      </c>
      <c r="AV351" t="s">
        <v>9466</v>
      </c>
      <c r="AW351" t="s">
        <v>45</v>
      </c>
    </row>
    <row r="352" spans="1:49">
      <c r="A352" t="s">
        <v>9467</v>
      </c>
      <c r="B352" t="s">
        <v>2302</v>
      </c>
      <c r="C352" t="s">
        <v>9468</v>
      </c>
      <c r="D352" t="s">
        <v>8995</v>
      </c>
      <c r="E352" t="s">
        <v>2497</v>
      </c>
      <c r="F352" t="s">
        <v>2229</v>
      </c>
      <c r="G352" t="s">
        <v>2228</v>
      </c>
      <c r="H352" t="s">
        <v>2293</v>
      </c>
      <c r="I352" t="s">
        <v>2552</v>
      </c>
      <c r="J352" t="s">
        <v>2288</v>
      </c>
      <c r="K352" t="s">
        <v>9469</v>
      </c>
      <c r="L352" t="s">
        <v>2232</v>
      </c>
      <c r="M352" t="s">
        <v>2310</v>
      </c>
      <c r="N352" t="s">
        <v>2253</v>
      </c>
      <c r="O352" t="s">
        <v>9470</v>
      </c>
      <c r="P352" t="s">
        <v>2372</v>
      </c>
      <c r="Q352" t="s">
        <v>9471</v>
      </c>
      <c r="R352" t="s">
        <v>6116</v>
      </c>
      <c r="S352" t="s">
        <v>9472</v>
      </c>
      <c r="T352" t="s">
        <v>9473</v>
      </c>
      <c r="U352" t="s">
        <v>5143</v>
      </c>
      <c r="V352" t="s">
        <v>9474</v>
      </c>
      <c r="W352" t="s">
        <v>3563</v>
      </c>
      <c r="X352" t="s">
        <v>9475</v>
      </c>
      <c r="Y352" t="s">
        <v>2491</v>
      </c>
      <c r="Z352" t="s">
        <v>8074</v>
      </c>
      <c r="AA352" t="s">
        <v>2925</v>
      </c>
      <c r="AB352" t="s">
        <v>9476</v>
      </c>
      <c r="AC352" t="s">
        <v>2249</v>
      </c>
      <c r="AD352" t="s">
        <v>2250</v>
      </c>
      <c r="AE352" t="s">
        <v>2251</v>
      </c>
      <c r="AF352" t="s">
        <v>9477</v>
      </c>
      <c r="AG352" t="s">
        <v>2253</v>
      </c>
      <c r="AH352" t="s">
        <v>2228</v>
      </c>
      <c r="AI352" t="s">
        <v>2403</v>
      </c>
      <c r="AJ352" t="s">
        <v>2509</v>
      </c>
      <c r="AK352" t="s">
        <v>2329</v>
      </c>
      <c r="AM352" t="s">
        <v>9478</v>
      </c>
      <c r="AN352" t="s">
        <v>2232</v>
      </c>
      <c r="AO352" t="s">
        <v>2728</v>
      </c>
      <c r="AP352" t="s">
        <v>7860</v>
      </c>
      <c r="AQ352" t="s">
        <v>9479</v>
      </c>
      <c r="AR352" t="s">
        <v>9480</v>
      </c>
      <c r="AS352" t="s">
        <v>9417</v>
      </c>
      <c r="AT352" t="s">
        <v>9481</v>
      </c>
      <c r="AU352" t="s">
        <v>2265</v>
      </c>
      <c r="AV352" t="s">
        <v>9482</v>
      </c>
      <c r="AW352" t="s">
        <v>45</v>
      </c>
    </row>
    <row r="353" spans="1:49">
      <c r="A353" t="s">
        <v>9483</v>
      </c>
      <c r="B353" t="s">
        <v>2223</v>
      </c>
      <c r="C353" t="s">
        <v>9484</v>
      </c>
      <c r="D353" t="s">
        <v>9485</v>
      </c>
      <c r="E353" t="s">
        <v>2270</v>
      </c>
      <c r="F353" t="s">
        <v>2272</v>
      </c>
      <c r="G353" t="s">
        <v>2391</v>
      </c>
      <c r="H353" t="s">
        <v>2250</v>
      </c>
      <c r="I353" t="s">
        <v>2288</v>
      </c>
      <c r="J353" t="s">
        <v>2308</v>
      </c>
      <c r="K353" t="s">
        <v>9486</v>
      </c>
      <c r="L353" t="s">
        <v>2253</v>
      </c>
      <c r="M353" t="s">
        <v>2275</v>
      </c>
      <c r="N353" t="s">
        <v>2342</v>
      </c>
      <c r="O353" t="s">
        <v>9487</v>
      </c>
      <c r="P353" t="s">
        <v>4133</v>
      </c>
      <c r="Q353" t="s">
        <v>9488</v>
      </c>
      <c r="R353" t="s">
        <v>9489</v>
      </c>
      <c r="S353" t="s">
        <v>9490</v>
      </c>
      <c r="T353" t="s">
        <v>9491</v>
      </c>
      <c r="U353" t="s">
        <v>8903</v>
      </c>
      <c r="V353" t="s">
        <v>9492</v>
      </c>
      <c r="W353" t="s">
        <v>2481</v>
      </c>
      <c r="X353" t="s">
        <v>9493</v>
      </c>
      <c r="Y353" t="s">
        <v>2441</v>
      </c>
      <c r="Z353" t="s">
        <v>9494</v>
      </c>
      <c r="AA353" t="s">
        <v>2493</v>
      </c>
      <c r="AB353" t="s">
        <v>9495</v>
      </c>
      <c r="AC353" t="s">
        <v>2249</v>
      </c>
      <c r="AD353" t="s">
        <v>2250</v>
      </c>
      <c r="AE353" t="s">
        <v>2251</v>
      </c>
      <c r="AF353" t="s">
        <v>9496</v>
      </c>
      <c r="AG353" t="s">
        <v>2250</v>
      </c>
      <c r="AH353" t="s">
        <v>2341</v>
      </c>
      <c r="AI353" t="s">
        <v>2229</v>
      </c>
      <c r="AJ353" t="s">
        <v>2256</v>
      </c>
      <c r="AK353" t="s">
        <v>2306</v>
      </c>
      <c r="AM353" t="s">
        <v>9497</v>
      </c>
      <c r="AN353" t="s">
        <v>2232</v>
      </c>
      <c r="AO353" t="s">
        <v>9498</v>
      </c>
      <c r="AP353" t="s">
        <v>6571</v>
      </c>
      <c r="AQ353" t="s">
        <v>9499</v>
      </c>
      <c r="AR353" t="s">
        <v>5502</v>
      </c>
      <c r="AS353" t="s">
        <v>2570</v>
      </c>
      <c r="AT353" t="s">
        <v>9500</v>
      </c>
      <c r="AU353" t="s">
        <v>2265</v>
      </c>
      <c r="AV353" t="s">
        <v>9501</v>
      </c>
      <c r="AW353" t="s">
        <v>45</v>
      </c>
    </row>
    <row r="354" spans="1:49">
      <c r="A354" t="s">
        <v>9502</v>
      </c>
      <c r="B354" t="s">
        <v>46</v>
      </c>
      <c r="C354" t="s">
        <v>9503</v>
      </c>
      <c r="D354" t="s">
        <v>9029</v>
      </c>
      <c r="E354" t="s">
        <v>2226</v>
      </c>
      <c r="F354" t="s">
        <v>2308</v>
      </c>
      <c r="G354" t="s">
        <v>2271</v>
      </c>
      <c r="H354" t="s">
        <v>2359</v>
      </c>
      <c r="I354" t="s">
        <v>2273</v>
      </c>
      <c r="J354" t="s">
        <v>2342</v>
      </c>
      <c r="K354" t="s">
        <v>9504</v>
      </c>
      <c r="L354" t="s">
        <v>2232</v>
      </c>
      <c r="M354" t="s">
        <v>2310</v>
      </c>
      <c r="N354" t="s">
        <v>2232</v>
      </c>
      <c r="O354" t="s">
        <v>9505</v>
      </c>
      <c r="P354" t="s">
        <v>2271</v>
      </c>
      <c r="Q354" t="s">
        <v>9506</v>
      </c>
      <c r="R354" t="s">
        <v>3262</v>
      </c>
      <c r="S354" t="s">
        <v>9507</v>
      </c>
      <c r="T354" t="s">
        <v>9508</v>
      </c>
      <c r="U354" t="s">
        <v>3574</v>
      </c>
      <c r="V354" t="s">
        <v>9509</v>
      </c>
      <c r="W354" t="s">
        <v>4159</v>
      </c>
      <c r="X354" t="s">
        <v>9510</v>
      </c>
      <c r="Y354" t="s">
        <v>5061</v>
      </c>
      <c r="Z354" t="s">
        <v>9511</v>
      </c>
      <c r="AA354" t="s">
        <v>3186</v>
      </c>
      <c r="AB354" t="s">
        <v>9512</v>
      </c>
      <c r="AC354" t="s">
        <v>2249</v>
      </c>
      <c r="AD354" t="s">
        <v>2250</v>
      </c>
      <c r="AE354" t="s">
        <v>2251</v>
      </c>
      <c r="AF354" t="s">
        <v>9513</v>
      </c>
      <c r="AG354" t="s">
        <v>2481</v>
      </c>
      <c r="AH354" t="s">
        <v>2256</v>
      </c>
      <c r="AI354" t="s">
        <v>2509</v>
      </c>
      <c r="AJ354" t="s">
        <v>2497</v>
      </c>
      <c r="AK354" t="s">
        <v>2445</v>
      </c>
      <c r="AM354" t="s">
        <v>9514</v>
      </c>
      <c r="AN354" t="s">
        <v>2232</v>
      </c>
      <c r="AO354" t="s">
        <v>9515</v>
      </c>
      <c r="AP354" t="s">
        <v>5316</v>
      </c>
      <c r="AQ354" t="s">
        <v>9516</v>
      </c>
      <c r="AR354" t="s">
        <v>9517</v>
      </c>
      <c r="AS354" t="s">
        <v>9518</v>
      </c>
      <c r="AT354" t="s">
        <v>9519</v>
      </c>
      <c r="AU354" t="s">
        <v>2265</v>
      </c>
      <c r="AV354" t="s">
        <v>9520</v>
      </c>
      <c r="AW354" t="s">
        <v>45</v>
      </c>
    </row>
    <row r="355" spans="1:49">
      <c r="A355" t="s">
        <v>9521</v>
      </c>
      <c r="B355" t="s">
        <v>2302</v>
      </c>
      <c r="C355" t="s">
        <v>9522</v>
      </c>
      <c r="D355" t="s">
        <v>9044</v>
      </c>
      <c r="E355" t="s">
        <v>2226</v>
      </c>
      <c r="F355" t="s">
        <v>2481</v>
      </c>
      <c r="G355" t="s">
        <v>2227</v>
      </c>
      <c r="H355" t="s">
        <v>2291</v>
      </c>
      <c r="I355" t="s">
        <v>2307</v>
      </c>
      <c r="J355" t="s">
        <v>2230</v>
      </c>
      <c r="K355" t="s">
        <v>9523</v>
      </c>
      <c r="L355" t="s">
        <v>2253</v>
      </c>
      <c r="M355" t="s">
        <v>2275</v>
      </c>
      <c r="N355" t="s">
        <v>2253</v>
      </c>
      <c r="O355" t="s">
        <v>9524</v>
      </c>
      <c r="P355" t="s">
        <v>6212</v>
      </c>
      <c r="Q355" t="s">
        <v>9525</v>
      </c>
      <c r="R355" t="s">
        <v>7105</v>
      </c>
      <c r="S355" t="s">
        <v>9195</v>
      </c>
      <c r="T355" t="s">
        <v>9526</v>
      </c>
      <c r="U355" t="s">
        <v>6947</v>
      </c>
      <c r="V355" t="s">
        <v>9527</v>
      </c>
      <c r="W355" t="s">
        <v>2424</v>
      </c>
      <c r="X355" t="s">
        <v>9528</v>
      </c>
      <c r="Y355" t="s">
        <v>3350</v>
      </c>
      <c r="Z355" t="s">
        <v>9529</v>
      </c>
      <c r="AA355" t="s">
        <v>2927</v>
      </c>
      <c r="AB355" t="s">
        <v>9530</v>
      </c>
      <c r="AC355" t="s">
        <v>2249</v>
      </c>
      <c r="AD355" t="s">
        <v>2250</v>
      </c>
      <c r="AE355" t="s">
        <v>2251</v>
      </c>
      <c r="AF355" t="s">
        <v>9531</v>
      </c>
      <c r="AG355" t="s">
        <v>2265</v>
      </c>
      <c r="AH355" t="s">
        <v>2255</v>
      </c>
      <c r="AI355" t="s">
        <v>2277</v>
      </c>
      <c r="AJ355" t="s">
        <v>2292</v>
      </c>
      <c r="AK355" t="s">
        <v>2257</v>
      </c>
      <c r="AM355" t="s">
        <v>9532</v>
      </c>
      <c r="AN355" t="s">
        <v>2342</v>
      </c>
      <c r="AO355" t="s">
        <v>5698</v>
      </c>
      <c r="AP355" t="s">
        <v>4705</v>
      </c>
      <c r="AQ355" t="s">
        <v>9533</v>
      </c>
      <c r="AR355" t="s">
        <v>9534</v>
      </c>
      <c r="AS355" t="s">
        <v>3670</v>
      </c>
      <c r="AT355" t="s">
        <v>9535</v>
      </c>
      <c r="AU355" t="s">
        <v>2265</v>
      </c>
      <c r="AV355" t="s">
        <v>9536</v>
      </c>
      <c r="AW355" t="s">
        <v>45</v>
      </c>
    </row>
    <row r="356" spans="1:49">
      <c r="A356" t="s">
        <v>9537</v>
      </c>
      <c r="B356" t="s">
        <v>2223</v>
      </c>
      <c r="C356" t="s">
        <v>9538</v>
      </c>
      <c r="D356" t="s">
        <v>9539</v>
      </c>
      <c r="E356" t="s">
        <v>2342</v>
      </c>
      <c r="F356" t="s">
        <v>2293</v>
      </c>
      <c r="G356" t="s">
        <v>2229</v>
      </c>
      <c r="H356" t="s">
        <v>2288</v>
      </c>
      <c r="I356" t="s">
        <v>2272</v>
      </c>
      <c r="J356" t="s">
        <v>2342</v>
      </c>
      <c r="K356" t="s">
        <v>9540</v>
      </c>
      <c r="L356" t="s">
        <v>2232</v>
      </c>
      <c r="M356" t="s">
        <v>2310</v>
      </c>
      <c r="N356" t="s">
        <v>2234</v>
      </c>
      <c r="O356" t="s">
        <v>9541</v>
      </c>
      <c r="P356" t="s">
        <v>2329</v>
      </c>
      <c r="Q356" t="s">
        <v>9542</v>
      </c>
      <c r="R356" t="s">
        <v>6824</v>
      </c>
      <c r="S356" t="s">
        <v>9543</v>
      </c>
      <c r="T356" t="s">
        <v>9544</v>
      </c>
      <c r="U356" t="s">
        <v>3084</v>
      </c>
      <c r="V356" t="s">
        <v>9545</v>
      </c>
      <c r="W356" t="s">
        <v>7389</v>
      </c>
      <c r="X356" t="s">
        <v>9546</v>
      </c>
      <c r="Y356" t="s">
        <v>5252</v>
      </c>
      <c r="Z356" t="s">
        <v>9547</v>
      </c>
      <c r="AA356" t="s">
        <v>3115</v>
      </c>
      <c r="AB356" t="s">
        <v>9548</v>
      </c>
      <c r="AC356" t="s">
        <v>2249</v>
      </c>
      <c r="AD356" t="s">
        <v>2250</v>
      </c>
      <c r="AE356" t="s">
        <v>2251</v>
      </c>
      <c r="AF356" t="s">
        <v>9549</v>
      </c>
      <c r="AG356" t="s">
        <v>2341</v>
      </c>
      <c r="AH356" t="s">
        <v>2272</v>
      </c>
      <c r="AI356" t="s">
        <v>2403</v>
      </c>
      <c r="AJ356" t="s">
        <v>2270</v>
      </c>
      <c r="AK356" t="s">
        <v>2497</v>
      </c>
      <c r="AM356" t="s">
        <v>9550</v>
      </c>
      <c r="AN356" t="s">
        <v>2308</v>
      </c>
      <c r="AO356" t="s">
        <v>9551</v>
      </c>
      <c r="AP356" t="s">
        <v>2806</v>
      </c>
      <c r="AQ356" t="s">
        <v>6600</v>
      </c>
      <c r="AR356" t="s">
        <v>9552</v>
      </c>
      <c r="AS356" t="s">
        <v>2271</v>
      </c>
      <c r="AT356" t="s">
        <v>9553</v>
      </c>
      <c r="AU356" t="s">
        <v>2265</v>
      </c>
      <c r="AV356" t="s">
        <v>9554</v>
      </c>
      <c r="AW356" t="s">
        <v>45</v>
      </c>
    </row>
    <row r="357" spans="1:49">
      <c r="A357" t="s">
        <v>9555</v>
      </c>
      <c r="B357" t="s">
        <v>46</v>
      </c>
      <c r="C357" t="s">
        <v>9556</v>
      </c>
      <c r="D357" t="s">
        <v>9084</v>
      </c>
      <c r="E357" t="s">
        <v>2552</v>
      </c>
      <c r="F357" t="s">
        <v>2312</v>
      </c>
      <c r="G357" t="s">
        <v>2228</v>
      </c>
      <c r="H357" t="s">
        <v>2306</v>
      </c>
      <c r="I357" t="s">
        <v>2445</v>
      </c>
      <c r="J357" t="s">
        <v>2234</v>
      </c>
      <c r="K357" t="s">
        <v>9557</v>
      </c>
      <c r="L357" t="s">
        <v>2253</v>
      </c>
      <c r="M357" t="s">
        <v>2275</v>
      </c>
      <c r="N357" t="s">
        <v>2253</v>
      </c>
      <c r="O357" t="s">
        <v>9558</v>
      </c>
      <c r="P357" t="s">
        <v>2312</v>
      </c>
      <c r="Q357" t="s">
        <v>9559</v>
      </c>
      <c r="R357" t="s">
        <v>5968</v>
      </c>
      <c r="S357" t="s">
        <v>9560</v>
      </c>
      <c r="T357" t="s">
        <v>9561</v>
      </c>
      <c r="U357" t="s">
        <v>9562</v>
      </c>
      <c r="V357" t="s">
        <v>7689</v>
      </c>
      <c r="W357" t="s">
        <v>9563</v>
      </c>
      <c r="X357" t="s">
        <v>9564</v>
      </c>
      <c r="Y357" t="s">
        <v>4266</v>
      </c>
      <c r="Z357" t="s">
        <v>9565</v>
      </c>
      <c r="AA357" t="s">
        <v>2308</v>
      </c>
      <c r="AB357" t="s">
        <v>9566</v>
      </c>
      <c r="AC357" t="s">
        <v>2249</v>
      </c>
      <c r="AD357" t="s">
        <v>2250</v>
      </c>
      <c r="AE357" t="s">
        <v>2251</v>
      </c>
      <c r="AF357" t="s">
        <v>9567</v>
      </c>
      <c r="AG357" t="s">
        <v>2391</v>
      </c>
      <c r="AH357" t="s">
        <v>2496</v>
      </c>
      <c r="AI357" t="s">
        <v>2271</v>
      </c>
      <c r="AJ357" t="s">
        <v>2509</v>
      </c>
      <c r="AK357" t="s">
        <v>2552</v>
      </c>
      <c r="AM357" t="s">
        <v>9568</v>
      </c>
      <c r="AN357" t="s">
        <v>2232</v>
      </c>
      <c r="AO357" t="s">
        <v>9569</v>
      </c>
      <c r="AP357" t="s">
        <v>3237</v>
      </c>
      <c r="AQ357" t="s">
        <v>9570</v>
      </c>
      <c r="AR357" t="s">
        <v>9571</v>
      </c>
      <c r="AS357" t="s">
        <v>6030</v>
      </c>
      <c r="AT357" t="s">
        <v>9572</v>
      </c>
      <c r="AU357" t="s">
        <v>2265</v>
      </c>
      <c r="AV357" t="s">
        <v>9573</v>
      </c>
      <c r="AW357" t="s">
        <v>45</v>
      </c>
    </row>
    <row r="358" spans="1:49">
      <c r="A358" t="s">
        <v>9574</v>
      </c>
      <c r="B358" t="s">
        <v>2302</v>
      </c>
      <c r="C358" t="s">
        <v>9575</v>
      </c>
      <c r="D358" t="s">
        <v>9100</v>
      </c>
      <c r="E358" t="s">
        <v>2257</v>
      </c>
      <c r="F358" t="s">
        <v>2293</v>
      </c>
      <c r="G358" t="s">
        <v>2230</v>
      </c>
      <c r="H358" t="s">
        <v>2306</v>
      </c>
      <c r="I358" t="s">
        <v>2391</v>
      </c>
      <c r="J358" t="s">
        <v>2253</v>
      </c>
      <c r="K358" t="s">
        <v>9576</v>
      </c>
      <c r="L358" t="s">
        <v>2232</v>
      </c>
      <c r="M358" t="s">
        <v>2310</v>
      </c>
      <c r="N358" t="s">
        <v>2232</v>
      </c>
      <c r="O358" t="s">
        <v>9577</v>
      </c>
      <c r="P358" t="s">
        <v>2481</v>
      </c>
      <c r="Q358" t="s">
        <v>9578</v>
      </c>
      <c r="R358" t="s">
        <v>3402</v>
      </c>
      <c r="S358" t="s">
        <v>9579</v>
      </c>
      <c r="T358" t="s">
        <v>9580</v>
      </c>
      <c r="U358" t="s">
        <v>9215</v>
      </c>
      <c r="V358" t="s">
        <v>9581</v>
      </c>
      <c r="W358" t="s">
        <v>3532</v>
      </c>
      <c r="X358" t="s">
        <v>9582</v>
      </c>
      <c r="Y358" t="s">
        <v>9583</v>
      </c>
      <c r="Z358" t="s">
        <v>9584</v>
      </c>
      <c r="AA358" t="s">
        <v>2416</v>
      </c>
      <c r="AB358" t="s">
        <v>9585</v>
      </c>
      <c r="AC358" t="s">
        <v>2249</v>
      </c>
      <c r="AD358" t="s">
        <v>2250</v>
      </c>
      <c r="AE358" t="s">
        <v>2251</v>
      </c>
      <c r="AF358" t="s">
        <v>9586</v>
      </c>
      <c r="AG358" t="s">
        <v>2234</v>
      </c>
      <c r="AH358" t="s">
        <v>2342</v>
      </c>
      <c r="AI358" t="s">
        <v>2536</v>
      </c>
      <c r="AJ358" t="s">
        <v>2227</v>
      </c>
      <c r="AK358" t="s">
        <v>2257</v>
      </c>
      <c r="AM358" t="s">
        <v>9587</v>
      </c>
      <c r="AN358" t="s">
        <v>2232</v>
      </c>
      <c r="AO358" t="s">
        <v>2728</v>
      </c>
      <c r="AP358" t="s">
        <v>2448</v>
      </c>
      <c r="AQ358" t="s">
        <v>9588</v>
      </c>
      <c r="AR358" t="s">
        <v>9589</v>
      </c>
      <c r="AS358" t="s">
        <v>3463</v>
      </c>
      <c r="AT358" t="s">
        <v>9590</v>
      </c>
      <c r="AU358" t="s">
        <v>2265</v>
      </c>
      <c r="AV358" t="s">
        <v>9591</v>
      </c>
      <c r="AW358" t="s">
        <v>45</v>
      </c>
    </row>
    <row r="359" spans="1:49">
      <c r="A359" t="s">
        <v>9592</v>
      </c>
      <c r="B359" t="s">
        <v>2223</v>
      </c>
      <c r="C359" t="s">
        <v>9593</v>
      </c>
      <c r="D359" t="s">
        <v>9594</v>
      </c>
      <c r="E359" t="s">
        <v>2305</v>
      </c>
      <c r="F359" t="s">
        <v>2342</v>
      </c>
      <c r="G359" t="s">
        <v>2496</v>
      </c>
      <c r="H359" t="s">
        <v>2288</v>
      </c>
      <c r="I359" t="s">
        <v>2273</v>
      </c>
      <c r="J359" t="s">
        <v>2230</v>
      </c>
      <c r="K359" t="s">
        <v>9595</v>
      </c>
      <c r="L359" t="s">
        <v>2253</v>
      </c>
      <c r="M359" t="s">
        <v>2310</v>
      </c>
      <c r="N359" t="s">
        <v>2253</v>
      </c>
      <c r="O359" t="s">
        <v>9596</v>
      </c>
      <c r="P359" t="s">
        <v>2590</v>
      </c>
      <c r="Q359" t="s">
        <v>9597</v>
      </c>
      <c r="R359" t="s">
        <v>9598</v>
      </c>
      <c r="S359" t="s">
        <v>9599</v>
      </c>
      <c r="T359" t="s">
        <v>9600</v>
      </c>
      <c r="U359" t="s">
        <v>2601</v>
      </c>
      <c r="V359" t="s">
        <v>9601</v>
      </c>
      <c r="W359" t="s">
        <v>4211</v>
      </c>
      <c r="X359" t="s">
        <v>9602</v>
      </c>
      <c r="Y359" t="s">
        <v>4236</v>
      </c>
      <c r="Z359" t="s">
        <v>9603</v>
      </c>
      <c r="AA359" t="s">
        <v>3088</v>
      </c>
      <c r="AB359" t="s">
        <v>9604</v>
      </c>
      <c r="AC359" t="s">
        <v>2249</v>
      </c>
      <c r="AD359" t="s">
        <v>2250</v>
      </c>
      <c r="AE359" t="s">
        <v>2251</v>
      </c>
      <c r="AF359" t="s">
        <v>9605</v>
      </c>
      <c r="AG359" t="s">
        <v>2253</v>
      </c>
      <c r="AH359" t="s">
        <v>2342</v>
      </c>
      <c r="AI359" t="s">
        <v>2359</v>
      </c>
      <c r="AJ359" t="s">
        <v>2328</v>
      </c>
      <c r="AK359" t="s">
        <v>2273</v>
      </c>
      <c r="AM359" t="s">
        <v>9606</v>
      </c>
      <c r="AN359" t="s">
        <v>2232</v>
      </c>
      <c r="AO359" t="s">
        <v>9607</v>
      </c>
      <c r="AP359" t="s">
        <v>2953</v>
      </c>
      <c r="AQ359" t="s">
        <v>9608</v>
      </c>
      <c r="AR359" t="s">
        <v>9609</v>
      </c>
      <c r="AS359" t="s">
        <v>5930</v>
      </c>
      <c r="AT359" t="s">
        <v>9610</v>
      </c>
      <c r="AU359" t="s">
        <v>2265</v>
      </c>
      <c r="AV359" t="s">
        <v>9611</v>
      </c>
      <c r="AW359" t="s">
        <v>45</v>
      </c>
    </row>
    <row r="360" spans="1:49">
      <c r="A360" t="s">
        <v>9612</v>
      </c>
      <c r="B360" t="s">
        <v>46</v>
      </c>
      <c r="C360" t="s">
        <v>9613</v>
      </c>
      <c r="D360" t="s">
        <v>9135</v>
      </c>
      <c r="E360" t="s">
        <v>2307</v>
      </c>
      <c r="F360" t="s">
        <v>2509</v>
      </c>
      <c r="G360" t="s">
        <v>2536</v>
      </c>
      <c r="H360" t="s">
        <v>2271</v>
      </c>
      <c r="I360" t="s">
        <v>2328</v>
      </c>
      <c r="J360" t="s">
        <v>2288</v>
      </c>
      <c r="K360" t="s">
        <v>9614</v>
      </c>
      <c r="L360" t="s">
        <v>2232</v>
      </c>
      <c r="M360" t="s">
        <v>2614</v>
      </c>
      <c r="N360" t="s">
        <v>2234</v>
      </c>
      <c r="O360" t="s">
        <v>9615</v>
      </c>
      <c r="P360" t="s">
        <v>2601</v>
      </c>
      <c r="Q360" t="s">
        <v>9616</v>
      </c>
      <c r="R360" t="s">
        <v>4229</v>
      </c>
      <c r="S360" t="s">
        <v>9617</v>
      </c>
      <c r="T360" t="s">
        <v>9618</v>
      </c>
      <c r="U360" t="s">
        <v>2620</v>
      </c>
      <c r="V360" t="s">
        <v>9619</v>
      </c>
      <c r="W360" t="s">
        <v>6255</v>
      </c>
      <c r="X360" t="s">
        <v>9620</v>
      </c>
      <c r="Y360" t="s">
        <v>2250</v>
      </c>
      <c r="Z360" t="s">
        <v>9621</v>
      </c>
      <c r="AA360" t="s">
        <v>3350</v>
      </c>
      <c r="AB360" t="s">
        <v>9622</v>
      </c>
      <c r="AC360" t="s">
        <v>2249</v>
      </c>
      <c r="AD360" t="s">
        <v>2250</v>
      </c>
      <c r="AE360" t="s">
        <v>2251</v>
      </c>
      <c r="AF360" t="s">
        <v>9623</v>
      </c>
      <c r="AG360" t="s">
        <v>2227</v>
      </c>
      <c r="AH360" t="s">
        <v>2358</v>
      </c>
      <c r="AI360" t="s">
        <v>2292</v>
      </c>
      <c r="AJ360" t="s">
        <v>2257</v>
      </c>
      <c r="AK360" t="s">
        <v>2307</v>
      </c>
      <c r="AM360" t="s">
        <v>9624</v>
      </c>
      <c r="AN360" t="s">
        <v>2232</v>
      </c>
      <c r="AO360" t="s">
        <v>9625</v>
      </c>
      <c r="AP360" t="s">
        <v>2953</v>
      </c>
      <c r="AQ360" t="s">
        <v>9626</v>
      </c>
      <c r="AR360" t="s">
        <v>9627</v>
      </c>
      <c r="AS360" t="s">
        <v>2517</v>
      </c>
      <c r="AT360" t="s">
        <v>9628</v>
      </c>
      <c r="AU360" t="s">
        <v>2265</v>
      </c>
      <c r="AV360" t="s">
        <v>9629</v>
      </c>
      <c r="AW360" t="s">
        <v>45</v>
      </c>
    </row>
    <row r="361" spans="1:49">
      <c r="A361" t="s">
        <v>9630</v>
      </c>
      <c r="B361" t="s">
        <v>2302</v>
      </c>
      <c r="C361" t="s">
        <v>9631</v>
      </c>
      <c r="D361" t="s">
        <v>9151</v>
      </c>
      <c r="E361" t="s">
        <v>2481</v>
      </c>
      <c r="F361" t="s">
        <v>2329</v>
      </c>
      <c r="G361" t="s">
        <v>2270</v>
      </c>
      <c r="H361" t="s">
        <v>2496</v>
      </c>
      <c r="I361" t="s">
        <v>2509</v>
      </c>
      <c r="J361" t="s">
        <v>2254</v>
      </c>
      <c r="K361" t="s">
        <v>9632</v>
      </c>
      <c r="L361" t="s">
        <v>2232</v>
      </c>
      <c r="M361" t="s">
        <v>2640</v>
      </c>
      <c r="N361" t="s">
        <v>2253</v>
      </c>
      <c r="O361" t="s">
        <v>9633</v>
      </c>
      <c r="P361" t="s">
        <v>2358</v>
      </c>
      <c r="Q361" t="s">
        <v>9634</v>
      </c>
      <c r="R361" t="s">
        <v>6610</v>
      </c>
      <c r="S361" t="s">
        <v>9635</v>
      </c>
      <c r="T361" t="s">
        <v>8143</v>
      </c>
      <c r="U361" t="s">
        <v>9636</v>
      </c>
      <c r="V361" t="s">
        <v>9637</v>
      </c>
      <c r="W361" t="s">
        <v>6255</v>
      </c>
      <c r="X361" t="s">
        <v>9638</v>
      </c>
      <c r="Y361" t="s">
        <v>2255</v>
      </c>
      <c r="Z361" t="s">
        <v>9639</v>
      </c>
      <c r="AA361" t="s">
        <v>2288</v>
      </c>
      <c r="AB361" t="s">
        <v>9640</v>
      </c>
      <c r="AC361" t="s">
        <v>2249</v>
      </c>
      <c r="AD361" t="s">
        <v>2250</v>
      </c>
      <c r="AE361" t="s">
        <v>2251</v>
      </c>
      <c r="AF361" t="s">
        <v>9641</v>
      </c>
      <c r="AG361" t="s">
        <v>2308</v>
      </c>
      <c r="AH361" t="s">
        <v>2250</v>
      </c>
      <c r="AI361" t="s">
        <v>2255</v>
      </c>
      <c r="AJ361" t="s">
        <v>2277</v>
      </c>
      <c r="AK361" t="s">
        <v>2256</v>
      </c>
      <c r="AM361" t="s">
        <v>9642</v>
      </c>
      <c r="AN361" t="s">
        <v>2234</v>
      </c>
      <c r="AO361" t="s">
        <v>2331</v>
      </c>
      <c r="AP361" t="s">
        <v>5619</v>
      </c>
      <c r="AQ361" t="s">
        <v>9643</v>
      </c>
      <c r="AR361" t="s">
        <v>9644</v>
      </c>
      <c r="AS361" t="s">
        <v>4321</v>
      </c>
      <c r="AT361" t="s">
        <v>9645</v>
      </c>
      <c r="AU361" t="s">
        <v>2265</v>
      </c>
      <c r="AV361" t="s">
        <v>9646</v>
      </c>
      <c r="AW361" t="s">
        <v>45</v>
      </c>
    </row>
    <row r="362" spans="1:49">
      <c r="A362" t="s">
        <v>9647</v>
      </c>
      <c r="B362" t="s">
        <v>2223</v>
      </c>
      <c r="C362" t="s">
        <v>9648</v>
      </c>
      <c r="D362" t="s">
        <v>9649</v>
      </c>
      <c r="E362" t="s">
        <v>2307</v>
      </c>
      <c r="F362" t="s">
        <v>2292</v>
      </c>
      <c r="G362" t="s">
        <v>2341</v>
      </c>
      <c r="H362" t="s">
        <v>2273</v>
      </c>
      <c r="I362" t="s">
        <v>2230</v>
      </c>
      <c r="J362" t="s">
        <v>2250</v>
      </c>
      <c r="K362" t="s">
        <v>9650</v>
      </c>
      <c r="L362" t="s">
        <v>2232</v>
      </c>
      <c r="M362" t="s">
        <v>2233</v>
      </c>
      <c r="N362" t="s">
        <v>2234</v>
      </c>
      <c r="O362" t="s">
        <v>9651</v>
      </c>
      <c r="P362" t="s">
        <v>2307</v>
      </c>
      <c r="Q362" t="s">
        <v>9652</v>
      </c>
      <c r="R362" t="s">
        <v>9653</v>
      </c>
      <c r="S362" t="s">
        <v>5787</v>
      </c>
      <c r="T362" t="s">
        <v>9654</v>
      </c>
      <c r="U362" t="s">
        <v>6874</v>
      </c>
      <c r="V362" t="s">
        <v>9655</v>
      </c>
      <c r="W362" t="s">
        <v>3818</v>
      </c>
      <c r="X362" t="s">
        <v>9656</v>
      </c>
      <c r="Y362" t="s">
        <v>3348</v>
      </c>
      <c r="Z362" t="s">
        <v>9657</v>
      </c>
      <c r="AA362" t="s">
        <v>3115</v>
      </c>
      <c r="AB362" t="s">
        <v>9658</v>
      </c>
      <c r="AC362" t="s">
        <v>2249</v>
      </c>
      <c r="AD362" t="s">
        <v>2250</v>
      </c>
      <c r="AE362" t="s">
        <v>2251</v>
      </c>
      <c r="AF362" t="s">
        <v>9659</v>
      </c>
      <c r="AG362" t="s">
        <v>2230</v>
      </c>
      <c r="AH362" t="s">
        <v>2373</v>
      </c>
      <c r="AI362" t="s">
        <v>2358</v>
      </c>
      <c r="AJ362" t="s">
        <v>2270</v>
      </c>
      <c r="AK362" t="s">
        <v>2445</v>
      </c>
      <c r="AM362" t="s">
        <v>9660</v>
      </c>
      <c r="AN362" t="s">
        <v>2342</v>
      </c>
      <c r="AO362" t="s">
        <v>9661</v>
      </c>
      <c r="AP362" t="s">
        <v>9662</v>
      </c>
      <c r="AQ362" t="s">
        <v>9663</v>
      </c>
      <c r="AR362" t="s">
        <v>9664</v>
      </c>
      <c r="AS362" t="s">
        <v>9665</v>
      </c>
      <c r="AT362" t="s">
        <v>9666</v>
      </c>
      <c r="AU362" t="s">
        <v>2265</v>
      </c>
      <c r="AV362" t="s">
        <v>9667</v>
      </c>
      <c r="AW362" t="s">
        <v>45</v>
      </c>
    </row>
    <row r="363" spans="1:49">
      <c r="A363" t="s">
        <v>9668</v>
      </c>
      <c r="B363" t="s">
        <v>46</v>
      </c>
      <c r="C363" t="s">
        <v>9669</v>
      </c>
      <c r="D363" t="s">
        <v>9191</v>
      </c>
      <c r="E363" t="s">
        <v>2271</v>
      </c>
      <c r="F363" t="s">
        <v>2228</v>
      </c>
      <c r="G363" t="s">
        <v>2308</v>
      </c>
      <c r="H363" t="s">
        <v>2255</v>
      </c>
      <c r="I363" t="s">
        <v>2358</v>
      </c>
      <c r="J363" t="s">
        <v>2342</v>
      </c>
      <c r="K363" t="s">
        <v>9670</v>
      </c>
      <c r="L363" t="s">
        <v>2232</v>
      </c>
      <c r="M363" t="s">
        <v>2275</v>
      </c>
      <c r="N363" t="s">
        <v>2265</v>
      </c>
      <c r="O363" t="s">
        <v>9671</v>
      </c>
      <c r="P363" t="s">
        <v>4275</v>
      </c>
      <c r="Q363" t="s">
        <v>9672</v>
      </c>
      <c r="R363" t="s">
        <v>9673</v>
      </c>
      <c r="S363" t="s">
        <v>9674</v>
      </c>
      <c r="T363" t="s">
        <v>9675</v>
      </c>
      <c r="U363" t="s">
        <v>7229</v>
      </c>
      <c r="V363" t="s">
        <v>9676</v>
      </c>
      <c r="W363" t="s">
        <v>2286</v>
      </c>
      <c r="X363" t="s">
        <v>9677</v>
      </c>
      <c r="Y363" t="s">
        <v>4607</v>
      </c>
      <c r="Z363" t="s">
        <v>9678</v>
      </c>
      <c r="AA363" t="s">
        <v>2493</v>
      </c>
      <c r="AB363" t="s">
        <v>9679</v>
      </c>
      <c r="AC363" t="s">
        <v>2249</v>
      </c>
      <c r="AD363" t="s">
        <v>2250</v>
      </c>
      <c r="AE363" t="s">
        <v>2251</v>
      </c>
      <c r="AF363" t="s">
        <v>9680</v>
      </c>
      <c r="AG363" t="s">
        <v>2327</v>
      </c>
      <c r="AH363" t="s">
        <v>2373</v>
      </c>
      <c r="AI363" t="s">
        <v>2277</v>
      </c>
      <c r="AJ363" t="s">
        <v>2328</v>
      </c>
      <c r="AK363" t="s">
        <v>2445</v>
      </c>
      <c r="AM363" t="s">
        <v>9681</v>
      </c>
      <c r="AN363" t="s">
        <v>2232</v>
      </c>
      <c r="AO363" t="s">
        <v>9682</v>
      </c>
      <c r="AP363" t="s">
        <v>5387</v>
      </c>
      <c r="AQ363" t="s">
        <v>9683</v>
      </c>
      <c r="AR363" t="s">
        <v>9684</v>
      </c>
      <c r="AS363" t="s">
        <v>9685</v>
      </c>
      <c r="AT363" t="s">
        <v>9686</v>
      </c>
      <c r="AU363" t="s">
        <v>2265</v>
      </c>
      <c r="AV363" t="s">
        <v>9687</v>
      </c>
      <c r="AW363" t="s">
        <v>45</v>
      </c>
    </row>
    <row r="364" spans="1:49">
      <c r="A364" t="s">
        <v>9688</v>
      </c>
      <c r="B364" t="s">
        <v>2302</v>
      </c>
      <c r="C364" t="s">
        <v>9689</v>
      </c>
      <c r="D364" t="s">
        <v>9208</v>
      </c>
      <c r="E364" t="s">
        <v>2329</v>
      </c>
      <c r="F364" t="s">
        <v>2226</v>
      </c>
      <c r="G364" t="s">
        <v>2230</v>
      </c>
      <c r="H364" t="s">
        <v>2292</v>
      </c>
      <c r="I364" t="s">
        <v>2403</v>
      </c>
      <c r="J364" t="s">
        <v>2342</v>
      </c>
      <c r="K364" t="s">
        <v>9690</v>
      </c>
      <c r="L364" t="s">
        <v>2232</v>
      </c>
      <c r="M364" t="s">
        <v>2310</v>
      </c>
      <c r="N364" t="s">
        <v>2253</v>
      </c>
      <c r="O364" t="s">
        <v>9691</v>
      </c>
      <c r="P364" t="s">
        <v>2496</v>
      </c>
      <c r="Q364" t="s">
        <v>9692</v>
      </c>
      <c r="R364" t="s">
        <v>3000</v>
      </c>
      <c r="S364" t="s">
        <v>9693</v>
      </c>
      <c r="T364" t="s">
        <v>9694</v>
      </c>
      <c r="U364" t="s">
        <v>4014</v>
      </c>
      <c r="V364" t="s">
        <v>9695</v>
      </c>
      <c r="W364" t="s">
        <v>2875</v>
      </c>
      <c r="X364" t="s">
        <v>9696</v>
      </c>
      <c r="Y364" t="s">
        <v>3465</v>
      </c>
      <c r="Z364" t="s">
        <v>9697</v>
      </c>
      <c r="AA364" t="s">
        <v>3115</v>
      </c>
      <c r="AB364" t="s">
        <v>9698</v>
      </c>
      <c r="AC364" t="s">
        <v>2249</v>
      </c>
      <c r="AD364" t="s">
        <v>2250</v>
      </c>
      <c r="AE364" t="s">
        <v>2251</v>
      </c>
      <c r="AF364" t="s">
        <v>9699</v>
      </c>
      <c r="AG364" t="s">
        <v>2308</v>
      </c>
      <c r="AH364" t="s">
        <v>2230</v>
      </c>
      <c r="AI364" t="s">
        <v>2291</v>
      </c>
      <c r="AJ364" t="s">
        <v>2403</v>
      </c>
      <c r="AK364" t="s">
        <v>2307</v>
      </c>
      <c r="AM364" t="s">
        <v>9700</v>
      </c>
      <c r="AN364" t="s">
        <v>2232</v>
      </c>
      <c r="AO364" t="s">
        <v>2728</v>
      </c>
      <c r="AP364" t="s">
        <v>5387</v>
      </c>
      <c r="AQ364" t="s">
        <v>9701</v>
      </c>
      <c r="AR364" t="s">
        <v>9702</v>
      </c>
      <c r="AS364" t="s">
        <v>3796</v>
      </c>
      <c r="AT364" t="s">
        <v>9703</v>
      </c>
      <c r="AU364" t="s">
        <v>2265</v>
      </c>
      <c r="AV364" t="s">
        <v>9704</v>
      </c>
      <c r="AW364" t="s">
        <v>45</v>
      </c>
    </row>
    <row r="365" spans="1:49">
      <c r="A365" t="s">
        <v>9705</v>
      </c>
      <c r="B365" t="s">
        <v>2223</v>
      </c>
      <c r="C365" t="s">
        <v>9706</v>
      </c>
      <c r="D365" t="s">
        <v>9707</v>
      </c>
      <c r="E365" t="s">
        <v>2256</v>
      </c>
      <c r="F365" t="s">
        <v>2496</v>
      </c>
      <c r="G365" t="s">
        <v>2373</v>
      </c>
      <c r="H365" t="s">
        <v>2228</v>
      </c>
      <c r="I365" t="s">
        <v>2312</v>
      </c>
      <c r="J365" t="s">
        <v>2291</v>
      </c>
      <c r="K365" t="s">
        <v>9708</v>
      </c>
      <c r="L365" t="s">
        <v>2253</v>
      </c>
      <c r="M365" t="s">
        <v>3177</v>
      </c>
      <c r="N365" t="s">
        <v>2253</v>
      </c>
      <c r="O365" t="s">
        <v>9709</v>
      </c>
      <c r="P365" t="s">
        <v>6212</v>
      </c>
      <c r="Q365" t="s">
        <v>9710</v>
      </c>
      <c r="R365" t="s">
        <v>9711</v>
      </c>
      <c r="S365" t="s">
        <v>9712</v>
      </c>
      <c r="T365" t="s">
        <v>9713</v>
      </c>
      <c r="U365" t="s">
        <v>2620</v>
      </c>
      <c r="V365" t="s">
        <v>9714</v>
      </c>
      <c r="W365" t="s">
        <v>4380</v>
      </c>
      <c r="X365" t="s">
        <v>9715</v>
      </c>
      <c r="Y365" t="s">
        <v>3932</v>
      </c>
      <c r="Z365" t="s">
        <v>9716</v>
      </c>
      <c r="AA365" t="s">
        <v>2549</v>
      </c>
      <c r="AB365" t="s">
        <v>9717</v>
      </c>
      <c r="AC365" t="s">
        <v>2249</v>
      </c>
      <c r="AD365" t="s">
        <v>2250</v>
      </c>
      <c r="AE365" t="s">
        <v>2251</v>
      </c>
      <c r="AF365" t="s">
        <v>9718</v>
      </c>
      <c r="AG365" t="s">
        <v>2326</v>
      </c>
      <c r="AH365" t="s">
        <v>2256</v>
      </c>
      <c r="AI365" t="s">
        <v>2552</v>
      </c>
      <c r="AJ365" t="s">
        <v>2445</v>
      </c>
      <c r="AK365" t="s">
        <v>2305</v>
      </c>
      <c r="AM365" t="s">
        <v>9719</v>
      </c>
      <c r="AN365" t="s">
        <v>2253</v>
      </c>
      <c r="AO365" t="s">
        <v>9720</v>
      </c>
      <c r="AP365" t="s">
        <v>9721</v>
      </c>
      <c r="AQ365" t="s">
        <v>9722</v>
      </c>
      <c r="AR365" t="s">
        <v>9723</v>
      </c>
      <c r="AS365" t="s">
        <v>4804</v>
      </c>
      <c r="AT365" t="s">
        <v>9724</v>
      </c>
      <c r="AU365" t="s">
        <v>2265</v>
      </c>
      <c r="AV365" t="s">
        <v>9725</v>
      </c>
      <c r="AW365" t="s">
        <v>45</v>
      </c>
    </row>
    <row r="366" spans="1:49">
      <c r="A366" t="s">
        <v>9726</v>
      </c>
      <c r="B366" t="s">
        <v>46</v>
      </c>
      <c r="C366" t="s">
        <v>9727</v>
      </c>
      <c r="D366" t="s">
        <v>9245</v>
      </c>
      <c r="E366" t="s">
        <v>2292</v>
      </c>
      <c r="F366" t="s">
        <v>2271</v>
      </c>
      <c r="G366" t="s">
        <v>2308</v>
      </c>
      <c r="H366" t="s">
        <v>2371</v>
      </c>
      <c r="I366" t="s">
        <v>2273</v>
      </c>
      <c r="J366" t="s">
        <v>2254</v>
      </c>
      <c r="K366" t="s">
        <v>9728</v>
      </c>
      <c r="L366" t="s">
        <v>2232</v>
      </c>
      <c r="M366" t="s">
        <v>2565</v>
      </c>
      <c r="N366" t="s">
        <v>2253</v>
      </c>
      <c r="O366" t="s">
        <v>9729</v>
      </c>
      <c r="P366" t="s">
        <v>2601</v>
      </c>
      <c r="Q366" t="s">
        <v>9730</v>
      </c>
      <c r="R366" t="s">
        <v>4812</v>
      </c>
      <c r="S366" t="s">
        <v>9731</v>
      </c>
      <c r="T366" t="s">
        <v>9732</v>
      </c>
      <c r="U366" t="s">
        <v>5751</v>
      </c>
      <c r="V366" t="s">
        <v>9733</v>
      </c>
      <c r="W366" t="s">
        <v>4438</v>
      </c>
      <c r="X366" t="s">
        <v>9734</v>
      </c>
      <c r="Y366" t="s">
        <v>2250</v>
      </c>
      <c r="Z366" t="s">
        <v>9735</v>
      </c>
      <c r="AA366" t="s">
        <v>2973</v>
      </c>
      <c r="AB366" t="s">
        <v>9736</v>
      </c>
      <c r="AC366" t="s">
        <v>2249</v>
      </c>
      <c r="AD366" t="s">
        <v>2250</v>
      </c>
      <c r="AE366" t="s">
        <v>2251</v>
      </c>
      <c r="AF366" t="s">
        <v>9737</v>
      </c>
      <c r="AG366" t="s">
        <v>2291</v>
      </c>
      <c r="AH366" t="s">
        <v>2341</v>
      </c>
      <c r="AI366" t="s">
        <v>2327</v>
      </c>
      <c r="AJ366" t="s">
        <v>2496</v>
      </c>
      <c r="AK366" t="s">
        <v>2270</v>
      </c>
      <c r="AM366" t="s">
        <v>9738</v>
      </c>
      <c r="AN366" t="s">
        <v>2288</v>
      </c>
      <c r="AO366" t="s">
        <v>9739</v>
      </c>
      <c r="AP366" t="s">
        <v>4433</v>
      </c>
      <c r="AQ366" t="s">
        <v>9740</v>
      </c>
      <c r="AR366" t="s">
        <v>9741</v>
      </c>
      <c r="AS366" t="s">
        <v>3160</v>
      </c>
      <c r="AT366" t="s">
        <v>9742</v>
      </c>
      <c r="AU366" t="s">
        <v>2265</v>
      </c>
      <c r="AV366" t="s">
        <v>9743</v>
      </c>
      <c r="AW366" t="s">
        <v>45</v>
      </c>
    </row>
    <row r="367" spans="1:49">
      <c r="A367" t="s">
        <v>9744</v>
      </c>
      <c r="B367" t="s">
        <v>2302</v>
      </c>
      <c r="C367" t="s">
        <v>9745</v>
      </c>
      <c r="D367" t="s">
        <v>9262</v>
      </c>
      <c r="E367" t="s">
        <v>2227</v>
      </c>
      <c r="F367" t="s">
        <v>2341</v>
      </c>
      <c r="G367" t="s">
        <v>2250</v>
      </c>
      <c r="H367" t="s">
        <v>2230</v>
      </c>
      <c r="I367" t="s">
        <v>2306</v>
      </c>
      <c r="J367" t="s">
        <v>2253</v>
      </c>
      <c r="K367" t="s">
        <v>9746</v>
      </c>
      <c r="L367" t="s">
        <v>2232</v>
      </c>
      <c r="M367" t="s">
        <v>2588</v>
      </c>
      <c r="N367" t="s">
        <v>2342</v>
      </c>
      <c r="O367" t="s">
        <v>9747</v>
      </c>
      <c r="P367" t="s">
        <v>2328</v>
      </c>
      <c r="Q367" t="s">
        <v>9748</v>
      </c>
      <c r="R367" t="s">
        <v>9749</v>
      </c>
      <c r="S367" t="s">
        <v>9750</v>
      </c>
      <c r="T367" t="s">
        <v>9751</v>
      </c>
      <c r="U367" t="s">
        <v>9752</v>
      </c>
      <c r="V367" t="s">
        <v>9753</v>
      </c>
      <c r="W367" t="s">
        <v>2994</v>
      </c>
      <c r="X367" t="s">
        <v>9754</v>
      </c>
      <c r="Y367" t="s">
        <v>5613</v>
      </c>
      <c r="Z367" t="s">
        <v>9755</v>
      </c>
      <c r="AA367" t="s">
        <v>2355</v>
      </c>
      <c r="AB367" t="s">
        <v>9756</v>
      </c>
      <c r="AC367" t="s">
        <v>2249</v>
      </c>
      <c r="AD367" t="s">
        <v>2250</v>
      </c>
      <c r="AE367" t="s">
        <v>2251</v>
      </c>
      <c r="AF367" t="s">
        <v>9757</v>
      </c>
      <c r="AG367" t="s">
        <v>2481</v>
      </c>
      <c r="AH367" t="s">
        <v>2373</v>
      </c>
      <c r="AI367" t="s">
        <v>2359</v>
      </c>
      <c r="AJ367" t="s">
        <v>2270</v>
      </c>
      <c r="AK367" t="s">
        <v>2273</v>
      </c>
      <c r="AM367" t="s">
        <v>9758</v>
      </c>
      <c r="AN367" t="s">
        <v>2265</v>
      </c>
      <c r="AO367" t="s">
        <v>7365</v>
      </c>
      <c r="AP367" t="s">
        <v>8037</v>
      </c>
      <c r="AQ367" t="s">
        <v>9759</v>
      </c>
      <c r="AR367" t="s">
        <v>9760</v>
      </c>
      <c r="AS367" t="s">
        <v>9761</v>
      </c>
      <c r="AT367" t="s">
        <v>9762</v>
      </c>
      <c r="AU367" t="s">
        <v>2265</v>
      </c>
      <c r="AV367" t="s">
        <v>9763</v>
      </c>
      <c r="AW367" t="s">
        <v>45</v>
      </c>
    </row>
    <row r="368" spans="1:49">
      <c r="A368" t="s">
        <v>9764</v>
      </c>
      <c r="B368" t="s">
        <v>2223</v>
      </c>
      <c r="C368" t="s">
        <v>9765</v>
      </c>
      <c r="D368" t="s">
        <v>9766</v>
      </c>
      <c r="E368" t="s">
        <v>2256</v>
      </c>
      <c r="F368" t="s">
        <v>2536</v>
      </c>
      <c r="G368" t="s">
        <v>2271</v>
      </c>
      <c r="H368" t="s">
        <v>2230</v>
      </c>
      <c r="I368" t="s">
        <v>2255</v>
      </c>
      <c r="J368" t="s">
        <v>2288</v>
      </c>
      <c r="K368" t="s">
        <v>9767</v>
      </c>
      <c r="L368" t="s">
        <v>2232</v>
      </c>
      <c r="M368" t="s">
        <v>2614</v>
      </c>
      <c r="N368" t="s">
        <v>2234</v>
      </c>
      <c r="O368" t="s">
        <v>9768</v>
      </c>
      <c r="P368" t="s">
        <v>9769</v>
      </c>
      <c r="Q368" t="s">
        <v>9770</v>
      </c>
      <c r="R368" t="s">
        <v>7334</v>
      </c>
      <c r="S368" t="s">
        <v>9771</v>
      </c>
      <c r="T368" t="s">
        <v>9772</v>
      </c>
      <c r="U368" t="s">
        <v>2847</v>
      </c>
      <c r="V368" t="s">
        <v>9773</v>
      </c>
      <c r="W368" t="s">
        <v>9774</v>
      </c>
      <c r="X368" t="s">
        <v>9775</v>
      </c>
      <c r="Y368" t="s">
        <v>2649</v>
      </c>
      <c r="Z368" t="s">
        <v>9776</v>
      </c>
      <c r="AA368" t="s">
        <v>2355</v>
      </c>
      <c r="AB368" t="s">
        <v>9777</v>
      </c>
      <c r="AC368" t="s">
        <v>2249</v>
      </c>
      <c r="AD368" t="s">
        <v>2250</v>
      </c>
      <c r="AE368" t="s">
        <v>2251</v>
      </c>
      <c r="AF368" t="s">
        <v>9778</v>
      </c>
      <c r="AG368" t="s">
        <v>2230</v>
      </c>
      <c r="AH368" t="s">
        <v>2254</v>
      </c>
      <c r="AI368" t="s">
        <v>2481</v>
      </c>
      <c r="AJ368" t="s">
        <v>2552</v>
      </c>
      <c r="AK368" t="s">
        <v>2257</v>
      </c>
      <c r="AM368" t="s">
        <v>9779</v>
      </c>
      <c r="AN368" t="s">
        <v>2253</v>
      </c>
      <c r="AO368" t="s">
        <v>9780</v>
      </c>
      <c r="AP368" t="s">
        <v>4252</v>
      </c>
      <c r="AQ368" t="s">
        <v>4715</v>
      </c>
      <c r="AR368" t="s">
        <v>9781</v>
      </c>
      <c r="AS368" t="s">
        <v>9782</v>
      </c>
      <c r="AT368" t="s">
        <v>9783</v>
      </c>
      <c r="AU368" t="s">
        <v>2265</v>
      </c>
      <c r="AV368" t="s">
        <v>9784</v>
      </c>
      <c r="AW368" t="s">
        <v>45</v>
      </c>
    </row>
    <row r="369" spans="1:49">
      <c r="A369" t="s">
        <v>9785</v>
      </c>
      <c r="B369" t="s">
        <v>46</v>
      </c>
      <c r="C369" t="s">
        <v>9786</v>
      </c>
      <c r="D369" t="s">
        <v>9301</v>
      </c>
      <c r="E369" t="s">
        <v>2496</v>
      </c>
      <c r="F369" t="s">
        <v>2277</v>
      </c>
      <c r="G369" t="s">
        <v>2497</v>
      </c>
      <c r="H369" t="s">
        <v>2229</v>
      </c>
      <c r="I369" t="s">
        <v>2341</v>
      </c>
      <c r="J369" t="s">
        <v>2250</v>
      </c>
      <c r="K369" t="s">
        <v>9787</v>
      </c>
      <c r="L369" t="s">
        <v>2232</v>
      </c>
      <c r="M369" t="s">
        <v>2640</v>
      </c>
      <c r="N369" t="s">
        <v>2232</v>
      </c>
      <c r="O369" t="s">
        <v>9788</v>
      </c>
      <c r="P369" t="s">
        <v>2227</v>
      </c>
      <c r="Q369" t="s">
        <v>9789</v>
      </c>
      <c r="R369" t="s">
        <v>3081</v>
      </c>
      <c r="S369" t="s">
        <v>9790</v>
      </c>
      <c r="T369" t="s">
        <v>9791</v>
      </c>
      <c r="U369" t="s">
        <v>2317</v>
      </c>
      <c r="V369" t="s">
        <v>9792</v>
      </c>
      <c r="W369" t="s">
        <v>2824</v>
      </c>
      <c r="X369" t="s">
        <v>9793</v>
      </c>
      <c r="Y369" t="s">
        <v>2898</v>
      </c>
      <c r="Z369" t="s">
        <v>9794</v>
      </c>
      <c r="AA369" t="s">
        <v>2388</v>
      </c>
      <c r="AB369" t="s">
        <v>9795</v>
      </c>
      <c r="AC369" t="s">
        <v>2249</v>
      </c>
      <c r="AD369" t="s">
        <v>2250</v>
      </c>
      <c r="AE369" t="s">
        <v>2251</v>
      </c>
      <c r="AF369" t="s">
        <v>9796</v>
      </c>
      <c r="AG369" t="s">
        <v>2291</v>
      </c>
      <c r="AH369" t="s">
        <v>2341</v>
      </c>
      <c r="AI369" t="s">
        <v>2601</v>
      </c>
      <c r="AJ369" t="s">
        <v>2256</v>
      </c>
      <c r="AK369" t="s">
        <v>2328</v>
      </c>
      <c r="AM369" t="s">
        <v>9797</v>
      </c>
      <c r="AN369" t="s">
        <v>2232</v>
      </c>
      <c r="AO369" t="s">
        <v>9798</v>
      </c>
      <c r="AP369" t="s">
        <v>8163</v>
      </c>
      <c r="AQ369" t="s">
        <v>9799</v>
      </c>
      <c r="AR369" t="s">
        <v>9800</v>
      </c>
      <c r="AS369" t="s">
        <v>9114</v>
      </c>
      <c r="AT369" t="s">
        <v>9801</v>
      </c>
      <c r="AU369" t="s">
        <v>2265</v>
      </c>
      <c r="AV369" t="s">
        <v>9802</v>
      </c>
      <c r="AW369" t="s">
        <v>45</v>
      </c>
    </row>
    <row r="370" spans="1:49">
      <c r="A370" t="s">
        <v>9803</v>
      </c>
      <c r="B370" t="s">
        <v>2302</v>
      </c>
      <c r="C370" t="s">
        <v>9804</v>
      </c>
      <c r="D370" t="s">
        <v>9319</v>
      </c>
      <c r="E370" t="s">
        <v>2326</v>
      </c>
      <c r="F370" t="s">
        <v>2509</v>
      </c>
      <c r="G370" t="s">
        <v>2292</v>
      </c>
      <c r="H370" t="s">
        <v>2271</v>
      </c>
      <c r="I370" t="s">
        <v>2229</v>
      </c>
      <c r="J370" t="s">
        <v>2253</v>
      </c>
      <c r="K370" t="s">
        <v>9805</v>
      </c>
      <c r="L370" t="s">
        <v>2232</v>
      </c>
      <c r="M370" t="s">
        <v>2233</v>
      </c>
      <c r="N370" t="s">
        <v>2232</v>
      </c>
      <c r="O370" t="s">
        <v>9806</v>
      </c>
      <c r="P370" t="s">
        <v>2915</v>
      </c>
      <c r="Q370" t="s">
        <v>9807</v>
      </c>
      <c r="R370" t="s">
        <v>9808</v>
      </c>
      <c r="S370" t="s">
        <v>9809</v>
      </c>
      <c r="T370" t="s">
        <v>9810</v>
      </c>
      <c r="U370" t="s">
        <v>2817</v>
      </c>
      <c r="V370" t="s">
        <v>9811</v>
      </c>
      <c r="W370" t="s">
        <v>2228</v>
      </c>
      <c r="X370" t="s">
        <v>9812</v>
      </c>
      <c r="Y370" t="s">
        <v>2371</v>
      </c>
      <c r="Z370" t="s">
        <v>9813</v>
      </c>
      <c r="AA370" t="s">
        <v>2549</v>
      </c>
      <c r="AB370" t="s">
        <v>9814</v>
      </c>
      <c r="AC370" t="s">
        <v>2249</v>
      </c>
      <c r="AD370" t="s">
        <v>2250</v>
      </c>
      <c r="AE370" t="s">
        <v>2251</v>
      </c>
      <c r="AF370" t="s">
        <v>9815</v>
      </c>
      <c r="AG370" t="s">
        <v>2342</v>
      </c>
      <c r="AH370" t="s">
        <v>2308</v>
      </c>
      <c r="AI370" t="s">
        <v>2358</v>
      </c>
      <c r="AJ370" t="s">
        <v>2292</v>
      </c>
      <c r="AK370" t="s">
        <v>2273</v>
      </c>
      <c r="AM370" t="s">
        <v>9816</v>
      </c>
      <c r="AN370" t="s">
        <v>2232</v>
      </c>
      <c r="AO370" t="s">
        <v>2728</v>
      </c>
      <c r="AP370" t="s">
        <v>2704</v>
      </c>
      <c r="AQ370" t="s">
        <v>9817</v>
      </c>
      <c r="AR370" t="s">
        <v>9818</v>
      </c>
      <c r="AS370" t="s">
        <v>3240</v>
      </c>
      <c r="AT370" t="s">
        <v>9819</v>
      </c>
      <c r="AU370" t="s">
        <v>2265</v>
      </c>
      <c r="AV370" t="s">
        <v>9820</v>
      </c>
      <c r="AW370" t="s">
        <v>45</v>
      </c>
    </row>
    <row r="371" spans="1:49">
      <c r="A371" t="s">
        <v>9821</v>
      </c>
      <c r="B371" t="s">
        <v>2223</v>
      </c>
      <c r="C371" t="s">
        <v>9822</v>
      </c>
      <c r="D371" t="s">
        <v>9823</v>
      </c>
      <c r="E371" t="s">
        <v>2341</v>
      </c>
      <c r="F371" t="s">
        <v>2253</v>
      </c>
      <c r="G371" t="s">
        <v>2403</v>
      </c>
      <c r="H371" t="s">
        <v>2326</v>
      </c>
      <c r="I371" t="s">
        <v>2234</v>
      </c>
      <c r="J371" t="s">
        <v>2291</v>
      </c>
      <c r="K371" t="s">
        <v>9824</v>
      </c>
      <c r="L371" t="s">
        <v>2232</v>
      </c>
      <c r="M371" t="s">
        <v>2275</v>
      </c>
      <c r="N371" t="s">
        <v>2232</v>
      </c>
      <c r="O371" t="s">
        <v>9825</v>
      </c>
      <c r="P371" t="s">
        <v>9826</v>
      </c>
      <c r="Q371" t="s">
        <v>9827</v>
      </c>
      <c r="R371" t="s">
        <v>9828</v>
      </c>
      <c r="S371" t="s">
        <v>9829</v>
      </c>
      <c r="T371" t="s">
        <v>9830</v>
      </c>
      <c r="U371" t="s">
        <v>5439</v>
      </c>
      <c r="V371" t="s">
        <v>9831</v>
      </c>
      <c r="W371" t="s">
        <v>6838</v>
      </c>
      <c r="X371" t="s">
        <v>9832</v>
      </c>
      <c r="Y371" t="s">
        <v>3113</v>
      </c>
      <c r="Z371" t="s">
        <v>9833</v>
      </c>
      <c r="AA371" t="s">
        <v>5003</v>
      </c>
      <c r="AB371" t="s">
        <v>9834</v>
      </c>
      <c r="AC371" t="s">
        <v>2249</v>
      </c>
      <c r="AD371" t="s">
        <v>2250</v>
      </c>
      <c r="AE371" t="s">
        <v>2251</v>
      </c>
      <c r="AF371" t="s">
        <v>9835</v>
      </c>
      <c r="AG371" t="s">
        <v>2234</v>
      </c>
      <c r="AH371" t="s">
        <v>2342</v>
      </c>
      <c r="AI371" t="s">
        <v>2288</v>
      </c>
      <c r="AJ371" t="s">
        <v>2277</v>
      </c>
      <c r="AK371" t="s">
        <v>2329</v>
      </c>
      <c r="AM371" t="s">
        <v>9836</v>
      </c>
      <c r="AN371" t="s">
        <v>2234</v>
      </c>
      <c r="AO371" t="s">
        <v>9837</v>
      </c>
      <c r="AP371" t="s">
        <v>6731</v>
      </c>
      <c r="AQ371" t="s">
        <v>9838</v>
      </c>
      <c r="AR371" t="s">
        <v>9839</v>
      </c>
      <c r="AS371" t="s">
        <v>6876</v>
      </c>
      <c r="AT371" t="s">
        <v>9840</v>
      </c>
      <c r="AU371" t="s">
        <v>2265</v>
      </c>
      <c r="AV371" t="s">
        <v>9841</v>
      </c>
      <c r="AW371" t="s">
        <v>45</v>
      </c>
    </row>
    <row r="372" spans="1:49">
      <c r="A372" t="s">
        <v>9842</v>
      </c>
      <c r="B372" t="s">
        <v>46</v>
      </c>
      <c r="C372" t="s">
        <v>9843</v>
      </c>
      <c r="D372" t="s">
        <v>9356</v>
      </c>
      <c r="E372" t="s">
        <v>2601</v>
      </c>
      <c r="F372" t="s">
        <v>2391</v>
      </c>
      <c r="G372" t="s">
        <v>2254</v>
      </c>
      <c r="H372" t="s">
        <v>2373</v>
      </c>
      <c r="I372" t="s">
        <v>2445</v>
      </c>
      <c r="J372" t="s">
        <v>2234</v>
      </c>
      <c r="K372" t="s">
        <v>9844</v>
      </c>
      <c r="L372" t="s">
        <v>2232</v>
      </c>
      <c r="M372" t="s">
        <v>2310</v>
      </c>
      <c r="N372" t="s">
        <v>2253</v>
      </c>
      <c r="O372" t="s">
        <v>9845</v>
      </c>
      <c r="P372" t="s">
        <v>2306</v>
      </c>
      <c r="Q372" t="s">
        <v>9846</v>
      </c>
      <c r="R372" t="s">
        <v>9847</v>
      </c>
      <c r="S372" t="s">
        <v>9848</v>
      </c>
      <c r="T372" t="s">
        <v>9849</v>
      </c>
      <c r="U372" t="s">
        <v>9850</v>
      </c>
      <c r="V372" t="s">
        <v>9851</v>
      </c>
      <c r="W372" t="s">
        <v>6152</v>
      </c>
      <c r="X372" t="s">
        <v>9852</v>
      </c>
      <c r="Y372" t="s">
        <v>7359</v>
      </c>
      <c r="Z372" t="s">
        <v>9853</v>
      </c>
      <c r="AA372" t="s">
        <v>2549</v>
      </c>
      <c r="AB372" t="s">
        <v>9854</v>
      </c>
      <c r="AC372" t="s">
        <v>2249</v>
      </c>
      <c r="AD372" t="s">
        <v>2250</v>
      </c>
      <c r="AE372" t="s">
        <v>2251</v>
      </c>
      <c r="AF372" t="s">
        <v>9855</v>
      </c>
      <c r="AG372" t="s">
        <v>2265</v>
      </c>
      <c r="AH372" t="s">
        <v>2308</v>
      </c>
      <c r="AI372" t="s">
        <v>2226</v>
      </c>
      <c r="AJ372" t="s">
        <v>2256</v>
      </c>
      <c r="AK372" t="s">
        <v>2306</v>
      </c>
      <c r="AM372" t="s">
        <v>9856</v>
      </c>
      <c r="AN372" t="s">
        <v>2234</v>
      </c>
      <c r="AO372" t="s">
        <v>9857</v>
      </c>
      <c r="AP372" t="s">
        <v>7805</v>
      </c>
      <c r="AQ372" t="s">
        <v>9858</v>
      </c>
      <c r="AR372" t="s">
        <v>9859</v>
      </c>
      <c r="AS372" t="s">
        <v>2350</v>
      </c>
      <c r="AT372" t="s">
        <v>9860</v>
      </c>
      <c r="AU372" t="s">
        <v>2265</v>
      </c>
      <c r="AV372" t="s">
        <v>9861</v>
      </c>
      <c r="AW372" t="s">
        <v>45</v>
      </c>
    </row>
    <row r="373" spans="1:49">
      <c r="A373" t="s">
        <v>9862</v>
      </c>
      <c r="B373" t="s">
        <v>2302</v>
      </c>
      <c r="C373" t="s">
        <v>9863</v>
      </c>
      <c r="D373" t="s">
        <v>9372</v>
      </c>
      <c r="E373" t="s">
        <v>2312</v>
      </c>
      <c r="F373" t="s">
        <v>2255</v>
      </c>
      <c r="G373" t="s">
        <v>2496</v>
      </c>
      <c r="H373" t="s">
        <v>2359</v>
      </c>
      <c r="I373" t="s">
        <v>2371</v>
      </c>
      <c r="J373" t="s">
        <v>2291</v>
      </c>
      <c r="K373" t="s">
        <v>9864</v>
      </c>
      <c r="L373" t="s">
        <v>2253</v>
      </c>
      <c r="M373" t="s">
        <v>2614</v>
      </c>
      <c r="N373" t="s">
        <v>2234</v>
      </c>
      <c r="O373" t="s">
        <v>9865</v>
      </c>
      <c r="P373" t="s">
        <v>2256</v>
      </c>
      <c r="Q373" t="s">
        <v>9866</v>
      </c>
      <c r="R373" t="s">
        <v>6873</v>
      </c>
      <c r="S373" t="s">
        <v>9867</v>
      </c>
      <c r="T373" t="s">
        <v>9868</v>
      </c>
      <c r="U373" t="s">
        <v>9869</v>
      </c>
      <c r="V373" t="s">
        <v>9870</v>
      </c>
      <c r="W373" t="s">
        <v>7187</v>
      </c>
      <c r="X373" t="s">
        <v>9871</v>
      </c>
      <c r="Y373" t="s">
        <v>3683</v>
      </c>
      <c r="Z373" t="s">
        <v>9872</v>
      </c>
      <c r="AA373" t="s">
        <v>2388</v>
      </c>
      <c r="AB373" t="s">
        <v>9873</v>
      </c>
      <c r="AC373" t="s">
        <v>2249</v>
      </c>
      <c r="AD373" t="s">
        <v>2250</v>
      </c>
      <c r="AE373" t="s">
        <v>2251</v>
      </c>
      <c r="AF373" t="s">
        <v>9874</v>
      </c>
      <c r="AG373" t="s">
        <v>2265</v>
      </c>
      <c r="AH373" t="s">
        <v>2254</v>
      </c>
      <c r="AI373" t="s">
        <v>2481</v>
      </c>
      <c r="AJ373" t="s">
        <v>2601</v>
      </c>
      <c r="AK373" t="s">
        <v>2257</v>
      </c>
      <c r="AM373" t="s">
        <v>9875</v>
      </c>
      <c r="AN373" t="s">
        <v>2232</v>
      </c>
      <c r="AO373" t="s">
        <v>2728</v>
      </c>
      <c r="AP373" t="s">
        <v>6046</v>
      </c>
      <c r="AQ373" t="s">
        <v>9876</v>
      </c>
      <c r="AR373" t="s">
        <v>9877</v>
      </c>
      <c r="AS373" t="s">
        <v>2271</v>
      </c>
      <c r="AT373" t="s">
        <v>9878</v>
      </c>
      <c r="AU373" t="s">
        <v>2265</v>
      </c>
      <c r="AV373" t="s">
        <v>9879</v>
      </c>
      <c r="AW373" t="s">
        <v>45</v>
      </c>
    </row>
    <row r="374" spans="1:49">
      <c r="A374" t="s">
        <v>9880</v>
      </c>
      <c r="B374" t="s">
        <v>2223</v>
      </c>
      <c r="C374" t="s">
        <v>9881</v>
      </c>
      <c r="D374" t="s">
        <v>9882</v>
      </c>
      <c r="E374" t="s">
        <v>2305</v>
      </c>
      <c r="F374" t="s">
        <v>2371</v>
      </c>
      <c r="G374" t="s">
        <v>2234</v>
      </c>
      <c r="H374" t="s">
        <v>2372</v>
      </c>
      <c r="I374" t="s">
        <v>2326</v>
      </c>
      <c r="J374" t="s">
        <v>2265</v>
      </c>
      <c r="K374" t="s">
        <v>9883</v>
      </c>
      <c r="L374" t="s">
        <v>2232</v>
      </c>
      <c r="M374" t="s">
        <v>2640</v>
      </c>
      <c r="N374" t="s">
        <v>2265</v>
      </c>
      <c r="O374" t="s">
        <v>9884</v>
      </c>
      <c r="P374" t="s">
        <v>5751</v>
      </c>
      <c r="Q374" t="s">
        <v>9885</v>
      </c>
      <c r="R374" t="s">
        <v>3045</v>
      </c>
      <c r="S374" t="s">
        <v>9886</v>
      </c>
      <c r="T374" t="s">
        <v>9887</v>
      </c>
      <c r="U374" t="s">
        <v>9114</v>
      </c>
      <c r="V374" t="s">
        <v>9888</v>
      </c>
      <c r="W374" t="s">
        <v>6234</v>
      </c>
      <c r="X374" t="s">
        <v>9889</v>
      </c>
      <c r="Y374" t="s">
        <v>3113</v>
      </c>
      <c r="Z374" t="s">
        <v>9890</v>
      </c>
      <c r="AA374" t="s">
        <v>2852</v>
      </c>
      <c r="AB374" t="s">
        <v>9891</v>
      </c>
      <c r="AC374" t="s">
        <v>2249</v>
      </c>
      <c r="AD374" t="s">
        <v>2250</v>
      </c>
      <c r="AE374" t="s">
        <v>2251</v>
      </c>
      <c r="AF374" t="s">
        <v>9892</v>
      </c>
      <c r="AG374" t="s">
        <v>2265</v>
      </c>
      <c r="AH374" t="s">
        <v>2326</v>
      </c>
      <c r="AI374" t="s">
        <v>2371</v>
      </c>
      <c r="AJ374" t="s">
        <v>2373</v>
      </c>
      <c r="AK374" t="s">
        <v>2403</v>
      </c>
      <c r="AM374" t="s">
        <v>9893</v>
      </c>
      <c r="AN374" t="s">
        <v>2342</v>
      </c>
      <c r="AO374" t="s">
        <v>9894</v>
      </c>
      <c r="AP374" t="s">
        <v>2617</v>
      </c>
      <c r="AQ374" t="s">
        <v>9895</v>
      </c>
      <c r="AR374" t="s">
        <v>9896</v>
      </c>
      <c r="AS374" t="s">
        <v>2424</v>
      </c>
      <c r="AT374" t="s">
        <v>9897</v>
      </c>
      <c r="AU374" t="s">
        <v>2265</v>
      </c>
      <c r="AV374" t="s">
        <v>9898</v>
      </c>
      <c r="AW374" t="s">
        <v>45</v>
      </c>
    </row>
    <row r="375" spans="1:49">
      <c r="A375" t="s">
        <v>9899</v>
      </c>
      <c r="B375" t="s">
        <v>46</v>
      </c>
      <c r="C375" t="s">
        <v>9900</v>
      </c>
      <c r="D375" t="s">
        <v>9411</v>
      </c>
      <c r="E375" t="s">
        <v>2536</v>
      </c>
      <c r="F375" t="s">
        <v>2257</v>
      </c>
      <c r="G375" t="s">
        <v>2358</v>
      </c>
      <c r="H375" t="s">
        <v>2312</v>
      </c>
      <c r="I375" t="s">
        <v>2270</v>
      </c>
      <c r="J375" t="s">
        <v>2254</v>
      </c>
      <c r="K375" t="s">
        <v>9901</v>
      </c>
      <c r="L375" t="s">
        <v>2232</v>
      </c>
      <c r="M375" t="s">
        <v>2233</v>
      </c>
      <c r="N375" t="s">
        <v>2234</v>
      </c>
      <c r="O375" t="s">
        <v>9902</v>
      </c>
      <c r="P375" t="s">
        <v>2868</v>
      </c>
      <c r="Q375" t="s">
        <v>9903</v>
      </c>
      <c r="R375" t="s">
        <v>9904</v>
      </c>
      <c r="S375" t="s">
        <v>9905</v>
      </c>
      <c r="T375" t="s">
        <v>9906</v>
      </c>
      <c r="U375" t="s">
        <v>9907</v>
      </c>
      <c r="V375" t="s">
        <v>9908</v>
      </c>
      <c r="W375" t="s">
        <v>2696</v>
      </c>
      <c r="X375" t="s">
        <v>9909</v>
      </c>
      <c r="Y375" t="s">
        <v>3256</v>
      </c>
      <c r="Z375" t="s">
        <v>9910</v>
      </c>
      <c r="AA375" t="s">
        <v>2549</v>
      </c>
      <c r="AB375" t="s">
        <v>9911</v>
      </c>
      <c r="AC375" t="s">
        <v>2249</v>
      </c>
      <c r="AD375" t="s">
        <v>2250</v>
      </c>
      <c r="AE375" t="s">
        <v>2251</v>
      </c>
      <c r="AF375" t="s">
        <v>9912</v>
      </c>
      <c r="AG375" t="s">
        <v>2308</v>
      </c>
      <c r="AH375" t="s">
        <v>2481</v>
      </c>
      <c r="AI375" t="s">
        <v>2327</v>
      </c>
      <c r="AJ375" t="s">
        <v>2272</v>
      </c>
      <c r="AK375" t="s">
        <v>2358</v>
      </c>
      <c r="AM375" t="s">
        <v>9913</v>
      </c>
      <c r="AN375" t="s">
        <v>2265</v>
      </c>
      <c r="AO375" t="s">
        <v>9914</v>
      </c>
      <c r="AP375" t="s">
        <v>9915</v>
      </c>
      <c r="AQ375" t="s">
        <v>9916</v>
      </c>
      <c r="AR375" t="s">
        <v>9917</v>
      </c>
      <c r="AS375" t="s">
        <v>3277</v>
      </c>
      <c r="AT375" t="s">
        <v>9918</v>
      </c>
      <c r="AU375" t="s">
        <v>2265</v>
      </c>
      <c r="AV375" t="s">
        <v>9919</v>
      </c>
      <c r="AW375" t="s">
        <v>45</v>
      </c>
    </row>
    <row r="376" spans="1:49">
      <c r="A376" t="s">
        <v>9920</v>
      </c>
      <c r="B376" t="s">
        <v>2302</v>
      </c>
      <c r="C376" t="s">
        <v>9921</v>
      </c>
      <c r="D376" t="s">
        <v>9430</v>
      </c>
      <c r="E376" t="s">
        <v>2329</v>
      </c>
      <c r="F376" t="s">
        <v>2250</v>
      </c>
      <c r="G376" t="s">
        <v>2391</v>
      </c>
      <c r="H376" t="s">
        <v>2229</v>
      </c>
      <c r="I376" t="s">
        <v>2271</v>
      </c>
      <c r="J376" t="s">
        <v>2265</v>
      </c>
      <c r="K376" t="s">
        <v>9922</v>
      </c>
      <c r="L376" t="s">
        <v>2232</v>
      </c>
      <c r="M376" t="s">
        <v>2275</v>
      </c>
      <c r="N376" t="s">
        <v>2342</v>
      </c>
      <c r="O376" t="s">
        <v>9923</v>
      </c>
      <c r="P376" t="s">
        <v>2689</v>
      </c>
      <c r="Q376" t="s">
        <v>9924</v>
      </c>
      <c r="R376" t="s">
        <v>4663</v>
      </c>
      <c r="S376" t="s">
        <v>9925</v>
      </c>
      <c r="T376" t="s">
        <v>9926</v>
      </c>
      <c r="U376" t="s">
        <v>5417</v>
      </c>
      <c r="V376" t="s">
        <v>9927</v>
      </c>
      <c r="W376" t="s">
        <v>9774</v>
      </c>
      <c r="X376" t="s">
        <v>9928</v>
      </c>
      <c r="Y376" t="s">
        <v>3113</v>
      </c>
      <c r="Z376" t="s">
        <v>9929</v>
      </c>
      <c r="AA376" t="s">
        <v>2852</v>
      </c>
      <c r="AB376" t="s">
        <v>9930</v>
      </c>
      <c r="AC376" t="s">
        <v>2249</v>
      </c>
      <c r="AD376" t="s">
        <v>2250</v>
      </c>
      <c r="AE376" t="s">
        <v>2251</v>
      </c>
      <c r="AF376" t="s">
        <v>9931</v>
      </c>
      <c r="AG376" t="s">
        <v>2288</v>
      </c>
      <c r="AH376" t="s">
        <v>2481</v>
      </c>
      <c r="AI376" t="s">
        <v>2536</v>
      </c>
      <c r="AJ376" t="s">
        <v>2497</v>
      </c>
      <c r="AK376" t="s">
        <v>2257</v>
      </c>
      <c r="AM376" t="s">
        <v>9932</v>
      </c>
      <c r="AN376" t="s">
        <v>2232</v>
      </c>
      <c r="AO376" t="s">
        <v>2728</v>
      </c>
      <c r="AP376" t="s">
        <v>6046</v>
      </c>
      <c r="AQ376" t="s">
        <v>9933</v>
      </c>
      <c r="AR376" t="s">
        <v>9934</v>
      </c>
      <c r="AS376" t="s">
        <v>9935</v>
      </c>
      <c r="AT376" t="s">
        <v>9936</v>
      </c>
      <c r="AU376" t="s">
        <v>2265</v>
      </c>
      <c r="AV376" t="s">
        <v>9937</v>
      </c>
      <c r="AW376" t="s">
        <v>45</v>
      </c>
    </row>
    <row r="377" spans="1:49">
      <c r="A377" t="s">
        <v>9938</v>
      </c>
      <c r="B377" t="s">
        <v>2223</v>
      </c>
      <c r="C377" t="s">
        <v>9939</v>
      </c>
      <c r="D377" t="s">
        <v>9940</v>
      </c>
      <c r="E377" t="s">
        <v>2373</v>
      </c>
      <c r="F377" t="s">
        <v>2291</v>
      </c>
      <c r="G377" t="s">
        <v>2328</v>
      </c>
      <c r="H377" t="s">
        <v>2292</v>
      </c>
      <c r="I377" t="s">
        <v>2915</v>
      </c>
      <c r="J377" t="s">
        <v>2288</v>
      </c>
      <c r="K377" t="s">
        <v>9941</v>
      </c>
      <c r="L377" t="s">
        <v>2232</v>
      </c>
      <c r="M377" t="s">
        <v>2310</v>
      </c>
      <c r="N377" t="s">
        <v>2253</v>
      </c>
      <c r="O377" t="s">
        <v>9942</v>
      </c>
      <c r="P377" t="s">
        <v>6815</v>
      </c>
      <c r="Q377" t="s">
        <v>9943</v>
      </c>
      <c r="R377" t="s">
        <v>2514</v>
      </c>
      <c r="S377" t="s">
        <v>9944</v>
      </c>
      <c r="T377" t="s">
        <v>9945</v>
      </c>
      <c r="U377" t="s">
        <v>2860</v>
      </c>
      <c r="V377" t="s">
        <v>9946</v>
      </c>
      <c r="W377" t="s">
        <v>5289</v>
      </c>
      <c r="X377" t="s">
        <v>9947</v>
      </c>
      <c r="Y377" t="s">
        <v>4607</v>
      </c>
      <c r="Z377" t="s">
        <v>9948</v>
      </c>
      <c r="AA377" t="s">
        <v>2973</v>
      </c>
      <c r="AB377" t="s">
        <v>9949</v>
      </c>
      <c r="AC377" t="s">
        <v>2249</v>
      </c>
      <c r="AD377" t="s">
        <v>2250</v>
      </c>
      <c r="AE377" t="s">
        <v>2251</v>
      </c>
      <c r="AF377" t="s">
        <v>9950</v>
      </c>
      <c r="AG377" t="s">
        <v>2326</v>
      </c>
      <c r="AH377" t="s">
        <v>2496</v>
      </c>
      <c r="AI377" t="s">
        <v>2229</v>
      </c>
      <c r="AJ377" t="s">
        <v>2293</v>
      </c>
      <c r="AK377" t="s">
        <v>2552</v>
      </c>
      <c r="AM377" t="s">
        <v>9951</v>
      </c>
      <c r="AN377" t="s">
        <v>2232</v>
      </c>
      <c r="AO377" t="s">
        <v>9952</v>
      </c>
      <c r="AP377" t="s">
        <v>7324</v>
      </c>
      <c r="AQ377" t="s">
        <v>4519</v>
      </c>
      <c r="AR377" t="s">
        <v>9953</v>
      </c>
      <c r="AS377" t="s">
        <v>4865</v>
      </c>
      <c r="AT377" t="s">
        <v>9954</v>
      </c>
      <c r="AU377" t="s">
        <v>2265</v>
      </c>
      <c r="AV377" t="s">
        <v>9955</v>
      </c>
      <c r="AW377" t="s">
        <v>45</v>
      </c>
    </row>
    <row r="378" spans="1:49">
      <c r="A378" t="s">
        <v>9956</v>
      </c>
      <c r="B378" t="s">
        <v>46</v>
      </c>
      <c r="C378" t="s">
        <v>9957</v>
      </c>
      <c r="D378" t="s">
        <v>9468</v>
      </c>
      <c r="E378" t="s">
        <v>2255</v>
      </c>
      <c r="F378" t="s">
        <v>2230</v>
      </c>
      <c r="G378" t="s">
        <v>2359</v>
      </c>
      <c r="H378" t="s">
        <v>2272</v>
      </c>
      <c r="I378" t="s">
        <v>2342</v>
      </c>
      <c r="J378" t="s">
        <v>2250</v>
      </c>
      <c r="K378" t="s">
        <v>9958</v>
      </c>
      <c r="L378" t="s">
        <v>2253</v>
      </c>
      <c r="M378" t="s">
        <v>2640</v>
      </c>
      <c r="N378" t="s">
        <v>2265</v>
      </c>
      <c r="O378" t="s">
        <v>9959</v>
      </c>
      <c r="P378" t="s">
        <v>5592</v>
      </c>
      <c r="Q378" t="s">
        <v>9960</v>
      </c>
      <c r="R378" t="s">
        <v>9961</v>
      </c>
      <c r="S378" t="s">
        <v>9962</v>
      </c>
      <c r="T378" t="s">
        <v>9963</v>
      </c>
      <c r="U378" t="s">
        <v>3024</v>
      </c>
      <c r="V378" t="s">
        <v>9964</v>
      </c>
      <c r="W378" t="s">
        <v>5082</v>
      </c>
      <c r="X378" t="s">
        <v>9965</v>
      </c>
      <c r="Y378" t="s">
        <v>6447</v>
      </c>
      <c r="Z378" t="s">
        <v>9966</v>
      </c>
      <c r="AA378" t="s">
        <v>2852</v>
      </c>
      <c r="AB378" t="s">
        <v>9967</v>
      </c>
      <c r="AC378" t="s">
        <v>2249</v>
      </c>
      <c r="AD378" t="s">
        <v>2250</v>
      </c>
      <c r="AE378" t="s">
        <v>2251</v>
      </c>
      <c r="AF378" t="s">
        <v>9968</v>
      </c>
      <c r="AG378" t="s">
        <v>2288</v>
      </c>
      <c r="AH378" t="s">
        <v>2228</v>
      </c>
      <c r="AI378" t="s">
        <v>2358</v>
      </c>
      <c r="AJ378" t="s">
        <v>2552</v>
      </c>
      <c r="AK378" t="s">
        <v>2257</v>
      </c>
      <c r="AM378" t="s">
        <v>9969</v>
      </c>
      <c r="AN378" t="s">
        <v>2232</v>
      </c>
      <c r="AO378" t="s">
        <v>9970</v>
      </c>
      <c r="AP378" t="s">
        <v>7065</v>
      </c>
      <c r="AQ378" t="s">
        <v>9971</v>
      </c>
      <c r="AR378" t="s">
        <v>9972</v>
      </c>
      <c r="AS378" t="s">
        <v>8665</v>
      </c>
      <c r="AT378" t="s">
        <v>9973</v>
      </c>
      <c r="AU378" t="s">
        <v>2265</v>
      </c>
      <c r="AV378" t="s">
        <v>9974</v>
      </c>
      <c r="AW378" t="s">
        <v>45</v>
      </c>
    </row>
    <row r="379" spans="1:49">
      <c r="A379" t="s">
        <v>9975</v>
      </c>
      <c r="B379" t="s">
        <v>2302</v>
      </c>
      <c r="C379" t="s">
        <v>9976</v>
      </c>
      <c r="D379" t="s">
        <v>9484</v>
      </c>
      <c r="E379" t="s">
        <v>2341</v>
      </c>
      <c r="F379" t="s">
        <v>2509</v>
      </c>
      <c r="G379" t="s">
        <v>2915</v>
      </c>
      <c r="H379" t="s">
        <v>2359</v>
      </c>
      <c r="I379" t="s">
        <v>2305</v>
      </c>
      <c r="J379" t="s">
        <v>2308</v>
      </c>
      <c r="K379" t="s">
        <v>9977</v>
      </c>
      <c r="L379" t="s">
        <v>2232</v>
      </c>
      <c r="M379" t="s">
        <v>2233</v>
      </c>
      <c r="N379" t="s">
        <v>2232</v>
      </c>
      <c r="O379" t="s">
        <v>9978</v>
      </c>
      <c r="P379" t="s">
        <v>2373</v>
      </c>
      <c r="Q379" t="s">
        <v>9979</v>
      </c>
      <c r="R379" t="s">
        <v>9980</v>
      </c>
      <c r="S379" t="s">
        <v>9981</v>
      </c>
      <c r="T379" t="s">
        <v>9982</v>
      </c>
      <c r="U379" t="s">
        <v>9983</v>
      </c>
      <c r="V379" t="s">
        <v>9984</v>
      </c>
      <c r="W379" t="s">
        <v>3976</v>
      </c>
      <c r="X379" t="s">
        <v>9985</v>
      </c>
      <c r="Y379" t="s">
        <v>3704</v>
      </c>
      <c r="Z379" t="s">
        <v>9986</v>
      </c>
      <c r="AA379" t="s">
        <v>2925</v>
      </c>
      <c r="AB379" t="s">
        <v>9987</v>
      </c>
      <c r="AC379" t="s">
        <v>2249</v>
      </c>
      <c r="AD379" t="s">
        <v>2250</v>
      </c>
      <c r="AE379" t="s">
        <v>2251</v>
      </c>
      <c r="AF379" t="s">
        <v>9988</v>
      </c>
      <c r="AG379" t="s">
        <v>2536</v>
      </c>
      <c r="AH379" t="s">
        <v>2373</v>
      </c>
      <c r="AI379" t="s">
        <v>2227</v>
      </c>
      <c r="AJ379" t="s">
        <v>2497</v>
      </c>
      <c r="AK379" t="s">
        <v>2257</v>
      </c>
      <c r="AM379" t="s">
        <v>9989</v>
      </c>
      <c r="AN379" t="s">
        <v>2253</v>
      </c>
      <c r="AO379" t="s">
        <v>9990</v>
      </c>
      <c r="AP379" t="s">
        <v>6310</v>
      </c>
      <c r="AQ379" t="s">
        <v>9991</v>
      </c>
      <c r="AR379" t="s">
        <v>9992</v>
      </c>
      <c r="AS379" t="s">
        <v>6131</v>
      </c>
      <c r="AT379" t="s">
        <v>9993</v>
      </c>
      <c r="AU379" t="s">
        <v>2265</v>
      </c>
      <c r="AV379" t="s">
        <v>9994</v>
      </c>
      <c r="AW379" t="s">
        <v>45</v>
      </c>
    </row>
    <row r="380" spans="1:49">
      <c r="A380" t="s">
        <v>9995</v>
      </c>
      <c r="B380" t="s">
        <v>2223</v>
      </c>
      <c r="C380" t="s">
        <v>9996</v>
      </c>
      <c r="D380" t="s">
        <v>9997</v>
      </c>
      <c r="E380" t="s">
        <v>2272</v>
      </c>
      <c r="F380" t="s">
        <v>2305</v>
      </c>
      <c r="G380" t="s">
        <v>2329</v>
      </c>
      <c r="H380" t="s">
        <v>2327</v>
      </c>
      <c r="I380" t="s">
        <v>2254</v>
      </c>
      <c r="J380" t="s">
        <v>2254</v>
      </c>
      <c r="K380" t="s">
        <v>9998</v>
      </c>
      <c r="L380" t="s">
        <v>2232</v>
      </c>
      <c r="M380" t="s">
        <v>2275</v>
      </c>
      <c r="N380" t="s">
        <v>2253</v>
      </c>
      <c r="O380" t="s">
        <v>9999</v>
      </c>
      <c r="P380" t="s">
        <v>6815</v>
      </c>
      <c r="Q380" t="s">
        <v>10000</v>
      </c>
      <c r="R380" t="s">
        <v>10001</v>
      </c>
      <c r="S380" t="s">
        <v>10002</v>
      </c>
      <c r="T380" t="s">
        <v>10003</v>
      </c>
      <c r="U380" t="s">
        <v>7137</v>
      </c>
      <c r="V380" t="s">
        <v>10004</v>
      </c>
      <c r="W380" t="s">
        <v>4211</v>
      </c>
      <c r="X380" t="s">
        <v>10005</v>
      </c>
      <c r="Y380" t="s">
        <v>3279</v>
      </c>
      <c r="Z380" t="s">
        <v>10006</v>
      </c>
      <c r="AA380" t="s">
        <v>3115</v>
      </c>
      <c r="AB380" t="s">
        <v>10007</v>
      </c>
      <c r="AC380" t="s">
        <v>2249</v>
      </c>
      <c r="AD380" t="s">
        <v>2250</v>
      </c>
      <c r="AE380" t="s">
        <v>2251</v>
      </c>
      <c r="AF380" t="s">
        <v>10008</v>
      </c>
      <c r="AG380" t="s">
        <v>2250</v>
      </c>
      <c r="AH380" t="s">
        <v>2327</v>
      </c>
      <c r="AI380" t="s">
        <v>2497</v>
      </c>
      <c r="AJ380" t="s">
        <v>2257</v>
      </c>
      <c r="AK380" t="s">
        <v>2273</v>
      </c>
      <c r="AM380" t="s">
        <v>10009</v>
      </c>
      <c r="AN380" t="s">
        <v>2253</v>
      </c>
      <c r="AO380" t="s">
        <v>10010</v>
      </c>
      <c r="AP380" t="s">
        <v>7366</v>
      </c>
      <c r="AQ380" t="s">
        <v>10011</v>
      </c>
      <c r="AR380" t="s">
        <v>10012</v>
      </c>
      <c r="AS380" t="s">
        <v>7298</v>
      </c>
      <c r="AT380" t="s">
        <v>10013</v>
      </c>
      <c r="AU380" t="s">
        <v>2265</v>
      </c>
      <c r="AV380" t="s">
        <v>10014</v>
      </c>
      <c r="AW380" t="s">
        <v>45</v>
      </c>
    </row>
    <row r="381" spans="1:49">
      <c r="A381" t="s">
        <v>10015</v>
      </c>
      <c r="B381" t="s">
        <v>46</v>
      </c>
      <c r="C381" t="s">
        <v>10016</v>
      </c>
      <c r="D381" t="s">
        <v>9522</v>
      </c>
      <c r="E381" t="s">
        <v>2256</v>
      </c>
      <c r="F381" t="s">
        <v>2552</v>
      </c>
      <c r="G381" t="s">
        <v>2273</v>
      </c>
      <c r="H381" t="s">
        <v>2272</v>
      </c>
      <c r="I381" t="s">
        <v>2481</v>
      </c>
      <c r="J381" t="s">
        <v>2291</v>
      </c>
      <c r="K381" t="s">
        <v>10017</v>
      </c>
      <c r="L381" t="s">
        <v>2232</v>
      </c>
      <c r="M381" t="s">
        <v>2310</v>
      </c>
      <c r="N381" t="s">
        <v>2234</v>
      </c>
      <c r="O381" t="s">
        <v>10018</v>
      </c>
      <c r="P381" t="s">
        <v>2272</v>
      </c>
      <c r="Q381" t="s">
        <v>10019</v>
      </c>
      <c r="R381" t="s">
        <v>10020</v>
      </c>
      <c r="S381" t="s">
        <v>9749</v>
      </c>
      <c r="T381" t="s">
        <v>9561</v>
      </c>
      <c r="U381" t="s">
        <v>7353</v>
      </c>
      <c r="V381" t="s">
        <v>10021</v>
      </c>
      <c r="W381" t="s">
        <v>4051</v>
      </c>
      <c r="X381" t="s">
        <v>10022</v>
      </c>
      <c r="Y381" t="s">
        <v>2800</v>
      </c>
      <c r="Z381" t="s">
        <v>10023</v>
      </c>
      <c r="AA381" t="s">
        <v>4918</v>
      </c>
      <c r="AB381" t="s">
        <v>10024</v>
      </c>
      <c r="AC381" t="s">
        <v>2249</v>
      </c>
      <c r="AD381" t="s">
        <v>2250</v>
      </c>
      <c r="AE381" t="s">
        <v>2251</v>
      </c>
      <c r="AF381" t="s">
        <v>10025</v>
      </c>
      <c r="AG381" t="s">
        <v>2341</v>
      </c>
      <c r="AH381" t="s">
        <v>2372</v>
      </c>
      <c r="AI381" t="s">
        <v>2227</v>
      </c>
      <c r="AJ381" t="s">
        <v>2359</v>
      </c>
      <c r="AK381" t="s">
        <v>2257</v>
      </c>
      <c r="AM381" t="s">
        <v>10026</v>
      </c>
      <c r="AN381" t="s">
        <v>2232</v>
      </c>
      <c r="AO381" t="s">
        <v>2728</v>
      </c>
      <c r="AP381" t="s">
        <v>2857</v>
      </c>
      <c r="AQ381" t="s">
        <v>9165</v>
      </c>
      <c r="AR381" t="s">
        <v>10027</v>
      </c>
      <c r="AS381" t="s">
        <v>3998</v>
      </c>
      <c r="AT381" t="s">
        <v>10028</v>
      </c>
      <c r="AU381" t="s">
        <v>2265</v>
      </c>
      <c r="AV381" t="s">
        <v>10029</v>
      </c>
      <c r="AW381" t="s">
        <v>45</v>
      </c>
    </row>
    <row r="382" spans="1:49">
      <c r="A382" t="s">
        <v>10030</v>
      </c>
      <c r="B382" t="s">
        <v>2302</v>
      </c>
      <c r="C382" t="s">
        <v>10031</v>
      </c>
      <c r="D382" t="s">
        <v>9538</v>
      </c>
      <c r="E382" t="s">
        <v>2270</v>
      </c>
      <c r="F382" t="s">
        <v>2256</v>
      </c>
      <c r="G382" t="s">
        <v>2359</v>
      </c>
      <c r="H382" t="s">
        <v>2226</v>
      </c>
      <c r="I382" t="s">
        <v>2230</v>
      </c>
      <c r="J382" t="s">
        <v>2234</v>
      </c>
      <c r="K382" t="s">
        <v>10032</v>
      </c>
      <c r="L382" t="s">
        <v>2232</v>
      </c>
      <c r="M382" t="s">
        <v>2614</v>
      </c>
      <c r="N382" t="s">
        <v>2232</v>
      </c>
      <c r="O382" t="s">
        <v>10033</v>
      </c>
      <c r="P382" t="s">
        <v>2292</v>
      </c>
      <c r="Q382" t="s">
        <v>10034</v>
      </c>
      <c r="R382" t="s">
        <v>3215</v>
      </c>
      <c r="S382" t="s">
        <v>10035</v>
      </c>
      <c r="T382" t="s">
        <v>10036</v>
      </c>
      <c r="U382" t="s">
        <v>10037</v>
      </c>
      <c r="V382" t="s">
        <v>10038</v>
      </c>
      <c r="W382" t="s">
        <v>7958</v>
      </c>
      <c r="X382" t="s">
        <v>10039</v>
      </c>
      <c r="Y382" t="s">
        <v>3396</v>
      </c>
      <c r="Z382" t="s">
        <v>10040</v>
      </c>
      <c r="AA382" t="s">
        <v>2925</v>
      </c>
      <c r="AB382" t="s">
        <v>10041</v>
      </c>
      <c r="AC382" t="s">
        <v>2249</v>
      </c>
      <c r="AD382" t="s">
        <v>2250</v>
      </c>
      <c r="AE382" t="s">
        <v>2251</v>
      </c>
      <c r="AF382" t="s">
        <v>10042</v>
      </c>
      <c r="AG382" t="s">
        <v>2342</v>
      </c>
      <c r="AH382" t="s">
        <v>2288</v>
      </c>
      <c r="AI382" t="s">
        <v>2601</v>
      </c>
      <c r="AJ382" t="s">
        <v>2552</v>
      </c>
      <c r="AK382" t="s">
        <v>2305</v>
      </c>
      <c r="AM382" t="s">
        <v>10043</v>
      </c>
      <c r="AN382" t="s">
        <v>2232</v>
      </c>
      <c r="AO382" t="s">
        <v>2728</v>
      </c>
      <c r="AP382" t="s">
        <v>10044</v>
      </c>
      <c r="AQ382" t="s">
        <v>10045</v>
      </c>
      <c r="AR382" t="s">
        <v>10046</v>
      </c>
      <c r="AS382" t="s">
        <v>10047</v>
      </c>
      <c r="AT382" t="s">
        <v>10048</v>
      </c>
      <c r="AU382" t="s">
        <v>2265</v>
      </c>
      <c r="AV382" t="s">
        <v>10049</v>
      </c>
      <c r="AW382" t="s">
        <v>45</v>
      </c>
    </row>
    <row r="383" spans="1:49">
      <c r="A383" t="s">
        <v>10050</v>
      </c>
      <c r="B383" t="s">
        <v>2223</v>
      </c>
      <c r="C383" t="s">
        <v>10051</v>
      </c>
      <c r="D383" t="s">
        <v>10052</v>
      </c>
      <c r="E383" t="s">
        <v>2305</v>
      </c>
      <c r="F383" t="s">
        <v>2372</v>
      </c>
      <c r="G383" t="s">
        <v>2227</v>
      </c>
      <c r="H383" t="s">
        <v>2391</v>
      </c>
      <c r="I383" t="s">
        <v>2373</v>
      </c>
      <c r="J383" t="s">
        <v>2234</v>
      </c>
      <c r="K383" t="s">
        <v>10053</v>
      </c>
      <c r="L383" t="s">
        <v>2232</v>
      </c>
      <c r="M383" t="s">
        <v>2640</v>
      </c>
      <c r="N383" t="s">
        <v>2265</v>
      </c>
      <c r="O383" t="s">
        <v>10054</v>
      </c>
      <c r="P383" t="s">
        <v>2329</v>
      </c>
      <c r="Q383" t="s">
        <v>10055</v>
      </c>
      <c r="R383" t="s">
        <v>10056</v>
      </c>
      <c r="S383" t="s">
        <v>10057</v>
      </c>
      <c r="T383" t="s">
        <v>10058</v>
      </c>
      <c r="U383" t="s">
        <v>10059</v>
      </c>
      <c r="V383" t="s">
        <v>10060</v>
      </c>
      <c r="W383" t="s">
        <v>4211</v>
      </c>
      <c r="X383" t="s">
        <v>10061</v>
      </c>
      <c r="Y383" t="s">
        <v>2900</v>
      </c>
      <c r="Z383" t="s">
        <v>10062</v>
      </c>
      <c r="AA383" t="s">
        <v>2388</v>
      </c>
      <c r="AB383" t="s">
        <v>10063</v>
      </c>
      <c r="AC383" t="s">
        <v>2249</v>
      </c>
      <c r="AD383" t="s">
        <v>2250</v>
      </c>
      <c r="AE383" t="s">
        <v>2251</v>
      </c>
      <c r="AF383" t="s">
        <v>10064</v>
      </c>
      <c r="AG383" t="s">
        <v>2253</v>
      </c>
      <c r="AH383" t="s">
        <v>2341</v>
      </c>
      <c r="AI383" t="s">
        <v>2371</v>
      </c>
      <c r="AJ383" t="s">
        <v>2373</v>
      </c>
      <c r="AK383" t="s">
        <v>2329</v>
      </c>
      <c r="AM383" t="s">
        <v>10065</v>
      </c>
      <c r="AN383" t="s">
        <v>2234</v>
      </c>
      <c r="AO383" t="s">
        <v>10066</v>
      </c>
      <c r="AP383" t="s">
        <v>9915</v>
      </c>
      <c r="AQ383" t="s">
        <v>10067</v>
      </c>
      <c r="AR383" t="s">
        <v>10068</v>
      </c>
      <c r="AS383" t="s">
        <v>2327</v>
      </c>
      <c r="AT383" t="s">
        <v>10069</v>
      </c>
      <c r="AU383" t="s">
        <v>2265</v>
      </c>
      <c r="AV383" t="s">
        <v>10070</v>
      </c>
      <c r="AW383" t="s">
        <v>45</v>
      </c>
    </row>
    <row r="384" spans="1:49">
      <c r="A384" t="s">
        <v>10071</v>
      </c>
      <c r="B384" t="s">
        <v>46</v>
      </c>
      <c r="C384" t="s">
        <v>10072</v>
      </c>
      <c r="D384" t="s">
        <v>9575</v>
      </c>
      <c r="E384" t="s">
        <v>2372</v>
      </c>
      <c r="F384" t="s">
        <v>2308</v>
      </c>
      <c r="G384" t="s">
        <v>2536</v>
      </c>
      <c r="H384" t="s">
        <v>2288</v>
      </c>
      <c r="I384" t="s">
        <v>2230</v>
      </c>
      <c r="J384" t="s">
        <v>2291</v>
      </c>
      <c r="K384" t="s">
        <v>10073</v>
      </c>
      <c r="L384" t="s">
        <v>2232</v>
      </c>
      <c r="M384" t="s">
        <v>2233</v>
      </c>
      <c r="N384" t="s">
        <v>2342</v>
      </c>
      <c r="O384" t="s">
        <v>10074</v>
      </c>
      <c r="P384" t="s">
        <v>4204</v>
      </c>
      <c r="Q384" t="s">
        <v>10075</v>
      </c>
      <c r="R384" t="s">
        <v>10076</v>
      </c>
      <c r="S384" t="s">
        <v>10077</v>
      </c>
      <c r="T384" t="s">
        <v>10078</v>
      </c>
      <c r="U384" t="s">
        <v>6836</v>
      </c>
      <c r="V384" t="s">
        <v>10079</v>
      </c>
      <c r="W384" t="s">
        <v>2341</v>
      </c>
      <c r="X384" t="s">
        <v>10080</v>
      </c>
      <c r="Y384" t="s">
        <v>9180</v>
      </c>
      <c r="Z384" t="s">
        <v>10081</v>
      </c>
      <c r="AA384" t="s">
        <v>6705</v>
      </c>
      <c r="AB384" t="s">
        <v>10082</v>
      </c>
      <c r="AC384" t="s">
        <v>2249</v>
      </c>
      <c r="AD384" t="s">
        <v>2250</v>
      </c>
      <c r="AE384" t="s">
        <v>2251</v>
      </c>
      <c r="AF384" t="s">
        <v>10083</v>
      </c>
      <c r="AG384" t="s">
        <v>2308</v>
      </c>
      <c r="AH384" t="s">
        <v>2372</v>
      </c>
      <c r="AI384" t="s">
        <v>2277</v>
      </c>
      <c r="AJ384" t="s">
        <v>2256</v>
      </c>
      <c r="AK384" t="s">
        <v>2257</v>
      </c>
      <c r="AM384" t="s">
        <v>10084</v>
      </c>
      <c r="AN384" t="s">
        <v>2253</v>
      </c>
      <c r="AO384" t="s">
        <v>10085</v>
      </c>
      <c r="AP384" t="s">
        <v>4695</v>
      </c>
      <c r="AQ384" t="s">
        <v>10086</v>
      </c>
      <c r="AR384" t="s">
        <v>10087</v>
      </c>
      <c r="AS384" t="s">
        <v>6989</v>
      </c>
      <c r="AT384" t="s">
        <v>10088</v>
      </c>
      <c r="AU384" t="s">
        <v>2265</v>
      </c>
      <c r="AV384" t="s">
        <v>10089</v>
      </c>
      <c r="AW384" t="s">
        <v>45</v>
      </c>
    </row>
    <row r="385" spans="1:49">
      <c r="A385" t="s">
        <v>10090</v>
      </c>
      <c r="B385" t="s">
        <v>2302</v>
      </c>
      <c r="C385" t="s">
        <v>10091</v>
      </c>
      <c r="D385" t="s">
        <v>9593</v>
      </c>
      <c r="E385" t="s">
        <v>2509</v>
      </c>
      <c r="F385" t="s">
        <v>2229</v>
      </c>
      <c r="G385" t="s">
        <v>2293</v>
      </c>
      <c r="H385" t="s">
        <v>2601</v>
      </c>
      <c r="I385" t="s">
        <v>2250</v>
      </c>
      <c r="J385" t="s">
        <v>2308</v>
      </c>
      <c r="K385" t="s">
        <v>10092</v>
      </c>
      <c r="L385" t="s">
        <v>2232</v>
      </c>
      <c r="M385" t="s">
        <v>2275</v>
      </c>
      <c r="N385" t="s">
        <v>2232</v>
      </c>
      <c r="O385" t="s">
        <v>10093</v>
      </c>
      <c r="P385" t="s">
        <v>2481</v>
      </c>
      <c r="Q385" t="s">
        <v>10094</v>
      </c>
      <c r="R385" t="s">
        <v>4570</v>
      </c>
      <c r="S385" t="s">
        <v>10095</v>
      </c>
      <c r="T385" t="s">
        <v>10096</v>
      </c>
      <c r="U385" t="s">
        <v>3861</v>
      </c>
      <c r="V385" t="s">
        <v>8299</v>
      </c>
      <c r="W385" t="s">
        <v>10097</v>
      </c>
      <c r="X385" t="s">
        <v>10098</v>
      </c>
      <c r="Y385" t="s">
        <v>2321</v>
      </c>
      <c r="Z385" t="s">
        <v>10099</v>
      </c>
      <c r="AA385" t="s">
        <v>3557</v>
      </c>
      <c r="AB385" t="s">
        <v>10100</v>
      </c>
      <c r="AC385" t="s">
        <v>2249</v>
      </c>
      <c r="AD385" t="s">
        <v>2250</v>
      </c>
      <c r="AE385" t="s">
        <v>2251</v>
      </c>
      <c r="AF385" t="s">
        <v>10101</v>
      </c>
      <c r="AG385" t="s">
        <v>2253</v>
      </c>
      <c r="AH385" t="s">
        <v>2308</v>
      </c>
      <c r="AI385" t="s">
        <v>2292</v>
      </c>
      <c r="AJ385" t="s">
        <v>2552</v>
      </c>
      <c r="AK385" t="s">
        <v>2329</v>
      </c>
      <c r="AM385" t="s">
        <v>10102</v>
      </c>
      <c r="AN385" t="s">
        <v>2232</v>
      </c>
      <c r="AO385" t="s">
        <v>2728</v>
      </c>
      <c r="AP385" t="s">
        <v>9424</v>
      </c>
      <c r="AQ385" t="s">
        <v>10103</v>
      </c>
      <c r="AR385" t="s">
        <v>10104</v>
      </c>
      <c r="AS385" t="s">
        <v>5080</v>
      </c>
      <c r="AT385" t="s">
        <v>10105</v>
      </c>
      <c r="AU385" t="s">
        <v>2265</v>
      </c>
      <c r="AV385" t="s">
        <v>10106</v>
      </c>
      <c r="AW385" t="s">
        <v>45</v>
      </c>
    </row>
    <row r="386" spans="1:49">
      <c r="A386" t="s">
        <v>10107</v>
      </c>
      <c r="B386" t="s">
        <v>2223</v>
      </c>
      <c r="C386" t="s">
        <v>10108</v>
      </c>
      <c r="D386" t="s">
        <v>10109</v>
      </c>
      <c r="E386" t="s">
        <v>2265</v>
      </c>
      <c r="F386" t="s">
        <v>2305</v>
      </c>
      <c r="G386" t="s">
        <v>2536</v>
      </c>
      <c r="H386" t="s">
        <v>2342</v>
      </c>
      <c r="I386" t="s">
        <v>2509</v>
      </c>
      <c r="J386" t="s">
        <v>2291</v>
      </c>
      <c r="K386" t="s">
        <v>10110</v>
      </c>
      <c r="L386" t="s">
        <v>2232</v>
      </c>
      <c r="M386" t="s">
        <v>2310</v>
      </c>
      <c r="N386" t="s">
        <v>2232</v>
      </c>
      <c r="O386" t="s">
        <v>10111</v>
      </c>
      <c r="P386" t="s">
        <v>2277</v>
      </c>
      <c r="Q386" t="s">
        <v>10112</v>
      </c>
      <c r="R386" t="s">
        <v>6824</v>
      </c>
      <c r="S386" t="s">
        <v>10113</v>
      </c>
      <c r="T386" t="s">
        <v>9654</v>
      </c>
      <c r="U386" t="s">
        <v>4666</v>
      </c>
      <c r="V386" t="s">
        <v>10114</v>
      </c>
      <c r="W386" t="s">
        <v>4380</v>
      </c>
      <c r="X386" t="s">
        <v>10115</v>
      </c>
      <c r="Y386" t="s">
        <v>2877</v>
      </c>
      <c r="Z386" t="s">
        <v>10116</v>
      </c>
      <c r="AA386" t="s">
        <v>2973</v>
      </c>
      <c r="AB386" t="s">
        <v>10117</v>
      </c>
      <c r="AC386" t="s">
        <v>2249</v>
      </c>
      <c r="AD386" t="s">
        <v>2250</v>
      </c>
      <c r="AE386" t="s">
        <v>2251</v>
      </c>
      <c r="AF386" t="s">
        <v>10118</v>
      </c>
      <c r="AG386" t="s">
        <v>2308</v>
      </c>
      <c r="AH386" t="s">
        <v>2254</v>
      </c>
      <c r="AI386" t="s">
        <v>2341</v>
      </c>
      <c r="AJ386" t="s">
        <v>2256</v>
      </c>
      <c r="AK386" t="s">
        <v>2257</v>
      </c>
      <c r="AM386" t="s">
        <v>10119</v>
      </c>
      <c r="AN386" t="s">
        <v>2253</v>
      </c>
      <c r="AO386" t="s">
        <v>10120</v>
      </c>
      <c r="AP386" t="s">
        <v>2473</v>
      </c>
      <c r="AQ386" t="s">
        <v>10121</v>
      </c>
      <c r="AR386" t="s">
        <v>10122</v>
      </c>
      <c r="AS386" t="s">
        <v>2335</v>
      </c>
      <c r="AT386" t="s">
        <v>10123</v>
      </c>
      <c r="AU386" t="s">
        <v>2265</v>
      </c>
      <c r="AV386" t="s">
        <v>10124</v>
      </c>
      <c r="AW386" t="s">
        <v>45</v>
      </c>
    </row>
    <row r="387" spans="1:49">
      <c r="A387" t="s">
        <v>10125</v>
      </c>
      <c r="B387" t="s">
        <v>46</v>
      </c>
      <c r="C387" t="s">
        <v>10126</v>
      </c>
      <c r="D387" t="s">
        <v>9631</v>
      </c>
      <c r="E387" t="s">
        <v>2496</v>
      </c>
      <c r="F387" t="s">
        <v>2403</v>
      </c>
      <c r="G387" t="s">
        <v>2305</v>
      </c>
      <c r="H387" t="s">
        <v>2253</v>
      </c>
      <c r="I387" t="s">
        <v>2552</v>
      </c>
      <c r="J387" t="s">
        <v>2254</v>
      </c>
      <c r="K387" t="s">
        <v>10127</v>
      </c>
      <c r="L387" t="s">
        <v>2232</v>
      </c>
      <c r="M387" t="s">
        <v>2588</v>
      </c>
      <c r="N387" t="s">
        <v>2234</v>
      </c>
      <c r="O387" t="s">
        <v>10128</v>
      </c>
      <c r="P387" t="s">
        <v>2601</v>
      </c>
      <c r="Q387" t="s">
        <v>10129</v>
      </c>
      <c r="R387" t="s">
        <v>2630</v>
      </c>
      <c r="S387" t="s">
        <v>10130</v>
      </c>
      <c r="T387" t="s">
        <v>10131</v>
      </c>
      <c r="U387" t="s">
        <v>10132</v>
      </c>
      <c r="V387" t="s">
        <v>10133</v>
      </c>
      <c r="W387" t="s">
        <v>3194</v>
      </c>
      <c r="X387" t="s">
        <v>10134</v>
      </c>
      <c r="Y387" t="s">
        <v>3209</v>
      </c>
      <c r="Z387" t="s">
        <v>10135</v>
      </c>
      <c r="AA387" t="s">
        <v>3774</v>
      </c>
      <c r="AB387" t="s">
        <v>10136</v>
      </c>
      <c r="AC387" t="s">
        <v>2249</v>
      </c>
      <c r="AD387" t="s">
        <v>2250</v>
      </c>
      <c r="AE387" t="s">
        <v>2251</v>
      </c>
      <c r="AF387" t="s">
        <v>10137</v>
      </c>
      <c r="AG387" t="s">
        <v>2291</v>
      </c>
      <c r="AH387" t="s">
        <v>2481</v>
      </c>
      <c r="AI387" t="s">
        <v>2552</v>
      </c>
      <c r="AJ387" t="s">
        <v>2305</v>
      </c>
      <c r="AK387" t="s">
        <v>2329</v>
      </c>
      <c r="AM387" t="s">
        <v>10138</v>
      </c>
      <c r="AN387" t="s">
        <v>2232</v>
      </c>
      <c r="AO387" t="s">
        <v>10139</v>
      </c>
      <c r="AP387" t="s">
        <v>2729</v>
      </c>
      <c r="AQ387" t="s">
        <v>10140</v>
      </c>
      <c r="AR387" t="s">
        <v>10141</v>
      </c>
      <c r="AS387" t="s">
        <v>9352</v>
      </c>
      <c r="AT387" t="s">
        <v>10142</v>
      </c>
      <c r="AU387" t="s">
        <v>2265</v>
      </c>
      <c r="AV387" t="s">
        <v>10143</v>
      </c>
      <c r="AW387" t="s">
        <v>45</v>
      </c>
    </row>
    <row r="388" spans="1:49">
      <c r="A388" t="s">
        <v>10144</v>
      </c>
      <c r="B388" t="s">
        <v>2302</v>
      </c>
      <c r="C388" t="s">
        <v>10145</v>
      </c>
      <c r="D388" t="s">
        <v>9648</v>
      </c>
      <c r="E388" t="s">
        <v>2253</v>
      </c>
      <c r="F388" t="s">
        <v>2915</v>
      </c>
      <c r="G388" t="s">
        <v>2481</v>
      </c>
      <c r="H388" t="s">
        <v>2272</v>
      </c>
      <c r="I388" t="s">
        <v>2496</v>
      </c>
      <c r="J388" t="s">
        <v>2254</v>
      </c>
      <c r="K388" t="s">
        <v>10146</v>
      </c>
      <c r="L388" t="s">
        <v>2232</v>
      </c>
      <c r="M388" t="s">
        <v>2614</v>
      </c>
      <c r="N388" t="s">
        <v>2253</v>
      </c>
      <c r="O388" t="s">
        <v>10147</v>
      </c>
      <c r="P388" t="s">
        <v>2373</v>
      </c>
      <c r="Q388" t="s">
        <v>10148</v>
      </c>
      <c r="R388" t="s">
        <v>6689</v>
      </c>
      <c r="S388" t="s">
        <v>10149</v>
      </c>
      <c r="T388" t="s">
        <v>2462</v>
      </c>
      <c r="U388" t="s">
        <v>7948</v>
      </c>
      <c r="V388" t="s">
        <v>10150</v>
      </c>
      <c r="W388" t="s">
        <v>8146</v>
      </c>
      <c r="X388" t="s">
        <v>10151</v>
      </c>
      <c r="Y388" t="s">
        <v>3465</v>
      </c>
      <c r="Z388" t="s">
        <v>10152</v>
      </c>
      <c r="AA388" t="s">
        <v>2751</v>
      </c>
      <c r="AB388" t="s">
        <v>10153</v>
      </c>
      <c r="AC388" t="s">
        <v>2249</v>
      </c>
      <c r="AD388" t="s">
        <v>2250</v>
      </c>
      <c r="AE388" t="s">
        <v>2251</v>
      </c>
      <c r="AF388" t="s">
        <v>10154</v>
      </c>
      <c r="AG388" t="s">
        <v>2265</v>
      </c>
      <c r="AH388" t="s">
        <v>2288</v>
      </c>
      <c r="AI388" t="s">
        <v>2312</v>
      </c>
      <c r="AJ388" t="s">
        <v>2497</v>
      </c>
      <c r="AK388" t="s">
        <v>2257</v>
      </c>
      <c r="AM388" t="s">
        <v>10155</v>
      </c>
      <c r="AN388" t="s">
        <v>2232</v>
      </c>
      <c r="AO388" t="s">
        <v>2728</v>
      </c>
      <c r="AP388" t="s">
        <v>3381</v>
      </c>
      <c r="AQ388" t="s">
        <v>10156</v>
      </c>
      <c r="AR388" t="s">
        <v>10157</v>
      </c>
      <c r="AS388" t="s">
        <v>3872</v>
      </c>
      <c r="AT388" t="s">
        <v>10158</v>
      </c>
      <c r="AU388" t="s">
        <v>2265</v>
      </c>
      <c r="AV388" t="s">
        <v>10159</v>
      </c>
      <c r="AW388" t="s">
        <v>45</v>
      </c>
    </row>
    <row r="389" spans="1:49">
      <c r="A389" t="s">
        <v>10160</v>
      </c>
      <c r="B389" t="s">
        <v>2223</v>
      </c>
      <c r="C389" t="s">
        <v>10161</v>
      </c>
      <c r="D389" t="s">
        <v>10162</v>
      </c>
      <c r="E389" t="s">
        <v>2552</v>
      </c>
      <c r="F389" t="s">
        <v>2358</v>
      </c>
      <c r="G389" t="s">
        <v>2257</v>
      </c>
      <c r="H389" t="s">
        <v>2509</v>
      </c>
      <c r="I389" t="s">
        <v>2250</v>
      </c>
      <c r="J389" t="s">
        <v>2254</v>
      </c>
      <c r="K389" t="s">
        <v>10163</v>
      </c>
      <c r="L389" t="s">
        <v>2232</v>
      </c>
      <c r="M389" t="s">
        <v>2640</v>
      </c>
      <c r="N389" t="s">
        <v>2253</v>
      </c>
      <c r="O389" t="s">
        <v>10164</v>
      </c>
      <c r="P389" t="s">
        <v>2293</v>
      </c>
      <c r="Q389" t="s">
        <v>10165</v>
      </c>
      <c r="R389" t="s">
        <v>3471</v>
      </c>
      <c r="S389" t="s">
        <v>10166</v>
      </c>
      <c r="T389" t="s">
        <v>10167</v>
      </c>
      <c r="U389" t="s">
        <v>4255</v>
      </c>
      <c r="V389" t="s">
        <v>10168</v>
      </c>
      <c r="W389" t="s">
        <v>2558</v>
      </c>
      <c r="X389" t="s">
        <v>10169</v>
      </c>
      <c r="Y389" t="s">
        <v>2749</v>
      </c>
      <c r="Z389" t="s">
        <v>10170</v>
      </c>
      <c r="AA389" t="s">
        <v>3186</v>
      </c>
      <c r="AB389" t="s">
        <v>10171</v>
      </c>
      <c r="AC389" t="s">
        <v>2249</v>
      </c>
      <c r="AD389" t="s">
        <v>2250</v>
      </c>
      <c r="AE389" t="s">
        <v>2251</v>
      </c>
      <c r="AF389" t="s">
        <v>10172</v>
      </c>
      <c r="AG389" t="s">
        <v>2234</v>
      </c>
      <c r="AH389" t="s">
        <v>2288</v>
      </c>
      <c r="AI389" t="s">
        <v>2254</v>
      </c>
      <c r="AJ389" t="s">
        <v>2272</v>
      </c>
      <c r="AK389" t="s">
        <v>2305</v>
      </c>
      <c r="AM389" t="s">
        <v>10173</v>
      </c>
      <c r="AN389" t="s">
        <v>2234</v>
      </c>
      <c r="AO389" t="s">
        <v>10174</v>
      </c>
      <c r="AP389" t="s">
        <v>8359</v>
      </c>
      <c r="AQ389" t="s">
        <v>10175</v>
      </c>
      <c r="AR389" t="s">
        <v>10176</v>
      </c>
      <c r="AS389" t="s">
        <v>2875</v>
      </c>
      <c r="AT389" t="s">
        <v>10177</v>
      </c>
      <c r="AU389" t="s">
        <v>2265</v>
      </c>
      <c r="AV389" t="s">
        <v>10178</v>
      </c>
      <c r="AW389" t="s">
        <v>45</v>
      </c>
    </row>
    <row r="390" spans="1:49">
      <c r="A390" t="s">
        <v>10179</v>
      </c>
      <c r="B390" t="s">
        <v>46</v>
      </c>
      <c r="C390" t="s">
        <v>10180</v>
      </c>
      <c r="D390" t="s">
        <v>9689</v>
      </c>
      <c r="E390" t="s">
        <v>2254</v>
      </c>
      <c r="F390" t="s">
        <v>2271</v>
      </c>
      <c r="G390" t="s">
        <v>2229</v>
      </c>
      <c r="H390" t="s">
        <v>2601</v>
      </c>
      <c r="I390" t="s">
        <v>2552</v>
      </c>
      <c r="J390" t="s">
        <v>2234</v>
      </c>
      <c r="K390" t="s">
        <v>10181</v>
      </c>
      <c r="L390" t="s">
        <v>2232</v>
      </c>
      <c r="M390" t="s">
        <v>2233</v>
      </c>
      <c r="N390" t="s">
        <v>2234</v>
      </c>
      <c r="O390" t="s">
        <v>10182</v>
      </c>
      <c r="P390" t="s">
        <v>2373</v>
      </c>
      <c r="Q390" t="s">
        <v>10183</v>
      </c>
      <c r="R390" t="s">
        <v>10184</v>
      </c>
      <c r="S390" t="s">
        <v>10185</v>
      </c>
      <c r="T390" t="s">
        <v>10186</v>
      </c>
      <c r="U390" t="s">
        <v>10187</v>
      </c>
      <c r="V390" t="s">
        <v>10188</v>
      </c>
      <c r="W390" t="s">
        <v>3553</v>
      </c>
      <c r="X390" t="s">
        <v>10189</v>
      </c>
      <c r="Y390" t="s">
        <v>6592</v>
      </c>
      <c r="Z390" t="s">
        <v>10190</v>
      </c>
      <c r="AA390" t="s">
        <v>3774</v>
      </c>
      <c r="AB390" t="s">
        <v>10191</v>
      </c>
      <c r="AC390" t="s">
        <v>2249</v>
      </c>
      <c r="AD390" t="s">
        <v>2250</v>
      </c>
      <c r="AE390" t="s">
        <v>2251</v>
      </c>
      <c r="AF390" t="s">
        <v>10192</v>
      </c>
      <c r="AG390" t="s">
        <v>2272</v>
      </c>
      <c r="AH390" t="s">
        <v>2358</v>
      </c>
      <c r="AI390" t="s">
        <v>2271</v>
      </c>
      <c r="AJ390" t="s">
        <v>2256</v>
      </c>
      <c r="AK390" t="s">
        <v>2257</v>
      </c>
      <c r="AM390" t="s">
        <v>10193</v>
      </c>
      <c r="AN390" t="s">
        <v>2232</v>
      </c>
      <c r="AO390" t="s">
        <v>10194</v>
      </c>
      <c r="AP390" t="s">
        <v>5638</v>
      </c>
      <c r="AQ390" t="s">
        <v>10195</v>
      </c>
      <c r="AR390" t="s">
        <v>10196</v>
      </c>
      <c r="AS390" t="s">
        <v>4019</v>
      </c>
      <c r="AT390" t="s">
        <v>10197</v>
      </c>
      <c r="AU390" t="s">
        <v>2265</v>
      </c>
      <c r="AV390" t="s">
        <v>10198</v>
      </c>
      <c r="AW390" t="s">
        <v>45</v>
      </c>
    </row>
    <row r="391" spans="1:49">
      <c r="A391" t="s">
        <v>10199</v>
      </c>
      <c r="B391" t="s">
        <v>2302</v>
      </c>
      <c r="C391" t="s">
        <v>10200</v>
      </c>
      <c r="D391" t="s">
        <v>9706</v>
      </c>
      <c r="E391" t="s">
        <v>2293</v>
      </c>
      <c r="F391" t="s">
        <v>2277</v>
      </c>
      <c r="G391" t="s">
        <v>2371</v>
      </c>
      <c r="H391" t="s">
        <v>2255</v>
      </c>
      <c r="I391" t="s">
        <v>2497</v>
      </c>
      <c r="J391" t="s">
        <v>2291</v>
      </c>
      <c r="K391" t="s">
        <v>10201</v>
      </c>
      <c r="L391" t="s">
        <v>2232</v>
      </c>
      <c r="M391" t="s">
        <v>2275</v>
      </c>
      <c r="N391" t="s">
        <v>2342</v>
      </c>
      <c r="O391" t="s">
        <v>10202</v>
      </c>
      <c r="P391" t="s">
        <v>2270</v>
      </c>
      <c r="Q391" t="s">
        <v>9452</v>
      </c>
      <c r="R391" t="s">
        <v>4725</v>
      </c>
      <c r="S391" t="s">
        <v>10203</v>
      </c>
      <c r="T391" t="s">
        <v>3204</v>
      </c>
      <c r="U391" t="s">
        <v>5910</v>
      </c>
      <c r="V391" t="s">
        <v>10204</v>
      </c>
      <c r="W391" t="s">
        <v>4321</v>
      </c>
      <c r="X391" t="s">
        <v>10205</v>
      </c>
      <c r="Y391" t="s">
        <v>3932</v>
      </c>
      <c r="Z391" t="s">
        <v>10206</v>
      </c>
      <c r="AA391" t="s">
        <v>2751</v>
      </c>
      <c r="AB391" t="s">
        <v>10207</v>
      </c>
      <c r="AC391" t="s">
        <v>2249</v>
      </c>
      <c r="AD391" t="s">
        <v>2250</v>
      </c>
      <c r="AE391" t="s">
        <v>2251</v>
      </c>
      <c r="AF391" t="s">
        <v>10208</v>
      </c>
      <c r="AG391" t="s">
        <v>2288</v>
      </c>
      <c r="AH391" t="s">
        <v>2341</v>
      </c>
      <c r="AI391" t="s">
        <v>2371</v>
      </c>
      <c r="AJ391" t="s">
        <v>2552</v>
      </c>
      <c r="AK391" t="s">
        <v>2273</v>
      </c>
      <c r="AM391" t="s">
        <v>10209</v>
      </c>
      <c r="AN391" t="s">
        <v>2232</v>
      </c>
      <c r="AO391" t="s">
        <v>2728</v>
      </c>
      <c r="AP391" t="s">
        <v>8989</v>
      </c>
      <c r="AQ391" t="s">
        <v>10210</v>
      </c>
      <c r="AR391" t="s">
        <v>10211</v>
      </c>
      <c r="AS391" t="s">
        <v>7958</v>
      </c>
      <c r="AT391" t="s">
        <v>10212</v>
      </c>
      <c r="AU391" t="s">
        <v>2265</v>
      </c>
      <c r="AV391" t="s">
        <v>10213</v>
      </c>
      <c r="AW391" t="s">
        <v>45</v>
      </c>
    </row>
    <row r="392" spans="1:49">
      <c r="A392" t="s">
        <v>10214</v>
      </c>
      <c r="B392" t="s">
        <v>2223</v>
      </c>
      <c r="C392" t="s">
        <v>10215</v>
      </c>
      <c r="D392" t="s">
        <v>10216</v>
      </c>
      <c r="E392" t="s">
        <v>2230</v>
      </c>
      <c r="F392" t="s">
        <v>2496</v>
      </c>
      <c r="G392" t="s">
        <v>2536</v>
      </c>
      <c r="H392" t="s">
        <v>2305</v>
      </c>
      <c r="I392" t="s">
        <v>2312</v>
      </c>
      <c r="J392" t="s">
        <v>2265</v>
      </c>
      <c r="K392" t="s">
        <v>10217</v>
      </c>
      <c r="L392" t="s">
        <v>2232</v>
      </c>
      <c r="M392" t="s">
        <v>2310</v>
      </c>
      <c r="N392" t="s">
        <v>2253</v>
      </c>
      <c r="O392" t="s">
        <v>10218</v>
      </c>
      <c r="P392" t="s">
        <v>8025</v>
      </c>
      <c r="Q392" t="s">
        <v>10219</v>
      </c>
      <c r="R392" t="s">
        <v>7412</v>
      </c>
      <c r="S392" t="s">
        <v>8307</v>
      </c>
      <c r="T392" t="s">
        <v>10220</v>
      </c>
      <c r="U392" t="s">
        <v>9114</v>
      </c>
      <c r="V392" t="s">
        <v>10221</v>
      </c>
      <c r="W392" t="s">
        <v>3327</v>
      </c>
      <c r="X392" t="s">
        <v>10222</v>
      </c>
      <c r="Y392" t="s">
        <v>4069</v>
      </c>
      <c r="Z392" t="s">
        <v>10223</v>
      </c>
      <c r="AA392" t="s">
        <v>3088</v>
      </c>
      <c r="AB392" t="s">
        <v>10224</v>
      </c>
      <c r="AC392" t="s">
        <v>2249</v>
      </c>
      <c r="AD392" t="s">
        <v>2250</v>
      </c>
      <c r="AE392" t="s">
        <v>2251</v>
      </c>
      <c r="AF392" t="s">
        <v>10225</v>
      </c>
      <c r="AG392" t="s">
        <v>2342</v>
      </c>
      <c r="AH392" t="s">
        <v>2272</v>
      </c>
      <c r="AI392" t="s">
        <v>2496</v>
      </c>
      <c r="AJ392" t="s">
        <v>2293</v>
      </c>
      <c r="AK392" t="s">
        <v>2552</v>
      </c>
      <c r="AM392" t="s">
        <v>10226</v>
      </c>
      <c r="AN392" t="s">
        <v>2253</v>
      </c>
      <c r="AO392" t="s">
        <v>10227</v>
      </c>
      <c r="AP392" t="s">
        <v>5958</v>
      </c>
      <c r="AQ392" t="s">
        <v>7754</v>
      </c>
      <c r="AR392" t="s">
        <v>10228</v>
      </c>
      <c r="AS392" t="s">
        <v>3449</v>
      </c>
      <c r="AT392" t="s">
        <v>10229</v>
      </c>
      <c r="AU392" t="s">
        <v>2265</v>
      </c>
      <c r="AV392" t="s">
        <v>10230</v>
      </c>
      <c r="AW392" t="s">
        <v>45</v>
      </c>
    </row>
    <row r="393" spans="1:49">
      <c r="A393" t="s">
        <v>10231</v>
      </c>
      <c r="B393" t="s">
        <v>46</v>
      </c>
      <c r="C393" t="s">
        <v>10232</v>
      </c>
      <c r="D393" t="s">
        <v>9745</v>
      </c>
      <c r="E393" t="s">
        <v>2257</v>
      </c>
      <c r="F393" t="s">
        <v>2234</v>
      </c>
      <c r="G393" t="s">
        <v>2481</v>
      </c>
      <c r="H393" t="s">
        <v>2358</v>
      </c>
      <c r="I393" t="s">
        <v>2327</v>
      </c>
      <c r="J393" t="s">
        <v>2342</v>
      </c>
      <c r="K393" t="s">
        <v>10233</v>
      </c>
      <c r="L393" t="s">
        <v>2253</v>
      </c>
      <c r="M393" t="s">
        <v>4273</v>
      </c>
      <c r="N393" t="s">
        <v>2265</v>
      </c>
      <c r="O393" t="s">
        <v>10234</v>
      </c>
      <c r="P393" t="s">
        <v>5751</v>
      </c>
      <c r="Q393" t="s">
        <v>10235</v>
      </c>
      <c r="R393" t="s">
        <v>10236</v>
      </c>
      <c r="S393" t="s">
        <v>10237</v>
      </c>
      <c r="T393" t="s">
        <v>10238</v>
      </c>
      <c r="U393" t="s">
        <v>8874</v>
      </c>
      <c r="V393" t="s">
        <v>10239</v>
      </c>
      <c r="W393" t="s">
        <v>2530</v>
      </c>
      <c r="X393" t="s">
        <v>10240</v>
      </c>
      <c r="Y393" t="s">
        <v>5351</v>
      </c>
      <c r="Z393" t="s">
        <v>10241</v>
      </c>
      <c r="AA393" t="s">
        <v>3115</v>
      </c>
      <c r="AB393" t="s">
        <v>10242</v>
      </c>
      <c r="AC393" t="s">
        <v>2249</v>
      </c>
      <c r="AD393" t="s">
        <v>2250</v>
      </c>
      <c r="AE393" t="s">
        <v>2251</v>
      </c>
      <c r="AF393" t="s">
        <v>10243</v>
      </c>
      <c r="AG393" t="s">
        <v>2288</v>
      </c>
      <c r="AH393" t="s">
        <v>2255</v>
      </c>
      <c r="AI393" t="s">
        <v>2496</v>
      </c>
      <c r="AJ393" t="s">
        <v>2227</v>
      </c>
      <c r="AK393" t="s">
        <v>2359</v>
      </c>
      <c r="AM393" t="s">
        <v>10244</v>
      </c>
      <c r="AN393" t="s">
        <v>2253</v>
      </c>
      <c r="AO393" t="s">
        <v>10245</v>
      </c>
      <c r="AP393" t="s">
        <v>3837</v>
      </c>
      <c r="AQ393" t="s">
        <v>10246</v>
      </c>
      <c r="AR393" t="s">
        <v>10247</v>
      </c>
      <c r="AS393" t="s">
        <v>8481</v>
      </c>
      <c r="AT393" t="s">
        <v>10248</v>
      </c>
      <c r="AU393" t="s">
        <v>2265</v>
      </c>
      <c r="AV393" t="s">
        <v>10249</v>
      </c>
      <c r="AW393" t="s">
        <v>45</v>
      </c>
    </row>
    <row r="394" spans="1:49">
      <c r="A394" t="s">
        <v>10250</v>
      </c>
      <c r="B394" t="s">
        <v>2302</v>
      </c>
      <c r="C394" t="s">
        <v>10251</v>
      </c>
      <c r="D394" t="s">
        <v>9765</v>
      </c>
      <c r="E394" t="s">
        <v>2257</v>
      </c>
      <c r="F394" t="s">
        <v>2306</v>
      </c>
      <c r="G394" t="s">
        <v>2601</v>
      </c>
      <c r="H394" t="s">
        <v>2403</v>
      </c>
      <c r="I394" t="s">
        <v>2509</v>
      </c>
      <c r="J394" t="s">
        <v>2254</v>
      </c>
      <c r="K394" t="s">
        <v>10252</v>
      </c>
      <c r="L394" t="s">
        <v>2232</v>
      </c>
      <c r="M394" t="s">
        <v>2739</v>
      </c>
      <c r="N394" t="s">
        <v>2342</v>
      </c>
      <c r="O394" t="s">
        <v>10253</v>
      </c>
      <c r="P394" t="s">
        <v>5751</v>
      </c>
      <c r="Q394" t="s">
        <v>10254</v>
      </c>
      <c r="R394" t="s">
        <v>6097</v>
      </c>
      <c r="S394" t="s">
        <v>10255</v>
      </c>
      <c r="T394" t="s">
        <v>10256</v>
      </c>
      <c r="U394" t="s">
        <v>4255</v>
      </c>
      <c r="V394" t="s">
        <v>10257</v>
      </c>
      <c r="W394" t="s">
        <v>3758</v>
      </c>
      <c r="X394" t="s">
        <v>10258</v>
      </c>
      <c r="Y394" t="s">
        <v>3209</v>
      </c>
      <c r="Z394" t="s">
        <v>10259</v>
      </c>
      <c r="AA394" t="s">
        <v>3557</v>
      </c>
      <c r="AB394" t="s">
        <v>10260</v>
      </c>
      <c r="AC394" t="s">
        <v>2249</v>
      </c>
      <c r="AD394" t="s">
        <v>2250</v>
      </c>
      <c r="AE394" t="s">
        <v>2251</v>
      </c>
      <c r="AF394" t="s">
        <v>10261</v>
      </c>
      <c r="AG394" t="s">
        <v>2342</v>
      </c>
      <c r="AH394" t="s">
        <v>2371</v>
      </c>
      <c r="AI394" t="s">
        <v>2306</v>
      </c>
      <c r="AJ394" t="s">
        <v>2273</v>
      </c>
      <c r="AK394" t="s">
        <v>2307</v>
      </c>
      <c r="AM394" t="s">
        <v>10262</v>
      </c>
      <c r="AN394" t="s">
        <v>2253</v>
      </c>
      <c r="AO394" t="s">
        <v>10263</v>
      </c>
      <c r="AP394" t="s">
        <v>5377</v>
      </c>
      <c r="AQ394" t="s">
        <v>10264</v>
      </c>
      <c r="AR394" t="s">
        <v>10265</v>
      </c>
      <c r="AS394" t="s">
        <v>4124</v>
      </c>
      <c r="AT394" t="s">
        <v>10266</v>
      </c>
      <c r="AU394" t="s">
        <v>2265</v>
      </c>
      <c r="AV394" t="s">
        <v>10267</v>
      </c>
      <c r="AW394" t="s">
        <v>45</v>
      </c>
    </row>
    <row r="395" spans="1:49">
      <c r="A395" t="s">
        <v>10268</v>
      </c>
      <c r="B395" t="s">
        <v>2223</v>
      </c>
      <c r="C395" t="s">
        <v>10269</v>
      </c>
      <c r="D395" t="s">
        <v>10270</v>
      </c>
      <c r="E395" t="s">
        <v>2342</v>
      </c>
      <c r="F395" t="s">
        <v>2227</v>
      </c>
      <c r="G395" t="s">
        <v>2277</v>
      </c>
      <c r="H395" t="s">
        <v>2291</v>
      </c>
      <c r="I395" t="s">
        <v>2373</v>
      </c>
      <c r="J395" t="s">
        <v>2342</v>
      </c>
      <c r="K395" t="s">
        <v>10271</v>
      </c>
      <c r="L395" t="s">
        <v>2232</v>
      </c>
      <c r="M395" t="s">
        <v>2766</v>
      </c>
      <c r="N395" t="s">
        <v>2253</v>
      </c>
      <c r="O395" t="s">
        <v>10272</v>
      </c>
      <c r="P395" t="s">
        <v>4060</v>
      </c>
      <c r="Q395" t="s">
        <v>10273</v>
      </c>
      <c r="R395" t="s">
        <v>10274</v>
      </c>
      <c r="S395" t="s">
        <v>10275</v>
      </c>
      <c r="T395" t="s">
        <v>10276</v>
      </c>
      <c r="U395" t="s">
        <v>3816</v>
      </c>
      <c r="V395" t="s">
        <v>10277</v>
      </c>
      <c r="W395" t="s">
        <v>5453</v>
      </c>
      <c r="X395" t="s">
        <v>10278</v>
      </c>
      <c r="Y395" t="s">
        <v>9180</v>
      </c>
      <c r="Z395" t="s">
        <v>10279</v>
      </c>
      <c r="AA395" t="s">
        <v>2493</v>
      </c>
      <c r="AB395" t="s">
        <v>10280</v>
      </c>
      <c r="AC395" t="s">
        <v>2249</v>
      </c>
      <c r="AD395" t="s">
        <v>2250</v>
      </c>
      <c r="AE395" t="s">
        <v>2251</v>
      </c>
      <c r="AF395" t="s">
        <v>10281</v>
      </c>
      <c r="AG395" t="s">
        <v>2250</v>
      </c>
      <c r="AH395" t="s">
        <v>2403</v>
      </c>
      <c r="AI395" t="s">
        <v>2601</v>
      </c>
      <c r="AJ395" t="s">
        <v>2552</v>
      </c>
      <c r="AK395" t="s">
        <v>2328</v>
      </c>
      <c r="AM395" t="s">
        <v>10282</v>
      </c>
      <c r="AN395" t="s">
        <v>2232</v>
      </c>
      <c r="AO395" t="s">
        <v>10283</v>
      </c>
      <c r="AP395" t="s">
        <v>6689</v>
      </c>
      <c r="AQ395" t="s">
        <v>5345</v>
      </c>
      <c r="AR395" t="s">
        <v>10284</v>
      </c>
      <c r="AS395" t="s">
        <v>9752</v>
      </c>
      <c r="AT395" t="s">
        <v>10285</v>
      </c>
      <c r="AU395" t="s">
        <v>2265</v>
      </c>
      <c r="AV395" t="s">
        <v>10286</v>
      </c>
      <c r="AW395" t="s">
        <v>45</v>
      </c>
    </row>
    <row r="396" spans="1:49">
      <c r="A396" t="s">
        <v>10287</v>
      </c>
      <c r="B396" t="s">
        <v>46</v>
      </c>
      <c r="C396" t="s">
        <v>10288</v>
      </c>
      <c r="D396" t="s">
        <v>9804</v>
      </c>
      <c r="E396" t="s">
        <v>2373</v>
      </c>
      <c r="F396" t="s">
        <v>2372</v>
      </c>
      <c r="G396" t="s">
        <v>2230</v>
      </c>
      <c r="H396" t="s">
        <v>2271</v>
      </c>
      <c r="I396" t="s">
        <v>2270</v>
      </c>
      <c r="J396" t="s">
        <v>2265</v>
      </c>
      <c r="K396" t="s">
        <v>10289</v>
      </c>
      <c r="L396" t="s">
        <v>2232</v>
      </c>
      <c r="M396" t="s">
        <v>2790</v>
      </c>
      <c r="N396" t="s">
        <v>2232</v>
      </c>
      <c r="O396" t="s">
        <v>10290</v>
      </c>
      <c r="P396" t="s">
        <v>2377</v>
      </c>
      <c r="Q396" t="s">
        <v>10291</v>
      </c>
      <c r="R396" t="s">
        <v>4155</v>
      </c>
      <c r="S396" t="s">
        <v>10292</v>
      </c>
      <c r="T396" t="s">
        <v>10293</v>
      </c>
      <c r="U396" t="s">
        <v>5226</v>
      </c>
      <c r="V396" t="s">
        <v>10294</v>
      </c>
      <c r="W396" t="s">
        <v>3160</v>
      </c>
      <c r="X396" t="s">
        <v>10295</v>
      </c>
      <c r="Y396" t="s">
        <v>4069</v>
      </c>
      <c r="Z396" t="s">
        <v>10296</v>
      </c>
      <c r="AA396" t="s">
        <v>2342</v>
      </c>
      <c r="AB396" t="s">
        <v>10297</v>
      </c>
      <c r="AC396" t="s">
        <v>2249</v>
      </c>
      <c r="AD396" t="s">
        <v>2250</v>
      </c>
      <c r="AE396" t="s">
        <v>2251</v>
      </c>
      <c r="AF396" t="s">
        <v>10298</v>
      </c>
      <c r="AG396" t="s">
        <v>2265</v>
      </c>
      <c r="AH396" t="s">
        <v>2326</v>
      </c>
      <c r="AI396" t="s">
        <v>2292</v>
      </c>
      <c r="AJ396" t="s">
        <v>2552</v>
      </c>
      <c r="AK396" t="s">
        <v>2497</v>
      </c>
      <c r="AM396" t="s">
        <v>10299</v>
      </c>
      <c r="AN396" t="s">
        <v>2253</v>
      </c>
      <c r="AO396" t="s">
        <v>10300</v>
      </c>
      <c r="AP396" t="s">
        <v>3308</v>
      </c>
      <c r="AQ396" t="s">
        <v>10301</v>
      </c>
      <c r="AR396" t="s">
        <v>10302</v>
      </c>
      <c r="AS396" t="s">
        <v>3851</v>
      </c>
      <c r="AT396" t="s">
        <v>10303</v>
      </c>
      <c r="AU396" t="s">
        <v>2265</v>
      </c>
      <c r="AV396" t="s">
        <v>10304</v>
      </c>
      <c r="AW396" t="s">
        <v>45</v>
      </c>
    </row>
    <row r="397" spans="1:49">
      <c r="A397" t="s">
        <v>10305</v>
      </c>
      <c r="B397" t="s">
        <v>2302</v>
      </c>
      <c r="C397" t="s">
        <v>10306</v>
      </c>
      <c r="D397" t="s">
        <v>9822</v>
      </c>
      <c r="E397" t="s">
        <v>2292</v>
      </c>
      <c r="F397" t="s">
        <v>2257</v>
      </c>
      <c r="G397" t="s">
        <v>2308</v>
      </c>
      <c r="H397" t="s">
        <v>2481</v>
      </c>
      <c r="I397" t="s">
        <v>2341</v>
      </c>
      <c r="J397" t="s">
        <v>2230</v>
      </c>
      <c r="K397" t="s">
        <v>10307</v>
      </c>
      <c r="L397" t="s">
        <v>2232</v>
      </c>
      <c r="M397" t="s">
        <v>2815</v>
      </c>
      <c r="N397" t="s">
        <v>2342</v>
      </c>
      <c r="O397" t="s">
        <v>10308</v>
      </c>
      <c r="P397" t="s">
        <v>2512</v>
      </c>
      <c r="Q397" t="s">
        <v>10309</v>
      </c>
      <c r="R397" t="s">
        <v>6923</v>
      </c>
      <c r="S397" t="s">
        <v>10310</v>
      </c>
      <c r="T397" t="s">
        <v>5472</v>
      </c>
      <c r="U397" t="s">
        <v>6131</v>
      </c>
      <c r="V397" t="s">
        <v>10311</v>
      </c>
      <c r="W397" t="s">
        <v>2424</v>
      </c>
      <c r="X397" t="s">
        <v>10312</v>
      </c>
      <c r="Y397" t="s">
        <v>4462</v>
      </c>
      <c r="Z397" t="s">
        <v>10313</v>
      </c>
      <c r="AA397" t="s">
        <v>2355</v>
      </c>
      <c r="AB397" t="s">
        <v>10314</v>
      </c>
      <c r="AC397" t="s">
        <v>2249</v>
      </c>
      <c r="AD397" t="s">
        <v>2250</v>
      </c>
      <c r="AE397" t="s">
        <v>2251</v>
      </c>
      <c r="AF397" t="s">
        <v>10315</v>
      </c>
      <c r="AG397" t="s">
        <v>2226</v>
      </c>
      <c r="AH397" t="s">
        <v>2373</v>
      </c>
      <c r="AI397" t="s">
        <v>2256</v>
      </c>
      <c r="AJ397" t="s">
        <v>2270</v>
      </c>
      <c r="AK397" t="s">
        <v>2552</v>
      </c>
      <c r="AM397" t="s">
        <v>10316</v>
      </c>
      <c r="AN397" t="s">
        <v>2253</v>
      </c>
      <c r="AO397" t="s">
        <v>10317</v>
      </c>
      <c r="AP397" t="s">
        <v>5387</v>
      </c>
      <c r="AQ397" t="s">
        <v>10318</v>
      </c>
      <c r="AR397" t="s">
        <v>10319</v>
      </c>
      <c r="AS397" t="s">
        <v>10320</v>
      </c>
      <c r="AT397" t="s">
        <v>10321</v>
      </c>
      <c r="AU397" t="s">
        <v>2265</v>
      </c>
      <c r="AV397" t="s">
        <v>10322</v>
      </c>
      <c r="AW397" t="s">
        <v>45</v>
      </c>
    </row>
    <row r="398" spans="1:49">
      <c r="A398" t="s">
        <v>10323</v>
      </c>
      <c r="B398" t="s">
        <v>2223</v>
      </c>
      <c r="C398" t="s">
        <v>10324</v>
      </c>
      <c r="D398" t="s">
        <v>10325</v>
      </c>
      <c r="E398" t="s">
        <v>2250</v>
      </c>
      <c r="F398" t="s">
        <v>2329</v>
      </c>
      <c r="G398" t="s">
        <v>2271</v>
      </c>
      <c r="H398" t="s">
        <v>2341</v>
      </c>
      <c r="I398" t="s">
        <v>2358</v>
      </c>
      <c r="J398" t="s">
        <v>2291</v>
      </c>
      <c r="K398" t="s">
        <v>10326</v>
      </c>
      <c r="L398" t="s">
        <v>2232</v>
      </c>
      <c r="M398" t="s">
        <v>2375</v>
      </c>
      <c r="N398" t="s">
        <v>2234</v>
      </c>
      <c r="O398" t="s">
        <v>10327</v>
      </c>
      <c r="P398" t="s">
        <v>8111</v>
      </c>
      <c r="Q398" t="s">
        <v>10328</v>
      </c>
      <c r="R398" t="s">
        <v>10329</v>
      </c>
      <c r="S398" t="s">
        <v>8599</v>
      </c>
      <c r="T398" t="s">
        <v>10330</v>
      </c>
      <c r="U398" t="s">
        <v>8050</v>
      </c>
      <c r="V398" t="s">
        <v>10331</v>
      </c>
      <c r="W398" t="s">
        <v>3419</v>
      </c>
      <c r="X398" t="s">
        <v>10332</v>
      </c>
      <c r="Y398" t="s">
        <v>8527</v>
      </c>
      <c r="Z398" t="s">
        <v>10333</v>
      </c>
      <c r="AA398" t="s">
        <v>3088</v>
      </c>
      <c r="AB398" t="s">
        <v>10334</v>
      </c>
      <c r="AC398" t="s">
        <v>2249</v>
      </c>
      <c r="AD398" t="s">
        <v>2250</v>
      </c>
      <c r="AE398" t="s">
        <v>2251</v>
      </c>
      <c r="AF398" t="s">
        <v>10335</v>
      </c>
      <c r="AG398" t="s">
        <v>2326</v>
      </c>
      <c r="AH398" t="s">
        <v>2481</v>
      </c>
      <c r="AI398" t="s">
        <v>2271</v>
      </c>
      <c r="AJ398" t="s">
        <v>2293</v>
      </c>
      <c r="AK398" t="s">
        <v>2306</v>
      </c>
      <c r="AM398" t="s">
        <v>10336</v>
      </c>
      <c r="AN398" t="s">
        <v>2232</v>
      </c>
      <c r="AO398" t="s">
        <v>10337</v>
      </c>
      <c r="AP398" t="s">
        <v>2932</v>
      </c>
      <c r="AQ398" t="s">
        <v>10338</v>
      </c>
      <c r="AR398" t="s">
        <v>10339</v>
      </c>
      <c r="AS398" t="s">
        <v>2646</v>
      </c>
      <c r="AT398" t="s">
        <v>10340</v>
      </c>
      <c r="AU398" t="s">
        <v>2265</v>
      </c>
      <c r="AV398" t="s">
        <v>10341</v>
      </c>
      <c r="AW398" t="s">
        <v>45</v>
      </c>
    </row>
    <row r="399" spans="1:49">
      <c r="A399" t="s">
        <v>10342</v>
      </c>
      <c r="B399" t="s">
        <v>46</v>
      </c>
      <c r="C399" t="s">
        <v>10343</v>
      </c>
      <c r="D399" t="s">
        <v>9863</v>
      </c>
      <c r="E399" t="s">
        <v>2373</v>
      </c>
      <c r="F399" t="s">
        <v>2326</v>
      </c>
      <c r="G399" t="s">
        <v>2250</v>
      </c>
      <c r="H399" t="s">
        <v>2601</v>
      </c>
      <c r="I399" t="s">
        <v>2391</v>
      </c>
      <c r="J399" t="s">
        <v>2253</v>
      </c>
      <c r="K399" t="s">
        <v>10344</v>
      </c>
      <c r="L399" t="s">
        <v>2232</v>
      </c>
      <c r="M399" t="s">
        <v>2405</v>
      </c>
      <c r="N399" t="s">
        <v>2288</v>
      </c>
      <c r="O399" t="s">
        <v>10345</v>
      </c>
      <c r="P399" t="s">
        <v>2842</v>
      </c>
      <c r="Q399" t="s">
        <v>10346</v>
      </c>
      <c r="R399" t="s">
        <v>10347</v>
      </c>
      <c r="S399" t="s">
        <v>10348</v>
      </c>
      <c r="T399" t="s">
        <v>10349</v>
      </c>
      <c r="U399" t="s">
        <v>8399</v>
      </c>
      <c r="V399" t="s">
        <v>10350</v>
      </c>
      <c r="W399" t="s">
        <v>4185</v>
      </c>
      <c r="X399" t="s">
        <v>10351</v>
      </c>
      <c r="Y399" t="s">
        <v>4161</v>
      </c>
      <c r="Z399" t="s">
        <v>10352</v>
      </c>
      <c r="AA399" t="s">
        <v>2493</v>
      </c>
      <c r="AB399" t="s">
        <v>10353</v>
      </c>
      <c r="AC399" t="s">
        <v>2249</v>
      </c>
      <c r="AD399" t="s">
        <v>2250</v>
      </c>
      <c r="AE399" t="s">
        <v>2251</v>
      </c>
      <c r="AF399" t="s">
        <v>10354</v>
      </c>
      <c r="AG399" t="s">
        <v>2234</v>
      </c>
      <c r="AH399" t="s">
        <v>2496</v>
      </c>
      <c r="AI399" t="s">
        <v>2497</v>
      </c>
      <c r="AJ399" t="s">
        <v>2257</v>
      </c>
      <c r="AK399" t="s">
        <v>2329</v>
      </c>
      <c r="AM399" t="s">
        <v>10355</v>
      </c>
      <c r="AN399" t="s">
        <v>2232</v>
      </c>
      <c r="AO399" t="s">
        <v>10356</v>
      </c>
      <c r="AP399" t="s">
        <v>5958</v>
      </c>
      <c r="AQ399" t="s">
        <v>10357</v>
      </c>
      <c r="AR399" t="s">
        <v>10358</v>
      </c>
      <c r="AS399" t="s">
        <v>4344</v>
      </c>
      <c r="AT399" t="s">
        <v>10359</v>
      </c>
      <c r="AU399" t="s">
        <v>2265</v>
      </c>
      <c r="AV399" t="s">
        <v>10360</v>
      </c>
      <c r="AW399" t="s">
        <v>45</v>
      </c>
    </row>
    <row r="400" spans="1:49">
      <c r="A400" t="s">
        <v>10361</v>
      </c>
      <c r="B400" t="s">
        <v>2302</v>
      </c>
      <c r="C400" t="s">
        <v>10362</v>
      </c>
      <c r="D400" t="s">
        <v>9881</v>
      </c>
      <c r="E400" t="s">
        <v>2277</v>
      </c>
      <c r="F400" t="s">
        <v>2371</v>
      </c>
      <c r="G400" t="s">
        <v>2227</v>
      </c>
      <c r="H400" t="s">
        <v>2326</v>
      </c>
      <c r="I400" t="s">
        <v>2496</v>
      </c>
      <c r="J400" t="s">
        <v>2288</v>
      </c>
      <c r="K400" t="s">
        <v>10363</v>
      </c>
      <c r="L400" t="s">
        <v>2232</v>
      </c>
      <c r="M400" t="s">
        <v>2431</v>
      </c>
      <c r="N400" t="s">
        <v>2234</v>
      </c>
      <c r="O400" t="s">
        <v>10364</v>
      </c>
      <c r="P400" t="s">
        <v>4521</v>
      </c>
      <c r="Q400" t="s">
        <v>4434</v>
      </c>
      <c r="R400" t="s">
        <v>2421</v>
      </c>
      <c r="S400" t="s">
        <v>4252</v>
      </c>
      <c r="T400" t="s">
        <v>10365</v>
      </c>
      <c r="U400" t="s">
        <v>4051</v>
      </c>
      <c r="V400" t="s">
        <v>10366</v>
      </c>
      <c r="W400" t="s">
        <v>3829</v>
      </c>
      <c r="X400" t="s">
        <v>10367</v>
      </c>
      <c r="Y400" t="s">
        <v>3820</v>
      </c>
      <c r="Z400" t="s">
        <v>10368</v>
      </c>
      <c r="AA400" t="s">
        <v>5003</v>
      </c>
      <c r="AB400" t="s">
        <v>10369</v>
      </c>
      <c r="AC400" t="s">
        <v>2249</v>
      </c>
      <c r="AD400" t="s">
        <v>2250</v>
      </c>
      <c r="AE400" t="s">
        <v>2251</v>
      </c>
      <c r="AF400" t="s">
        <v>10370</v>
      </c>
      <c r="AG400" t="s">
        <v>2312</v>
      </c>
      <c r="AH400" t="s">
        <v>2327</v>
      </c>
      <c r="AI400" t="s">
        <v>2359</v>
      </c>
      <c r="AJ400" t="s">
        <v>2257</v>
      </c>
      <c r="AK400" t="s">
        <v>2273</v>
      </c>
      <c r="AM400" t="s">
        <v>10371</v>
      </c>
      <c r="AN400" t="s">
        <v>2232</v>
      </c>
      <c r="AO400" t="s">
        <v>10372</v>
      </c>
      <c r="AP400" t="s">
        <v>10373</v>
      </c>
      <c r="AQ400" t="s">
        <v>10374</v>
      </c>
      <c r="AR400" t="s">
        <v>10375</v>
      </c>
      <c r="AS400" t="s">
        <v>9352</v>
      </c>
      <c r="AT400" t="s">
        <v>10376</v>
      </c>
      <c r="AU400" t="s">
        <v>2265</v>
      </c>
      <c r="AV400" t="s">
        <v>10377</v>
      </c>
      <c r="AW400" t="s">
        <v>45</v>
      </c>
    </row>
    <row r="401" spans="1:49">
      <c r="A401" t="s">
        <v>10378</v>
      </c>
      <c r="B401" t="s">
        <v>2223</v>
      </c>
      <c r="C401" t="s">
        <v>10379</v>
      </c>
      <c r="D401" t="s">
        <v>10380</v>
      </c>
      <c r="E401" t="s">
        <v>2229</v>
      </c>
      <c r="F401" t="s">
        <v>2272</v>
      </c>
      <c r="G401" t="s">
        <v>2308</v>
      </c>
      <c r="H401" t="s">
        <v>2327</v>
      </c>
      <c r="I401" t="s">
        <v>2358</v>
      </c>
      <c r="J401" t="s">
        <v>2265</v>
      </c>
      <c r="K401" t="s">
        <v>10381</v>
      </c>
      <c r="L401" t="s">
        <v>2232</v>
      </c>
      <c r="M401" t="s">
        <v>3078</v>
      </c>
      <c r="N401" t="s">
        <v>2230</v>
      </c>
      <c r="O401" t="s">
        <v>10382</v>
      </c>
      <c r="P401" t="s">
        <v>10383</v>
      </c>
      <c r="Q401" t="s">
        <v>10384</v>
      </c>
      <c r="R401" t="s">
        <v>10385</v>
      </c>
      <c r="S401" t="s">
        <v>10386</v>
      </c>
      <c r="T401" t="s">
        <v>10387</v>
      </c>
      <c r="U401" t="s">
        <v>5851</v>
      </c>
      <c r="V401" t="s">
        <v>10388</v>
      </c>
      <c r="W401" t="s">
        <v>3555</v>
      </c>
      <c r="X401" t="s">
        <v>10389</v>
      </c>
      <c r="Y401" t="s">
        <v>3113</v>
      </c>
      <c r="Z401" t="s">
        <v>10390</v>
      </c>
      <c r="AA401" t="s">
        <v>3088</v>
      </c>
      <c r="AB401" t="s">
        <v>10391</v>
      </c>
      <c r="AC401" t="s">
        <v>2249</v>
      </c>
      <c r="AD401" t="s">
        <v>2250</v>
      </c>
      <c r="AE401" t="s">
        <v>2251</v>
      </c>
      <c r="AF401" t="s">
        <v>10392</v>
      </c>
      <c r="AG401" t="s">
        <v>2342</v>
      </c>
      <c r="AH401" t="s">
        <v>2291</v>
      </c>
      <c r="AI401" t="s">
        <v>2326</v>
      </c>
      <c r="AJ401" t="s">
        <v>2277</v>
      </c>
      <c r="AK401" t="s">
        <v>2329</v>
      </c>
      <c r="AM401" t="s">
        <v>10393</v>
      </c>
      <c r="AN401" t="s">
        <v>2254</v>
      </c>
      <c r="AO401" t="s">
        <v>10394</v>
      </c>
      <c r="AP401" t="s">
        <v>10395</v>
      </c>
      <c r="AQ401" t="s">
        <v>10396</v>
      </c>
      <c r="AR401" t="s">
        <v>10397</v>
      </c>
      <c r="AS401" t="s">
        <v>3300</v>
      </c>
      <c r="AT401" t="s">
        <v>10398</v>
      </c>
      <c r="AU401" t="s">
        <v>2265</v>
      </c>
      <c r="AV401" t="s">
        <v>10399</v>
      </c>
      <c r="AW401" t="s">
        <v>45</v>
      </c>
    </row>
    <row r="402" spans="1:49">
      <c r="A402" t="s">
        <v>10400</v>
      </c>
      <c r="B402" t="s">
        <v>46</v>
      </c>
      <c r="C402" t="s">
        <v>10401</v>
      </c>
      <c r="D402" t="s">
        <v>9921</v>
      </c>
      <c r="E402" t="s">
        <v>2328</v>
      </c>
      <c r="F402" t="s">
        <v>2227</v>
      </c>
      <c r="G402" t="s">
        <v>2372</v>
      </c>
      <c r="H402" t="s">
        <v>2257</v>
      </c>
      <c r="I402" t="s">
        <v>2497</v>
      </c>
      <c r="J402" t="s">
        <v>2250</v>
      </c>
      <c r="K402" t="s">
        <v>10402</v>
      </c>
      <c r="L402" t="s">
        <v>2232</v>
      </c>
      <c r="M402" t="s">
        <v>3102</v>
      </c>
      <c r="N402" t="s">
        <v>2234</v>
      </c>
      <c r="O402" t="s">
        <v>10403</v>
      </c>
      <c r="P402" t="s">
        <v>2272</v>
      </c>
      <c r="Q402" t="s">
        <v>10404</v>
      </c>
      <c r="R402" t="s">
        <v>5425</v>
      </c>
      <c r="S402" t="s">
        <v>10405</v>
      </c>
      <c r="T402" t="s">
        <v>10406</v>
      </c>
      <c r="U402" t="s">
        <v>10407</v>
      </c>
      <c r="V402" t="s">
        <v>10408</v>
      </c>
      <c r="W402" t="s">
        <v>3497</v>
      </c>
      <c r="X402" t="s">
        <v>10409</v>
      </c>
      <c r="Y402" t="s">
        <v>3396</v>
      </c>
      <c r="Z402" t="s">
        <v>10410</v>
      </c>
      <c r="AA402" t="s">
        <v>2288</v>
      </c>
      <c r="AB402" t="s">
        <v>10411</v>
      </c>
      <c r="AC402" t="s">
        <v>2249</v>
      </c>
      <c r="AD402" t="s">
        <v>2250</v>
      </c>
      <c r="AE402" t="s">
        <v>2251</v>
      </c>
      <c r="AF402" t="s">
        <v>10412</v>
      </c>
      <c r="AG402" t="s">
        <v>2277</v>
      </c>
      <c r="AH402" t="s">
        <v>2601</v>
      </c>
      <c r="AI402" t="s">
        <v>2306</v>
      </c>
      <c r="AJ402" t="s">
        <v>2257</v>
      </c>
      <c r="AK402" t="s">
        <v>2305</v>
      </c>
      <c r="AM402" t="s">
        <v>10413</v>
      </c>
      <c r="AN402" t="s">
        <v>2253</v>
      </c>
      <c r="AO402" t="s">
        <v>10414</v>
      </c>
      <c r="AP402" t="s">
        <v>6530</v>
      </c>
      <c r="AQ402" t="s">
        <v>10415</v>
      </c>
      <c r="AR402" t="s">
        <v>10416</v>
      </c>
      <c r="AS402" t="s">
        <v>10417</v>
      </c>
      <c r="AT402" t="s">
        <v>10418</v>
      </c>
      <c r="AU402" t="s">
        <v>2265</v>
      </c>
      <c r="AV402" t="s">
        <v>10419</v>
      </c>
      <c r="AW402" t="s">
        <v>45</v>
      </c>
    </row>
    <row r="403" spans="1:49">
      <c r="A403" t="s">
        <v>10420</v>
      </c>
      <c r="B403" t="s">
        <v>2302</v>
      </c>
      <c r="C403" t="s">
        <v>10421</v>
      </c>
      <c r="D403" t="s">
        <v>9939</v>
      </c>
      <c r="E403" t="s">
        <v>2312</v>
      </c>
      <c r="F403" t="s">
        <v>2291</v>
      </c>
      <c r="G403" t="s">
        <v>2497</v>
      </c>
      <c r="H403" t="s">
        <v>2253</v>
      </c>
      <c r="I403" t="s">
        <v>2293</v>
      </c>
      <c r="J403" t="s">
        <v>2230</v>
      </c>
      <c r="K403" t="s">
        <v>10422</v>
      </c>
      <c r="L403" t="s">
        <v>2232</v>
      </c>
      <c r="M403" t="s">
        <v>3129</v>
      </c>
      <c r="N403" t="s">
        <v>2232</v>
      </c>
      <c r="O403" t="s">
        <v>10423</v>
      </c>
      <c r="P403" t="s">
        <v>2305</v>
      </c>
      <c r="Q403" t="s">
        <v>10424</v>
      </c>
      <c r="R403" t="s">
        <v>4028</v>
      </c>
      <c r="S403" t="s">
        <v>7157</v>
      </c>
      <c r="T403" t="s">
        <v>10425</v>
      </c>
      <c r="U403" t="s">
        <v>6624</v>
      </c>
      <c r="V403" t="s">
        <v>10426</v>
      </c>
      <c r="W403" t="s">
        <v>3906</v>
      </c>
      <c r="X403" t="s">
        <v>10427</v>
      </c>
      <c r="Y403" t="s">
        <v>2308</v>
      </c>
      <c r="Z403" t="s">
        <v>10428</v>
      </c>
      <c r="AA403" t="s">
        <v>3088</v>
      </c>
      <c r="AB403" t="s">
        <v>10429</v>
      </c>
      <c r="AC403" t="s">
        <v>2249</v>
      </c>
      <c r="AD403" t="s">
        <v>2250</v>
      </c>
      <c r="AE403" t="s">
        <v>2251</v>
      </c>
      <c r="AF403" t="s">
        <v>10430</v>
      </c>
      <c r="AG403" t="s">
        <v>2308</v>
      </c>
      <c r="AH403" t="s">
        <v>2327</v>
      </c>
      <c r="AI403" t="s">
        <v>2496</v>
      </c>
      <c r="AJ403" t="s">
        <v>2306</v>
      </c>
      <c r="AK403" t="s">
        <v>2328</v>
      </c>
      <c r="AM403" t="s">
        <v>10431</v>
      </c>
      <c r="AN403" t="s">
        <v>2234</v>
      </c>
      <c r="AO403" t="s">
        <v>2331</v>
      </c>
      <c r="AP403" t="s">
        <v>6480</v>
      </c>
      <c r="AQ403" t="s">
        <v>6620</v>
      </c>
      <c r="AR403" t="s">
        <v>10432</v>
      </c>
      <c r="AS403" t="s">
        <v>4243</v>
      </c>
      <c r="AT403" t="s">
        <v>10433</v>
      </c>
      <c r="AU403" t="s">
        <v>2265</v>
      </c>
      <c r="AV403" t="s">
        <v>10434</v>
      </c>
      <c r="AW403" t="s">
        <v>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8"/>
  <sheetViews>
    <sheetView workbookViewId="0">
      <selection activeCell="A8" sqref="A8"/>
    </sheetView>
  </sheetViews>
  <sheetFormatPr defaultRowHeight="15"/>
  <cols>
    <col min="1" max="51" width="10.140625" customWidth="1"/>
  </cols>
  <sheetData>
    <row r="1" spans="1:51">
      <c r="A1" s="40">
        <f>'Moyenne finale'!G9</f>
        <v>2.1161048689138578E-2</v>
      </c>
      <c r="B1" s="40">
        <f>'Moyenne finale'!H9</f>
        <v>1.9756554307116106E-2</v>
      </c>
      <c r="C1" s="40">
        <f>'Moyenne finale'!I9</f>
        <v>2.050561797752809E-2</v>
      </c>
      <c r="D1" s="40">
        <f>'Moyenne finale'!J9</f>
        <v>2.050561797752809E-2</v>
      </c>
      <c r="E1" s="40">
        <f>'Moyenne finale'!K9</f>
        <v>2.0131086142322098E-2</v>
      </c>
      <c r="F1" s="40">
        <f>'Moyenne finale'!L9</f>
        <v>2.0692883895131086E-2</v>
      </c>
      <c r="G1" s="40">
        <f>'Moyenne finale'!M9</f>
        <v>2.0786516853932586E-2</v>
      </c>
      <c r="H1" s="40">
        <f>'Moyenne finale'!N9</f>
        <v>1.844569288389513E-2</v>
      </c>
      <c r="I1" s="40">
        <f>'Moyenne finale'!O9</f>
        <v>2.0786516853932586E-2</v>
      </c>
      <c r="J1" s="40">
        <f>'Moyenne finale'!P9</f>
        <v>1.9850187265917602E-2</v>
      </c>
      <c r="K1" s="40">
        <f>'Moyenne finale'!G12</f>
        <v>1.9943820224719102E-2</v>
      </c>
      <c r="L1" s="40">
        <f>'Moyenne finale'!H12</f>
        <v>1.9288389513108614E-2</v>
      </c>
      <c r="M1" s="40">
        <f>'Moyenne finale'!I12</f>
        <v>2.3127340823970038E-2</v>
      </c>
      <c r="N1" s="40">
        <f>'Moyenne finale'!J12</f>
        <v>1.9382022471910114E-2</v>
      </c>
      <c r="O1" s="40">
        <f>'Moyenne finale'!K12</f>
        <v>2.2097378277153558E-2</v>
      </c>
      <c r="P1" s="40">
        <f>'Moyenne finale'!L12</f>
        <v>2.1348314606741574E-2</v>
      </c>
      <c r="Q1" s="40">
        <f>'Moyenne finale'!M12</f>
        <v>2.050561797752809E-2</v>
      </c>
      <c r="R1" s="40">
        <f>'Moyenne finale'!N12</f>
        <v>1.9194756554307114E-2</v>
      </c>
      <c r="S1" s="40">
        <f>'Moyenne finale'!O12</f>
        <v>1.853932584269663E-2</v>
      </c>
      <c r="T1" s="40">
        <f>'Moyenne finale'!P12</f>
        <v>1.9850187265917602E-2</v>
      </c>
      <c r="U1" s="40">
        <f>'Moyenne finale'!G15</f>
        <v>1.9756554307116106E-2</v>
      </c>
      <c r="V1" s="40">
        <f>'Moyenne finale'!H15</f>
        <v>2.3220973782771534E-2</v>
      </c>
      <c r="W1" s="40">
        <f>'Moyenne finale'!I15</f>
        <v>2.0880149812734082E-2</v>
      </c>
      <c r="X1" s="40">
        <f>'Moyenne finale'!J15</f>
        <v>2.0318352059925094E-2</v>
      </c>
      <c r="Y1" s="40">
        <f>'Moyenne finale'!K15</f>
        <v>1.8726591760299626E-2</v>
      </c>
      <c r="Z1" s="40">
        <f>'Moyenne finale'!L15</f>
        <v>2.153558052434457E-2</v>
      </c>
      <c r="AA1" s="40">
        <f>'Moyenne finale'!M15</f>
        <v>2.0973782771535582E-2</v>
      </c>
      <c r="AB1" s="40">
        <f>'Moyenne finale'!N15</f>
        <v>1.9943820224719102E-2</v>
      </c>
      <c r="AC1" s="40">
        <f>'Moyenne finale'!O15</f>
        <v>2.1629213483146066E-2</v>
      </c>
      <c r="AD1" s="40">
        <f>'Moyenne finale'!P15</f>
        <v>1.9662921348314606E-2</v>
      </c>
      <c r="AE1" s="40">
        <f>'Moyenne finale'!G18</f>
        <v>2.0973782771535582E-2</v>
      </c>
      <c r="AF1" s="40">
        <f>'Moyenne finale'!H18</f>
        <v>1.947565543071161E-2</v>
      </c>
      <c r="AG1" s="40">
        <f>'Moyenne finale'!I18</f>
        <v>2.1161048689138578E-2</v>
      </c>
      <c r="AH1" s="40">
        <f>'Moyenne finale'!J18</f>
        <v>1.8913857677902622E-2</v>
      </c>
      <c r="AI1" s="40">
        <f>'Moyenne finale'!K18</f>
        <v>2.050561797752809E-2</v>
      </c>
      <c r="AJ1" s="40">
        <f>'Moyenne finale'!L18</f>
        <v>2.0786516853932586E-2</v>
      </c>
      <c r="AK1" s="40">
        <f>'Moyenne finale'!M18</f>
        <v>2.0599250936329586E-2</v>
      </c>
      <c r="AL1" s="40">
        <f>'Moyenne finale'!N18</f>
        <v>2.1910112359550562E-2</v>
      </c>
      <c r="AM1" s="40">
        <f>'Moyenne finale'!O18</f>
        <v>1.7790262172284643E-2</v>
      </c>
      <c r="AN1" s="40">
        <f>'Moyenne finale'!P18</f>
        <v>2.041198501872659E-2</v>
      </c>
      <c r="AO1" s="40">
        <f>'Moyenne finale'!G21</f>
        <v>2.453183520599251E-2</v>
      </c>
      <c r="AP1" s="40">
        <f>'Moyenne finale'!H21</f>
        <v>1.9194756554307114E-2</v>
      </c>
      <c r="AQ1" s="40">
        <f>'Moyenne finale'!I21</f>
        <v>2.0692883895131086E-2</v>
      </c>
      <c r="AR1" s="40">
        <f>'Moyenne finale'!J21</f>
        <v>2.0880149812734082E-2</v>
      </c>
      <c r="AS1" s="40">
        <f>'Moyenne finale'!K21</f>
        <v>1.956928838951311E-2</v>
      </c>
      <c r="AT1" s="40">
        <f>'Moyenne finale'!L21</f>
        <v>2.0224719101123594E-2</v>
      </c>
      <c r="AU1" s="40">
        <f>'Moyenne finale'!M21</f>
        <v>1.956928838951311E-2</v>
      </c>
      <c r="AV1" s="40">
        <f>'Moyenne finale'!N21</f>
        <v>1.9662921348314606E-2</v>
      </c>
      <c r="AW1" s="40">
        <f>'Moyenne finale'!O21</f>
        <v>2.0599250936329586E-2</v>
      </c>
      <c r="AY1" s="39"/>
    </row>
    <row r="2" spans="1:51">
      <c r="A2" s="39"/>
      <c r="AY2" s="41"/>
    </row>
    <row r="3" spans="1:51">
      <c r="A3" s="40">
        <f>'Moyenne finale'!G25</f>
        <v>0.10580524344569288</v>
      </c>
      <c r="B3" s="40">
        <f>'Moyenne finale'!H25</f>
        <v>9.0823970037453183E-2</v>
      </c>
      <c r="C3" s="40">
        <f>'Moyenne finale'!I25</f>
        <v>9.8314606741573038E-2</v>
      </c>
      <c r="D3" s="40">
        <f>'Moyenne finale'!J25</f>
        <v>0.10065543071161048</v>
      </c>
      <c r="E3" s="40">
        <f>'Moyenne finale'!K25</f>
        <v>0.10720973782771535</v>
      </c>
      <c r="F3" s="40">
        <f>'Moyenne finale'!L25</f>
        <v>9.3164794007490642E-2</v>
      </c>
      <c r="G3" s="40">
        <f>'Moyenne finale'!M25</f>
        <v>0.11095505617977527</v>
      </c>
      <c r="H3" s="40">
        <f>'Moyenne finale'!N25</f>
        <v>9.0823970037453183E-2</v>
      </c>
      <c r="I3" s="40">
        <f>'Moyenne finale'!O25</f>
        <v>0.10346441947565543</v>
      </c>
      <c r="J3" s="40">
        <f>'Moyenne finale'!P25</f>
        <v>9.878277153558053E-2</v>
      </c>
      <c r="AY3" s="41"/>
    </row>
    <row r="5" spans="1:51">
      <c r="B5" t="str">
        <f>'Moyenne finale'!P20</f>
        <v>OK</v>
      </c>
    </row>
    <row r="6" spans="1:51">
      <c r="A6" s="39"/>
      <c r="B6" s="4"/>
      <c r="C6" s="4"/>
      <c r="D6" s="4"/>
      <c r="E6" s="4"/>
      <c r="F6" s="4"/>
      <c r="G6" s="4"/>
      <c r="H6" s="4"/>
      <c r="I6" s="4"/>
      <c r="J6" s="4"/>
      <c r="K6" s="4"/>
    </row>
    <row r="7" spans="1:51">
      <c r="A7" s="39">
        <f>'Moyenne finale'!Q24</f>
        <v>2136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51">
      <c r="A8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theo martin</cp:lastModifiedBy>
  <cp:revision/>
  <dcterms:created xsi:type="dcterms:W3CDTF">2021-10-19T14:27:44Z</dcterms:created>
  <dcterms:modified xsi:type="dcterms:W3CDTF">2022-05-30T18:15:57Z</dcterms:modified>
  <cp:category/>
  <cp:contentStatus/>
</cp:coreProperties>
</file>