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ocuments\Lovely\PL\Online Desk S.A\M0920\"/>
    </mc:Choice>
  </mc:AlternateContent>
  <xr:revisionPtr revIDLastSave="0" documentId="13_ncr:1_{FA339E66-4B66-4F2C-84A9-FD3C8DC0A8D3}" xr6:coauthVersionLast="45" xr6:coauthVersionMax="45" xr10:uidLastSave="{00000000-0000-0000-0000-000000000000}"/>
  <bookViews>
    <workbookView xWindow="20370" yWindow="-2730" windowWidth="29040" windowHeight="15840" tabRatio="854" xr2:uid="{00000000-000D-0000-FFFF-FFFF00000000}"/>
  </bookViews>
  <sheets>
    <sheet name="GVC SUMMARY" sheetId="22" r:id="rId1"/>
    <sheet name="SUMMARY" sheetId="11" r:id="rId2"/>
    <sheet name="SALES" sheetId="12" r:id="rId3"/>
    <sheet name="REFUNDS" sheetId="6" r:id="rId4"/>
    <sheet name="NTDS_SUMM" sheetId="16" r:id="rId5"/>
    <sheet name="ACQUISITIONS" sheetId="13" r:id="rId6"/>
    <sheet name="ICO-ICS" sheetId="4" r:id="rId7"/>
    <sheet name="ICS_SUMM" sheetId="8" r:id="rId8"/>
    <sheet name="ICO-ICA" sheetId="3" r:id="rId9"/>
    <sheet name="ICA_SUMM" sheetId="9" r:id="rId10"/>
    <sheet name="RAW" sheetId="17" r:id="rId11"/>
    <sheet name="CUMULATED" sheetId="10" state="hidden" r:id="rId12"/>
    <sheet name="ERROR" sheetId="18" state="hidden" r:id="rId13"/>
    <sheet name="EXT_ACQUISITIONS" sheetId="19" r:id="rId14"/>
    <sheet name="EXT_ICA" sheetId="20" r:id="rId15"/>
    <sheet name="EXT_IMPORTS" sheetId="21" r:id="rId16"/>
  </sheets>
  <definedNames>
    <definedName name="_xlnm._FilterDatabase" localSheetId="8" hidden="1">'ICO-ICA'!$A$1:$BC$113</definedName>
    <definedName name="_xlnm._FilterDatabase" localSheetId="6" hidden="1">'ICO-ICS'!$A$1:$BB$56</definedName>
    <definedName name="_xlnm._FilterDatabase" localSheetId="3" hidden="1">REFUNDS!$A$1:$DS$28</definedName>
    <definedName name="_xlnm._FilterDatabase" localSheetId="2" hidden="1">SALES!$A$1:$ED$1009</definedName>
    <definedName name="_xlnm._FilterDatabase" localSheetId="1" hidden="1">SUMMARY!$A$2:$A$98</definedName>
  </definedNames>
  <calcPr calcId="191029"/>
  <pivotCaches>
    <pivotCache cacheId="7" r:id="rId17"/>
    <pivotCache cacheId="13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22" l="1"/>
  <c r="G16" i="22"/>
  <c r="H16" i="22"/>
  <c r="G17" i="22"/>
  <c r="H17" i="22"/>
  <c r="G18" i="22"/>
  <c r="H18" i="22"/>
  <c r="G19" i="22"/>
  <c r="H19" i="22"/>
  <c r="G8" i="22"/>
  <c r="G9" i="22"/>
  <c r="H9" i="22"/>
  <c r="G10" i="22"/>
  <c r="H10" i="22"/>
  <c r="G11" i="22"/>
  <c r="H11" i="22"/>
  <c r="G12" i="22"/>
  <c r="H12" i="22"/>
  <c r="H22" i="22"/>
  <c r="H4" i="22"/>
  <c r="H5" i="22" s="1"/>
  <c r="D10" i="9"/>
  <c r="D11" i="9" s="1"/>
  <c r="E11" i="8"/>
  <c r="C12" i="22"/>
  <c r="D13" i="22" s="1"/>
  <c r="D18" i="22" s="1"/>
  <c r="C10" i="22"/>
  <c r="C8" i="22"/>
  <c r="C3" i="22"/>
  <c r="C20" i="22"/>
  <c r="D21" i="22" s="1"/>
  <c r="D7" i="22"/>
  <c r="D5" i="22"/>
  <c r="G33" i="6"/>
  <c r="G24" i="6"/>
  <c r="G94" i="12"/>
  <c r="G85" i="12"/>
  <c r="G25" i="6" l="1"/>
  <c r="G86" i="12"/>
  <c r="C28" i="22"/>
  <c r="D9" i="22"/>
  <c r="D16" i="22" s="1"/>
  <c r="C24" i="22" s="1"/>
  <c r="C29" i="22" s="1"/>
  <c r="C15" i="22"/>
  <c r="D104" i="11" l="1" a="1"/>
  <c r="D104" i="11" s="1"/>
  <c r="D103" i="11" a="1"/>
  <c r="D103" i="11" s="1"/>
  <c r="G4" i="11" l="1"/>
  <c r="G3" i="11"/>
  <c r="E95" i="1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G96" i="11" l="1"/>
  <c r="D105" i="11"/>
  <c r="D96" i="11" l="1"/>
  <c r="F96" i="11"/>
  <c r="E96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E7C6EDBA-6241-40D8-965C-3CE1EBF762B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4D62967C-ED57-4DF7-8A85-6CAACA1A40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<sst xmlns="http://schemas.openxmlformats.org/spreadsheetml/2006/main" count="16720" uniqueCount="2410">
  <si>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</si>
  <si>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</si>
  <si>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</si>
  <si>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</si>
  <si>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</si>
  <si>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</si>
  <si>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</si>
  <si>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</si>
  <si>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</si>
  <si>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</si>
  <si>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</si>
  <si>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</si>
  <si>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</si>
  <si>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</si>
  <si>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</si>
  <si>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</si>
  <si>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</si>
  <si>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</si>
  <si>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</si>
  <si>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</si>
  <si>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</si>
  <si>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</si>
  <si>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</si>
  <si>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</si>
  <si>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</si>
  <si>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</si>
  <si>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</si>
  <si>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</si>
  <si>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</si>
  <si>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</si>
  <si>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</si>
  <si>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</si>
  <si>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</si>
  <si>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</si>
  <si>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</si>
  <si>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</si>
  <si>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</si>
  <si>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</si>
  <si>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</si>
  <si>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</si>
  <si>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</si>
  <si>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</si>
  <si>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</si>
  <si>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</si>
  <si>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</si>
  <si>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</si>
  <si>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</si>
  <si>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</si>
  <si>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</si>
  <si>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</si>
  <si>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</si>
  <si>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</si>
  <si>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</si>
  <si>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</si>
  <si>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</si>
  <si>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</si>
  <si>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</si>
  <si>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</si>
  <si>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</si>
  <si>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</si>
  <si>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</si>
  <si>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</si>
  <si>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</si>
  <si>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</si>
  <si>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</si>
  <si>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</si>
  <si>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</si>
  <si>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</si>
  <si>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</si>
  <si>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</si>
  <si>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</si>
  <si>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</si>
  <si>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</si>
  <si>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</si>
  <si>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</si>
  <si>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</si>
  <si>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</si>
  <si>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</si>
  <si>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</si>
  <si>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</si>
  <si>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</si>
  <si>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</si>
  <si>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</si>
  <si>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</si>
  <si>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AFN</t>
  </si>
  <si>
    <t>SALE</t>
  </si>
  <si>
    <t>YES</t>
  </si>
  <si>
    <t>EUR</t>
  </si>
  <si>
    <t>Country</t>
  </si>
  <si>
    <t>amazon.de</t>
  </si>
  <si>
    <t>DE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</si>
  <si>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</si>
  <si>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</si>
  <si>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</si>
  <si>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</si>
  <si>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</si>
  <si>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</si>
  <si>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</si>
  <si>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</si>
  <si>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</si>
  <si>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</si>
  <si>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</si>
  <si>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</si>
  <si>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</si>
  <si>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</si>
  <si>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</si>
  <si>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</si>
  <si>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</si>
  <si>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</si>
  <si>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</si>
  <si>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</si>
  <si>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</si>
  <si>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</si>
  <si>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</si>
  <si>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</si>
  <si>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</si>
  <si>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</si>
  <si>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</si>
  <si>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</si>
  <si>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</si>
  <si>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</si>
  <si>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</si>
  <si>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</si>
  <si>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XXX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</si>
  <si>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</si>
  <si>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</si>
  <si>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</si>
  <si>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</si>
  <si>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</si>
  <si>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</si>
  <si>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</si>
  <si>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</si>
  <si>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</si>
  <si>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</si>
  <si>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</si>
  <si>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</si>
  <si>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</si>
  <si>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</si>
  <si>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</si>
  <si>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</si>
  <si>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</si>
  <si>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</si>
  <si>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</si>
  <si>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</si>
  <si>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</si>
  <si>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</si>
  <si>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</si>
  <si>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</si>
  <si>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</si>
  <si>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</si>
  <si>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</si>
  <si>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</si>
  <si>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</si>
  <si>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</si>
  <si>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</si>
  <si>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</si>
  <si>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</si>
  <si>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</si>
  <si>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</si>
  <si>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</si>
  <si>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</si>
  <si>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</si>
  <si>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</si>
  <si>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</si>
  <si>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</si>
  <si>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</si>
  <si>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</si>
  <si>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</si>
  <si>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</si>
  <si>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</si>
  <si>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</si>
  <si>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</si>
  <si>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</si>
  <si>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</si>
  <si>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</si>
  <si>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</si>
  <si>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</si>
  <si>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</si>
  <si>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</si>
  <si>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</si>
  <si>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</si>
  <si>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</si>
  <si>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</si>
  <si>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</si>
  <si>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</si>
  <si>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MONTHLY TAX DECLARATION</t>
  </si>
  <si>
    <t>Month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</si>
  <si>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</si>
  <si>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</si>
  <si>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</si>
  <si>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</si>
  <si>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</si>
  <si>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</si>
  <si>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</si>
  <si>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</si>
  <si>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</si>
  <si>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</si>
  <si>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</si>
  <si>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</si>
  <si>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</si>
  <si>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</si>
  <si>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REFUND</t>
  </si>
  <si>
    <t>INVOICE_AMOUNT_NET</t>
  </si>
  <si>
    <t>INVOICE_AMOUNT_VAT</t>
  </si>
  <si>
    <t>INVOICE_AMOUNT_GROSS</t>
  </si>
  <si>
    <t>Payable VAT Amount</t>
  </si>
  <si>
    <t>PL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</si>
  <si>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</si>
  <si>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</si>
  <si>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</si>
  <si>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</si>
  <si>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</si>
  <si>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</si>
  <si>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</si>
  <si>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</si>
  <si>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</si>
  <si>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</si>
  <si>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</si>
  <si>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</si>
  <si>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</si>
  <si>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</si>
  <si>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</si>
  <si>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</si>
  <si>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</si>
  <si>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</si>
  <si>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</si>
  <si>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</si>
  <si>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</si>
  <si>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</si>
  <si>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</si>
  <si>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</si>
  <si>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</si>
  <si>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</si>
  <si>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</si>
  <si>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</si>
  <si>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</si>
  <si>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</si>
  <si>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</si>
  <si>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</si>
  <si>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</si>
  <si>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</si>
  <si>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</si>
  <si>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</si>
  <si>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</si>
  <si>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</si>
  <si>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</si>
  <si>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</si>
  <si>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</si>
  <si>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</si>
  <si>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</si>
  <si>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</si>
  <si>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</si>
  <si>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</si>
  <si>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</si>
  <si>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</si>
  <si>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</si>
  <si>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</si>
  <si>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</si>
  <si>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</si>
  <si>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</si>
  <si>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</si>
  <si>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</si>
  <si>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</si>
  <si>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</si>
  <si>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</si>
  <si>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</si>
  <si>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56330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</si>
  <si>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</si>
  <si>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</si>
  <si>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</si>
  <si>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</si>
  <si>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</si>
  <si>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</si>
  <si>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</si>
  <si>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</si>
  <si>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</si>
  <si>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</si>
  <si>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</si>
  <si>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</si>
  <si>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</si>
  <si>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</si>
  <si>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</si>
  <si>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</si>
  <si>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</si>
  <si>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</si>
  <si>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</si>
  <si>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</si>
  <si>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</si>
  <si>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</si>
  <si>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</si>
  <si>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</si>
  <si>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</si>
  <si>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</si>
  <si>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</si>
  <si>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</si>
  <si>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</si>
  <si>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</si>
  <si>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</si>
  <si>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</si>
  <si>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</si>
  <si>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</si>
  <si>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</si>
  <si>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</si>
  <si>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</si>
  <si>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</si>
  <si>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</si>
  <si>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</si>
  <si>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</si>
  <si>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</si>
  <si>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</si>
  <si>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</si>
  <si>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</si>
  <si>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</si>
  <si>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</si>
  <si>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</si>
  <si>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</si>
  <si>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</si>
  <si>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</si>
  <si>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</si>
  <si>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</si>
  <si>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</si>
  <si>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</si>
  <si>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</si>
  <si>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</si>
  <si>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</si>
  <si>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</si>
  <si>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</si>
  <si>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</si>
  <si>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</si>
  <si>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</si>
  <si>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</si>
  <si>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</si>
  <si>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</si>
  <si>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</si>
  <si>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</si>
  <si>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</si>
  <si>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</si>
  <si>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</si>
  <si>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</si>
  <si>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</si>
  <si>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</si>
  <si>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</si>
  <si>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</si>
  <si>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</si>
  <si>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</si>
  <si>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</si>
  <si>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</si>
  <si>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</si>
  <si>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</si>
  <si>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</si>
  <si>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</si>
  <si>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</si>
  <si>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</si>
  <si>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</si>
  <si>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CONSIGNMENT_BY_POST</t>
  </si>
  <si>
    <t>DAP</t>
  </si>
  <si>
    <t>RETURN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</si>
  <si>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</si>
  <si>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</si>
  <si>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</si>
  <si>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</si>
  <si>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</si>
  <si>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</si>
  <si>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</si>
  <si>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</si>
  <si>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</si>
  <si>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</si>
  <si>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Sosnowiec</t>
  </si>
  <si>
    <t>41-208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</si>
  <si>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</si>
  <si>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</si>
  <si>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</si>
  <si>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</si>
  <si>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</si>
  <si>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</si>
  <si>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TOTAL</t>
  </si>
  <si>
    <t>GB</t>
  </si>
  <si>
    <t>GBP</t>
  </si>
  <si>
    <t>BERLIN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</si>
  <si>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</si>
  <si>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</si>
  <si>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</si>
  <si>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</si>
  <si>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INVOICE_AMOUNT_RETENTION</t>
  </si>
  <si>
    <t>INVOICE_DATE</t>
  </si>
  <si>
    <t>INVOICE_NUMBER</t>
  </si>
  <si>
    <t>CONCEPT</t>
  </si>
  <si>
    <t>SPENDING_TYPE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</si>
  <si>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</si>
  <si>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</si>
  <si>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</si>
  <si>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</si>
  <si>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</si>
  <si>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</si>
  <si>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</si>
  <si>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</si>
  <si>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</si>
  <si>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</si>
  <si>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</si>
  <si>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LOCAL ACQUISITIONS</t>
  </si>
  <si>
    <t>Retention</t>
  </si>
  <si>
    <t>IMPORTS</t>
  </si>
  <si>
    <t>NO</t>
  </si>
  <si>
    <t>B2C</t>
  </si>
  <si>
    <t>LOCAL SALE</t>
  </si>
  <si>
    <t>2020</t>
  </si>
  <si>
    <t>2020.03</t>
  </si>
  <si>
    <t>A_GEN_STANDARD</t>
  </si>
  <si>
    <t>S</t>
  </si>
  <si>
    <t>67227</t>
  </si>
  <si>
    <t>41179</t>
  </si>
  <si>
    <t>21423</t>
  </si>
  <si>
    <t>Frankenthal (Pfalz)</t>
  </si>
  <si>
    <t>Winsen an der Luhe</t>
  </si>
  <si>
    <t>Graben</t>
  </si>
  <si>
    <t>86836</t>
  </si>
  <si>
    <t>Monchengladbach</t>
  </si>
  <si>
    <t>Augsburg</t>
  </si>
  <si>
    <t>Hamburg</t>
  </si>
  <si>
    <t>Gutersloh</t>
  </si>
  <si>
    <t>33378</t>
  </si>
  <si>
    <t>Kaiserslautern</t>
  </si>
  <si>
    <t>67657</t>
  </si>
  <si>
    <t>2020.36</t>
  </si>
  <si>
    <t>Kobern-Gondorf</t>
  </si>
  <si>
    <t>amazon.co.uk</t>
  </si>
  <si>
    <t>31-08-2020</t>
  </si>
  <si>
    <t>GERMANY</t>
  </si>
  <si>
    <t>30-08-2020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</si>
  <si>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</si>
  <si>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</si>
  <si>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</si>
  <si>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</si>
  <si>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</si>
  <si>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</si>
  <si>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</si>
  <si>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05-08-2020</t>
  </si>
  <si>
    <t>SALES</t>
  </si>
  <si>
    <t>REFUNDS</t>
  </si>
  <si>
    <t>SALE_ITEM_PRICE_TOTAL_NET_EUR</t>
  </si>
  <si>
    <t>A01</t>
  </si>
  <si>
    <t>ON LINE DESK SA</t>
  </si>
  <si>
    <t>Calle Ferraz 28, 1 Izq, 28008 Madrid, Spain</t>
  </si>
  <si>
    <t>ES</t>
  </si>
  <si>
    <t>A2SC0NLSYTA68B</t>
  </si>
  <si>
    <t>2020.09</t>
  </si>
  <si>
    <t>305-6871316-8411505</t>
  </si>
  <si>
    <t>DgVcHpdjL</t>
  </si>
  <si>
    <t>SC-02-02-03-EYS-0005</t>
  </si>
  <si>
    <t>SKIN COMPLIMENTS Bio Wimpernserum &amp; Augenbrauenserum - Hormonfrei &amp; Vegan - Wachstum, St\344rkung &amp; Pflege von Wimpern &amp; Augenbrauen - 5ml - Nat\374rliche</t>
  </si>
  <si>
    <t>Bielany Wroclawskie</t>
  </si>
  <si>
    <t>55-040</t>
  </si>
  <si>
    <t>Ottensheim</t>
  </si>
  <si>
    <t>AT</t>
  </si>
  <si>
    <t>4100</t>
  </si>
  <si>
    <t>PL5263266229</t>
  </si>
  <si>
    <t>INV-PL-753614555-2020-199</t>
  </si>
  <si>
    <t>PLN</t>
  </si>
  <si>
    <t>https://www.Amazon.de/gp/invoice/download.html?v=urn%3aalx%3adoc%3a9d8cab0f-1f96-4462-8642-ace99a371392%3aee6e1937-3a47-40bd-9f7f-51b243986080&amp;t=EU_Retail_Forward</t>
  </si>
  <si>
    <t>028-1789878-5632343</t>
  </si>
  <si>
    <t>D3wz5cRLQ</t>
  </si>
  <si>
    <t>Wien</t>
  </si>
  <si>
    <t>1230</t>
  </si>
  <si>
    <t>INV-PL-753614555-2020-200</t>
  </si>
  <si>
    <t>https://www.Amazon.de/gp/invoice/download.html?v=urn%3aalx%3adoc%3a9d8cab0f-1f96-4462-8642-ace99a371392%3a25988292-6e5f-4938-ad95-b1cf1efbb3e2&amp;t=EU_Retail_Forward</t>
  </si>
  <si>
    <t>302-8646962-8185163</t>
  </si>
  <si>
    <t>DNBw4MxRQ</t>
  </si>
  <si>
    <t>SC-02-02-03-HYS-0100</t>
  </si>
  <si>
    <t>SKIN COMPLIMENTS Bio Hyalurons\344ure Serum - Hochkonzentriert &amp; Vegan - Anti Aging Feuchtigkeitspflege mit Aloe Vera - Opalglasflasche 100ml - Nat\374rli</t>
  </si>
  <si>
    <t>BERGHEIM</t>
  </si>
  <si>
    <t>5101</t>
  </si>
  <si>
    <t>INV-PL-753614555-2020-201</t>
  </si>
  <si>
    <t>https://www.Amazon.de/gp/invoice/download.html?v=urn%3aalx%3adoc%3a9d8cab0f-1f96-4462-8642-ace99a371392%3af7029a22-4ebb-4ef9-9716-940f38bb52ba&amp;t=EU_Retail_Forward</t>
  </si>
  <si>
    <t>304-8968568-9440350</t>
  </si>
  <si>
    <t>D1HYzHRsr</t>
  </si>
  <si>
    <t>2020.37</t>
  </si>
  <si>
    <t>Kolding</t>
  </si>
  <si>
    <t>DK</t>
  </si>
  <si>
    <t>6000</t>
  </si>
  <si>
    <t>INV-PL-753614555-2020-202</t>
  </si>
  <si>
    <t>https://www.Amazon.de/gp/invoice/download.html?v=urn%3aalx%3adoc%3a9d8cab0f-1f96-4462-8642-ace99a371392%3a3ef1a1f6-1d7e-41ba-b3e4-9cde40110426&amp;t=EU_Retail_Forward</t>
  </si>
  <si>
    <t>306-9125570-1993913</t>
  </si>
  <si>
    <t>Dc8hH7Kxr</t>
  </si>
  <si>
    <t>Wels</t>
  </si>
  <si>
    <t>4600</t>
  </si>
  <si>
    <t>INV-PL-753614555-2020-204</t>
  </si>
  <si>
    <t>https://www.Amazon.de/gp/invoice/download.html?v=urn%3aalx%3adoc%3a9d8cab0f-1f96-4462-8642-ace99a371392%3affa00454-5f42-4aa2-b523-0b410551224b&amp;t=EU_Retail_Forward</t>
  </si>
  <si>
    <t>028-3778114-3709928</t>
  </si>
  <si>
    <t>DnsJvlrQ7</t>
  </si>
  <si>
    <t>StraÃwalchen</t>
  </si>
  <si>
    <t>5204</t>
  </si>
  <si>
    <t>INV-PL-753614555-2020-203</t>
  </si>
  <si>
    <t>https://www.Amazon.de/gp/invoice/download.html?v=urn%3aalx%3adoc%3a9d8cab0f-1f96-4462-8642-ace99a371392%3ae2033e4a-9d18-4bce-bee0-7db2d8d77d88&amp;t=EU_Retail_Forward</t>
  </si>
  <si>
    <t>303-4256246-6779533</t>
  </si>
  <si>
    <t>DJ2Pp7xGQ</t>
  </si>
  <si>
    <t>2020.38</t>
  </si>
  <si>
    <t>WE-01-02-01-01-01-03-43</t>
  </si>
  <si>
    <t>weltenmann Klassische Herren Slip-on Espadrilles aus Baumwolle mit Schuhbeutel, Cacao, 43, Handmade in Spain</t>
  </si>
  <si>
    <t>FuÃach</t>
  </si>
  <si>
    <t>6972</t>
  </si>
  <si>
    <t>INV-PL-753614555-2020-205</t>
  </si>
  <si>
    <t>https://www.Amazon.de/gp/invoice/download.html?v=urn%3aalx%3adoc%3a9d8cab0f-1f96-4462-8642-ace99a371392%3ab81fe9d6-607f-4671-89c3-6eaff50f93b2&amp;t=EU_Retail_Forward</t>
  </si>
  <si>
    <t>303-5871906-3979517</t>
  </si>
  <si>
    <t>DCYVZyqR1</t>
  </si>
  <si>
    <t>2020.40</t>
  </si>
  <si>
    <t>Gliwice</t>
  </si>
  <si>
    <t>44-141</t>
  </si>
  <si>
    <t>Annaberg</t>
  </si>
  <si>
    <t>5524</t>
  </si>
  <si>
    <t>INV-PL-753614555-2020-206</t>
  </si>
  <si>
    <t>https://www.Amazon.de/gp/invoice/download.html?v=urn%3aalx%3adoc%3a9d8cab0f-1f96-4462-8642-ace99a371392%3a10b9019c-0839-4a3a-8aff-c12748b8ea5a&amp;t=EU_Retail_Forward</t>
  </si>
  <si>
    <t>306-8492933-0364317</t>
  </si>
  <si>
    <t>DcsNj1rLL</t>
  </si>
  <si>
    <t>NON-TAXABLE DISTANCE SALE</t>
  </si>
  <si>
    <t>Kolbaskowo</t>
  </si>
  <si>
    <t>72-001</t>
  </si>
  <si>
    <t>Hof</t>
  </si>
  <si>
    <t>95032</t>
  </si>
  <si>
    <t>DE322857776</t>
  </si>
  <si>
    <t>INV-DE-753614555-2020-2273</t>
  </si>
  <si>
    <t>https://www.Amazon.de/gp/invoice/download.html?v=urn%3aalx%3adoc%3a9d8cab0f-1f96-4462-8642-ace99a371392%3a52dd44f2-fe40-45eb-a380-c6e5c13de2f2&amp;t=EU_Retail_Forward</t>
  </si>
  <si>
    <t>304-9521464-9485141</t>
  </si>
  <si>
    <t>DwvjQLtFM</t>
  </si>
  <si>
    <t>WE-01-02-01-01-01-04-44</t>
  </si>
  <si>
    <t>weltenmann Klassische Herren Slip-on Espadrilles aus Baumwolle mit Schuhbeutel, Camel, 44, Handmade in Spain</t>
  </si>
  <si>
    <t>Sady</t>
  </si>
  <si>
    <t>62-080</t>
  </si>
  <si>
    <t>Obernkirchen</t>
  </si>
  <si>
    <t>31683</t>
  </si>
  <si>
    <t>INV-DE-753614555-2020-2272</t>
  </si>
  <si>
    <t>https://www.Amazon.de/gp/invoice/download.html?v=urn%3aalx%3adoc%3a9d8cab0f-1f96-4462-8642-ace99a371392%3a1da031cf-6501-41e3-b8ea-8ccbb31178dc&amp;t=EU_Retail_Forward</t>
  </si>
  <si>
    <t>304-5432707-3681122</t>
  </si>
  <si>
    <t>DG14b7dNL</t>
  </si>
  <si>
    <t>WE-01-02-01-01-01-07-44</t>
  </si>
  <si>
    <t>weltenmann Klassische Herren Slip-on Espadrilles aus Baumwolle mit Schuhbeutel, Olive, 44, Handmade in Spain</t>
  </si>
  <si>
    <t>KÃ¶ln</t>
  </si>
  <si>
    <t>50933</t>
  </si>
  <si>
    <t>INV-DE-753614555-2020-2274</t>
  </si>
  <si>
    <t>https://www.Amazon.de/gp/invoice/download.html?v=urn%3aalx%3adoc%3a9d8cab0f-1f96-4462-8642-ace99a371392%3a5a3bf13e-d9c3-48ba-bb2d-eabe8b4288ff&amp;t=EU_Retail_Forward</t>
  </si>
  <si>
    <t>303-4897425-1957153</t>
  </si>
  <si>
    <t>DwdTLcJG7</t>
  </si>
  <si>
    <t>Berlin</t>
  </si>
  <si>
    <t>10783</t>
  </si>
  <si>
    <t>INV-DE-753614555-2020-2275</t>
  </si>
  <si>
    <t>https://www.Amazon.de/gp/invoice/download.html?v=urn%3aalx%3adoc%3a9d8cab0f-1f96-4462-8642-ace99a371392%3a9af728da-87e8-40ed-bff9-bf70be7ff2c1&amp;t=EU_Retail_Forward</t>
  </si>
  <si>
    <t>303-1459917-8090727</t>
  </si>
  <si>
    <t>DVLGsWJs7</t>
  </si>
  <si>
    <t>Oberried</t>
  </si>
  <si>
    <t>79254</t>
  </si>
  <si>
    <t>INV-DE-753614555-2020-2276</t>
  </si>
  <si>
    <t>https://www.Amazon.de/gp/invoice/download.html?v=urn%3aalx%3adoc%3a9d8cab0f-1f96-4462-8642-ace99a371392%3ab88c3168-326f-4687-8ca4-d700ade545ca&amp;t=EU_Retail_Forward</t>
  </si>
  <si>
    <t>028-1679656-5537139</t>
  </si>
  <si>
    <t>DX6qp8RXQ</t>
  </si>
  <si>
    <t>Essen</t>
  </si>
  <si>
    <t>45219</t>
  </si>
  <si>
    <t>INV-DE-753614555-2020-2271</t>
  </si>
  <si>
    <t>https://www.Amazon.de/gp/invoice/download.html?v=urn%3aalx%3adoc%3a9d8cab0f-1f96-4462-8642-ace99a371392%3a91693a16-448e-4948-9d7b-9eadb9ff5096&amp;t=EU_Retail_Forward</t>
  </si>
  <si>
    <t>304-7953443-2905917</t>
  </si>
  <si>
    <t>DN09wjd5L</t>
  </si>
  <si>
    <t>WE-01-02-01-01-01-04-42</t>
  </si>
  <si>
    <t>weltenmann Klassische Herren Slip-on Espadrilles aus Baumwolle mit Schuhbeutel, Camel, 42, Handmade in Spain</t>
  </si>
  <si>
    <t>50678</t>
  </si>
  <si>
    <t>INV-DE-753614555-2020-2282</t>
  </si>
  <si>
    <t>https://www.Amazon.de/gp/invoice/download.html?v=urn%3aalx%3adoc%3a9d8cab0f-1f96-4462-8642-ace99a371392%3adf562a05-3aae-4636-89e2-0ce5ad3fde8f&amp;t=EU_Retail_Forward</t>
  </si>
  <si>
    <t>302-7814020-7893106</t>
  </si>
  <si>
    <t>DJ7F9cdXL</t>
  </si>
  <si>
    <t>WE-01-02-01-01-01-15-44</t>
  </si>
  <si>
    <t>weltenmann Klassische Herren Slip-on Espadrilles aus Baumwolle mit Schuhbeutel, Sky, 44, Handmade in Spain</t>
  </si>
  <si>
    <t>Landshut</t>
  </si>
  <si>
    <t>84028</t>
  </si>
  <si>
    <t>INV-DE-753614555-2020-2278</t>
  </si>
  <si>
    <t>https://www.Amazon.de/gp/invoice/download.html?v=urn%3aalx%3adoc%3a9d8cab0f-1f96-4462-8642-ace99a371392%3a291b1794-87ca-49be-b8bc-fa243822b1a4&amp;t=EU_Retail_Forward</t>
  </si>
  <si>
    <t>302-1910094-8415565</t>
  </si>
  <si>
    <t>DwHKShtQM</t>
  </si>
  <si>
    <t>Hannover</t>
  </si>
  <si>
    <t>30449</t>
  </si>
  <si>
    <t>INV-DE-753614555-2020-2280</t>
  </si>
  <si>
    <t>https://www.Amazon.de/gp/invoice/download.html?v=urn%3aalx%3adoc%3a9d8cab0f-1f96-4462-8642-ace99a371392%3a6c843bef-35e0-49ca-84bf-96cc6a10e031&amp;t=EU_Retail_Forward</t>
  </si>
  <si>
    <t>303-1795790-5010712</t>
  </si>
  <si>
    <t>Dnvy2bd9L</t>
  </si>
  <si>
    <t>13156</t>
  </si>
  <si>
    <t>INV-DE-753614555-2020-2286</t>
  </si>
  <si>
    <t>https://www.Amazon.de/gp/invoice/download.html?v=urn%3aalx%3adoc%3a9d8cab0f-1f96-4462-8642-ace99a371392%3ab3091388-f85a-409b-b375-1e76ab613cf3&amp;t=EU_Retail_Forward</t>
  </si>
  <si>
    <t>302-3206954-2777907</t>
  </si>
  <si>
    <t>Dgs4SQvRr</t>
  </si>
  <si>
    <t>ES-01-02-01-03-01-16-38</t>
  </si>
  <si>
    <t>ESPADELLE Klassische Damen Slip-on Espadrilles aus Baumwolle mit Schuhbeutel, Chili, 38, Handmade in Spain</t>
  </si>
  <si>
    <t>86159</t>
  </si>
  <si>
    <t>INV-DE-753614555-2020-2285</t>
  </si>
  <si>
    <t>https://www.Amazon.de/gp/invoice/download.html?v=urn%3aalx%3adoc%3a9d8cab0f-1f96-4462-8642-ace99a371392%3a48c8effd-08cc-4cb2-b1ad-2252929f3bf7&amp;t=EU_Retail_Forward</t>
  </si>
  <si>
    <t>305-8573245-7101919</t>
  </si>
  <si>
    <t>DJ2MyhdhL</t>
  </si>
  <si>
    <t>WE-01-02-01-01-01-02-43</t>
  </si>
  <si>
    <t>weltenmann Klassische Herren Slip-on Espadrilles aus Baumwolle mit Schuhbeutel, Panther, 43, Handmade in Spain</t>
  </si>
  <si>
    <t>Unterensingen</t>
  </si>
  <si>
    <t>72669</t>
  </si>
  <si>
    <t>INV-DE-753614555-2020-2290</t>
  </si>
  <si>
    <t>https://www.Amazon.de/gp/invoice/download.html?v=urn%3aalx%3adoc%3a9d8cab0f-1f96-4462-8642-ace99a371392%3af623351b-e855-4a9e-bf34-c455fc05c4b0&amp;t=EU_Retail_Forward</t>
  </si>
  <si>
    <t>305-1182910-7369916</t>
  </si>
  <si>
    <t>D6Pf5VtLM</t>
  </si>
  <si>
    <t>INV-DE-753614555-2020-2295</t>
  </si>
  <si>
    <t>https://www.Amazon.de/gp/invoice/download.html?v=urn%3aalx%3adoc%3a9d8cab0f-1f96-4462-8642-ace99a371392%3a43aaaf7c-e53b-4e6c-940b-7b6206c56965&amp;t=EU_Retail_Forward</t>
  </si>
  <si>
    <t>304-6369495-8101960</t>
  </si>
  <si>
    <t>DGZtCLJ07</t>
  </si>
  <si>
    <t>MÃ¼llheim</t>
  </si>
  <si>
    <t>79379</t>
  </si>
  <si>
    <t>INV-DE-753614555-2020-2294</t>
  </si>
  <si>
    <t>https://www.Amazon.de/gp/invoice/download.html?v=urn%3aalx%3adoc%3a9d8cab0f-1f96-4462-8642-ace99a371392%3a58426fa2-33a8-4daa-a36d-f6e754ca104c&amp;t=EU_Retail_Forward</t>
  </si>
  <si>
    <t>302-5634953-7493911</t>
  </si>
  <si>
    <t>DGk2y8xNQ</t>
  </si>
  <si>
    <t>WE-01-02-01-01-01-06-41</t>
  </si>
  <si>
    <t>weltenmann Klassische Herren Slip-on Espadrilles aus Baumwolle mit Schuhbeutel, Hippo, 41, Handmade in Spain</t>
  </si>
  <si>
    <t>TRIER</t>
  </si>
  <si>
    <t>54292</t>
  </si>
  <si>
    <t>INV-DE-753614555-2020-2297</t>
  </si>
  <si>
    <t>https://www.Amazon.de/gp/invoice/download.html?v=urn%3aalx%3adoc%3a9d8cab0f-1f96-4462-8642-ace99a371392%3a06a68b79-29d8-4064-80ec-cac8886ed73a&amp;t=EU_Retail_Forward</t>
  </si>
  <si>
    <t>304-8009536-4638737</t>
  </si>
  <si>
    <t>DG317Zd6L</t>
  </si>
  <si>
    <t>WE-01-02-01-01-01-02-46</t>
  </si>
  <si>
    <t>weltenmann Klassische Herren Slip-on Espadrilles aus Baumwolle mit Schuhbeutel, Panther, 46, Handmade in Spain</t>
  </si>
  <si>
    <t>KÃ¼rnach</t>
  </si>
  <si>
    <t>97273</t>
  </si>
  <si>
    <t>INV-DE-753614555-2020-2301</t>
  </si>
  <si>
    <t>https://www.Amazon.de/gp/invoice/download.html?v=urn%3aalx%3adoc%3a9d8cab0f-1f96-4462-8642-ace99a371392%3ae08c00be-64a3-4fbb-8bfa-39dc05ed203d&amp;t=EU_Retail_Forward</t>
  </si>
  <si>
    <t>303-6954783-0323537</t>
  </si>
  <si>
    <t>DXw1zBXVr</t>
  </si>
  <si>
    <t>WE-01-02-01-01-01-06-46</t>
  </si>
  <si>
    <t>weltenmann Klassische Herren Slip-on Espadrilles aus Baumwolle mit Schuhbeutel, Hippo, 46, Handmade in Spain</t>
  </si>
  <si>
    <t>Friedrichshafen</t>
  </si>
  <si>
    <t>88045</t>
  </si>
  <si>
    <t>INV-DE-753614555-2020-2305</t>
  </si>
  <si>
    <t>https://www.Amazon.de/gp/invoice/download.html?v=urn%3aalx%3adoc%3a9d8cab0f-1f96-4462-8642-ace99a371392%3a13edf4ae-3fbb-4b12-8e7e-5bfdcc12ad29&amp;t=EU_Retail_Forward</t>
  </si>
  <si>
    <t>303-2554407-0013161</t>
  </si>
  <si>
    <t>DXYqMKXYr</t>
  </si>
  <si>
    <t>10709</t>
  </si>
  <si>
    <t>INV-DE-753614555-2020-2304</t>
  </si>
  <si>
    <t>https://www.Amazon.de/gp/invoice/download.html?v=urn%3aalx%3adoc%3a9d8cab0f-1f96-4462-8642-ace99a371392%3a4322f519-7827-4cd5-8b65-eb44f29da5da&amp;t=EU_Retail_Forward</t>
  </si>
  <si>
    <t>302-9254087-1557926</t>
  </si>
  <si>
    <t>DwL75qJL7</t>
  </si>
  <si>
    <t>WE-01-02-01-01-01-07-45</t>
  </si>
  <si>
    <t>weltenmann Klassische Herren Slip-on Espadrilles aus Baumwolle mit Schuhbeutel, Olive, 45, Handmade in Spain</t>
  </si>
  <si>
    <t>Weinheim</t>
  </si>
  <si>
    <t>69469</t>
  </si>
  <si>
    <t>INV-DE-753614555-2020-2298</t>
  </si>
  <si>
    <t>https://www.Amazon.de/gp/invoice/download.html?v=urn%3aalx%3adoc%3a9d8cab0f-1f96-4462-8642-ace99a371392%3ad571e8db-8640-4349-914f-c4114f82f1e6&amp;t=EU_Retail_Forward</t>
  </si>
  <si>
    <t>302-4759337-6662704</t>
  </si>
  <si>
    <t>D1LW5qJL7</t>
  </si>
  <si>
    <t>WE-01-02-01-01-01-06-45</t>
  </si>
  <si>
    <t>weltenmann Klassische Herren Slip-on Espadrilles aus Baumwolle mit Schuhbeutel, Hippo, 45, Handmade in Spain</t>
  </si>
  <si>
    <t>INV-DE-753614555-2020-2299</t>
  </si>
  <si>
    <t>https://www.Amazon.de/gp/invoice/download.html?v=urn%3aalx%3adoc%3a9d8cab0f-1f96-4462-8642-ace99a371392%3adbfa483b-d589-41fa-97e2-fee6b760e3fd&amp;t=EU_Retail_Forward</t>
  </si>
  <si>
    <t>302-4143826-2669163</t>
  </si>
  <si>
    <t>DwB49XxyQ</t>
  </si>
  <si>
    <t>WE-01-02-01-01-01-08-46</t>
  </si>
  <si>
    <t>weltenmann Klassische Herren Slip-on Espadrilles aus Baumwolle mit Schuhbeutel, Vino, 46, Handmade in Spain</t>
  </si>
  <si>
    <t>MÃ¼nchen</t>
  </si>
  <si>
    <t>80807</t>
  </si>
  <si>
    <t>INV-DE-753614555-2020-2300</t>
  </si>
  <si>
    <t>https://www.Amazon.de/gp/invoice/download.html?v=urn%3aalx%3adoc%3a9d8cab0f-1f96-4462-8642-ace99a371392%3adb939634-6751-4fb1-bc0e-0df1a4b1eb37&amp;t=EU_Retail_Forward</t>
  </si>
  <si>
    <t>303-5685019-7227528</t>
  </si>
  <si>
    <t>D3tS9Mrz7</t>
  </si>
  <si>
    <t>51109</t>
  </si>
  <si>
    <t>INV-DE-753614555-2020-2310</t>
  </si>
  <si>
    <t>https://www.Amazon.de/gp/invoice/download.html?v=urn%3aalx%3adoc%3a9d8cab0f-1f96-4462-8642-ace99a371392%3aa7c11bca-73c0-482f-a98d-10077ccde7d3&amp;t=EU_Retail_Forward</t>
  </si>
  <si>
    <t>302-6060091-1268307</t>
  </si>
  <si>
    <t>DVcRSvX8r</t>
  </si>
  <si>
    <t>Leipzig</t>
  </si>
  <si>
    <t>04177</t>
  </si>
  <si>
    <t>INV-DE-753614555-2020-2307</t>
  </si>
  <si>
    <t>https://www.Amazon.de/gp/invoice/download.html?v=urn%3aalx%3adoc%3a9d8cab0f-1f96-4462-8642-ace99a371392%3a24755fff-8841-47f5-bc40-2f1c8c8c2848&amp;t=EU_Retail_Forward</t>
  </si>
  <si>
    <t>028-1769759-3185928</t>
  </si>
  <si>
    <t>DCH9DCRnr</t>
  </si>
  <si>
    <t>Stuttgart</t>
  </si>
  <si>
    <t>70597</t>
  </si>
  <si>
    <t>INV-DE-753614555-2020-2306</t>
  </si>
  <si>
    <t>https://www.Amazon.de/gp/invoice/download.html?v=urn%3aalx%3adoc%3a9d8cab0f-1f96-4462-8642-ace99a371392%3a62ae6d13-4651-49b0-8ab9-0ffa931acd8e&amp;t=EU_Retail_Forward</t>
  </si>
  <si>
    <t>302-4227773-6291545</t>
  </si>
  <si>
    <t>DGtqCPXbr</t>
  </si>
  <si>
    <t>Billerbeck</t>
  </si>
  <si>
    <t>48727</t>
  </si>
  <si>
    <t>INV-DE-753614555-2020-2313</t>
  </si>
  <si>
    <t>https://www.Amazon.de/gp/invoice/download.html?v=urn%3aalx%3adoc%3a9d8cab0f-1f96-4462-8642-ace99a371392%3a94883a0e-d14e-4153-b6c0-7f49686447c5&amp;t=EU_Retail_Forward</t>
  </si>
  <si>
    <t>306-7685899-5993137</t>
  </si>
  <si>
    <t>D6KCD2r77</t>
  </si>
  <si>
    <t>Gronau (Westf.)</t>
  </si>
  <si>
    <t>48599</t>
  </si>
  <si>
    <t>INV-DE-753614555-2020-2318</t>
  </si>
  <si>
    <t>https://www.Amazon.de/gp/invoice/download.html?v=urn%3aalx%3adoc%3a9d8cab0f-1f96-4462-8642-ace99a371392%3aefd9ca94-d5fb-4fca-9548-df92897a1141&amp;t=EU_Retail_Forward</t>
  </si>
  <si>
    <t>304-4852528-6560330</t>
  </si>
  <si>
    <t>D3Fx13xPQ</t>
  </si>
  <si>
    <t>Ostfildern</t>
  </si>
  <si>
    <t>73760</t>
  </si>
  <si>
    <t>INV-DE-753614555-2020-2315</t>
  </si>
  <si>
    <t>https://www.Amazon.de/gp/invoice/download.html?v=urn%3aalx%3adoc%3a9d8cab0f-1f96-4462-8642-ace99a371392%3afc46a271-4d5a-4dc3-80dd-a28e2e39479e&amp;t=EU_Retail_Forward</t>
  </si>
  <si>
    <t>302-0795924-9499545</t>
  </si>
  <si>
    <t>Dn0tbRr97</t>
  </si>
  <si>
    <t>Spiesen-Elversberg</t>
  </si>
  <si>
    <t>66583</t>
  </si>
  <si>
    <t>INV-DE-753614555-2020-2316</t>
  </si>
  <si>
    <t>https://www.Amazon.de/gp/invoice/download.html?v=urn%3aalx%3adoc%3a9d8cab0f-1f96-4462-8642-ace99a371392%3ac388fbd3-66cc-4821-b3a8-a87f24f69bcc&amp;t=EU_Retail_Forward</t>
  </si>
  <si>
    <t>306-6873042-9020330</t>
  </si>
  <si>
    <t>DcBBRCsJL</t>
  </si>
  <si>
    <t>Selters (taunus)</t>
  </si>
  <si>
    <t>65618</t>
  </si>
  <si>
    <t>INV-DE-753614555-2020-2322</t>
  </si>
  <si>
    <t>https://www.Amazon.de/gp/invoice/download.html?v=urn%3aalx%3adoc%3a9d8cab0f-1f96-4462-8642-ace99a371392%3a4b6c5058-b79d-40a4-b4e3-37e263e8f665&amp;t=EU_Retail_Forward</t>
  </si>
  <si>
    <t>304-4017948-5617948</t>
  </si>
  <si>
    <t>D6R8ypK9r</t>
  </si>
  <si>
    <t>GÃ¼tersloh</t>
  </si>
  <si>
    <t>33332</t>
  </si>
  <si>
    <t>INV-DE-753614555-2020-2324</t>
  </si>
  <si>
    <t>https://www.Amazon.de/gp/invoice/download.html?v=urn%3aalx%3adoc%3a9d8cab0f-1f96-4462-8642-ace99a371392%3a73f27171-7696-4aef-bb0b-54b8822eb0ab&amp;t=EU_Retail_Forward</t>
  </si>
  <si>
    <t>304-1864360-8908308</t>
  </si>
  <si>
    <t>D1Bm23Klr</t>
  </si>
  <si>
    <t>SC-02-02-03-AVG-0200</t>
  </si>
  <si>
    <t>SKIN COMPLIMENTS Bio Aloe Vera Gel - Nat\374rliche Feuchtigkeitspflege &amp; After Sun mit Hyalurons\344ure, Panthenol, Spirulina - Violettglasflasche 200ml -</t>
  </si>
  <si>
    <t>Tostedt</t>
  </si>
  <si>
    <t>21255</t>
  </si>
  <si>
    <t>INV-DE-753614555-2020-2328</t>
  </si>
  <si>
    <t>https://www.Amazon.de/gp/invoice/download.html?v=urn%3aalx%3adoc%3a9d8cab0f-1f96-4462-8642-ace99a371392%3a904cf606-1344-48da-b1ea-3a0069e583cc&amp;t=EU_Retail_Forward</t>
  </si>
  <si>
    <t>303-2416112-3047503</t>
  </si>
  <si>
    <t>DNF3MyRfr</t>
  </si>
  <si>
    <t>WE-01-02-01-20-10-21-44</t>
  </si>
  <si>
    <t>weltenmann |\240Premium Herren Slip-on Espadrilles in Baumwolle, Tabaco beige 44</t>
  </si>
  <si>
    <t>Eschweiler</t>
  </si>
  <si>
    <t>52249</t>
  </si>
  <si>
    <t>INV-DE-753614555-2020-2321</t>
  </si>
  <si>
    <t>https://www.Amazon.de/gp/invoice/download.html?v=urn%3aalx%3adoc%3a9d8cab0f-1f96-4462-8642-ace99a371392%3a4386bab8-c0c1-4f82-863a-98bf8755b692&amp;t=EU_Retail_Forward</t>
  </si>
  <si>
    <t>DJsZNGs9L</t>
  </si>
  <si>
    <t>WE-01-02-01-20-10-21-42</t>
  </si>
  <si>
    <t>weltenmann |\240Premium Herren Slip-on Espadrilles in Baumwolle, Tabaco beige 42</t>
  </si>
  <si>
    <t>INV-DE-753614555-2020-2323</t>
  </si>
  <si>
    <t>https://www.Amazon.de/gp/invoice/download.html?v=urn%3aalx%3adoc%3a9d8cab0f-1f96-4462-8642-ace99a371392%3ad3462469-17a8-4da1-b904-d06b052dafba&amp;t=EU_Retail_Forward</t>
  </si>
  <si>
    <t>305-7581648-5651556</t>
  </si>
  <si>
    <t>D38S20KCr</t>
  </si>
  <si>
    <t>HAMELN</t>
  </si>
  <si>
    <t>31789</t>
  </si>
  <si>
    <t>INV-DE-753614555-2020-2329</t>
  </si>
  <si>
    <t>https://www.Amazon.de/gp/invoice/download.html?v=urn%3aalx%3adoc%3a9d8cab0f-1f96-4462-8642-ace99a371392%3a38bf14db-50db-44cb-bce3-3e52a68d2d8a&amp;t=EU_Retail_Forward</t>
  </si>
  <si>
    <t>028-4552343-0266732</t>
  </si>
  <si>
    <t>D32BrmrJ7</t>
  </si>
  <si>
    <t>WE-01-02-01-01-01-06-43</t>
  </si>
  <si>
    <t>weltenmann Klassische Herren Slip-on Espadrilles aus Baumwolle mit Schuhbeutel, Hippo, 43, Handmade in Spain</t>
  </si>
  <si>
    <t>Maxdorf</t>
  </si>
  <si>
    <t>67133</t>
  </si>
  <si>
    <t>INV-DE-753614555-2020-2332</t>
  </si>
  <si>
    <t>https://www.Amazon.de/gp/invoice/download.html?v=urn%3aalx%3adoc%3a9d8cab0f-1f96-4462-8642-ace99a371392%3ae60de3ff-ed1a-40a8-b642-243da3e0efb9&amp;t=EU_Retail_Forward</t>
  </si>
  <si>
    <t>306-6178815-0212336</t>
  </si>
  <si>
    <t>D1hZd7x2Q</t>
  </si>
  <si>
    <t>22607</t>
  </si>
  <si>
    <t>INV-DE-753614555-2020-2335</t>
  </si>
  <si>
    <t>https://www.Amazon.de/gp/invoice/download.html?v=urn%3aalx%3adoc%3a9d8cab0f-1f96-4462-8642-ace99a371392%3adc64eebd-82fb-441a-afd4-7171b3ecd75f&amp;t=EU_Retail_Forward</t>
  </si>
  <si>
    <t>306-0037591-3028334</t>
  </si>
  <si>
    <t>DnpsJzrt7</t>
  </si>
  <si>
    <t>Dresden</t>
  </si>
  <si>
    <t>01067</t>
  </si>
  <si>
    <t>INV-DE-753614555-2020-2336</t>
  </si>
  <si>
    <t>https://www.Amazon.de/gp/invoice/download.html?v=urn%3aalx%3adoc%3a9d8cab0f-1f96-4462-8642-ace99a371392%3aac83bf1e-07bb-4fef-b309-5759dca044dd&amp;t=EU_Retail_Forward</t>
  </si>
  <si>
    <t>304-9630500-7653941</t>
  </si>
  <si>
    <t>DNMFB0sKL</t>
  </si>
  <si>
    <t>Frankfurt am Main</t>
  </si>
  <si>
    <t>60431</t>
  </si>
  <si>
    <t>INV-DE-753614555-2020-2333</t>
  </si>
  <si>
    <t>https://www.Amazon.de/gp/invoice/download.html?v=urn%3aalx%3adoc%3a9d8cab0f-1f96-4462-8642-ace99a371392%3afea4a40c-36ea-459e-800a-a5bb93995f64&amp;t=EU_Retail_Forward</t>
  </si>
  <si>
    <t>303-3425119-1313929</t>
  </si>
  <si>
    <t>DVyP6rx7Q</t>
  </si>
  <si>
    <t>13125</t>
  </si>
  <si>
    <t>INV-DE-753614555-2020-2338</t>
  </si>
  <si>
    <t>https://www.Amazon.de/gp/invoice/download.html?v=urn%3aalx%3adoc%3a9d8cab0f-1f96-4462-8642-ace99a371392%3ad81ae510-7672-4a40-a47b-469fa8964053&amp;t=EU_Retail_Forward</t>
  </si>
  <si>
    <t>302-9899326-2930710</t>
  </si>
  <si>
    <t>DG6pQkVqM</t>
  </si>
  <si>
    <t>20457</t>
  </si>
  <si>
    <t>INV-DE-753614555-2020-2334</t>
  </si>
  <si>
    <t>https://www.Amazon.de/gp/invoice/download.html?v=urn%3aalx%3adoc%3a9d8cab0f-1f96-4462-8642-ace99a371392%3abebb011e-70ca-43be-a896-14a49d6d40d2&amp;t=EU_Retail_Forward</t>
  </si>
  <si>
    <t>028-7979600-7095556</t>
  </si>
  <si>
    <t>D3jsBYK1r</t>
  </si>
  <si>
    <t>13595</t>
  </si>
  <si>
    <t>INV-DE-753614555-2020-2337</t>
  </si>
  <si>
    <t>https://www.Amazon.de/gp/invoice/download.html?v=urn%3aalx%3adoc%3a9d8cab0f-1f96-4462-8642-ace99a371392%3a75f351ab-ed45-4153-81fb-59963f78b2a5&amp;t=EU_Retail_Forward</t>
  </si>
  <si>
    <t>306-9355634-0697127</t>
  </si>
  <si>
    <t>DVRMGlrC7</t>
  </si>
  <si>
    <t>Bad Sassendorf</t>
  </si>
  <si>
    <t>59505</t>
  </si>
  <si>
    <t>INV-DE-753614555-2020-2340</t>
  </si>
  <si>
    <t>https://www.Amazon.de/gp/invoice/download.html?v=urn%3aalx%3adoc%3a9d8cab0f-1f96-4462-8642-ace99a371392%3a565bd2e2-6f68-4bba-a352-49b4e3079463&amp;t=EU_Retail_Forward</t>
  </si>
  <si>
    <t>306-8660550-0590750</t>
  </si>
  <si>
    <t>DXQ1KbxmQ</t>
  </si>
  <si>
    <t>Gelsenkirchen</t>
  </si>
  <si>
    <t>45896</t>
  </si>
  <si>
    <t>INV-DE-753614555-2020-2342</t>
  </si>
  <si>
    <t>https://www.Amazon.de/gp/invoice/download.html?v=urn%3aalx%3adoc%3a9d8cab0f-1f96-4462-8642-ace99a371392%3a9b8b8015-fa52-4093-a1bc-b3e172dcbe0e&amp;t=EU_Retail_Forward</t>
  </si>
  <si>
    <t>303-6546440-0863534</t>
  </si>
  <si>
    <t>D6rvlLKvr</t>
  </si>
  <si>
    <t>ES-01-02-01-03-01-23-38</t>
  </si>
  <si>
    <t>ESPADELLE Klassische Damen Slip-on Espadrilles aus Baumwolle mit Schuhbeutel, Papaya, 38, Handmade in Spain</t>
  </si>
  <si>
    <t>Rastatt</t>
  </si>
  <si>
    <t>76437</t>
  </si>
  <si>
    <t>INV-DE-753614555-2020-2345</t>
  </si>
  <si>
    <t>https://www.Amazon.de/gp/invoice/download.html?v=urn%3aalx%3adoc%3a9d8cab0f-1f96-4462-8642-ace99a371392%3af232ace5-3f6d-44fa-9590-d37b22183a4d&amp;t=EU_Retail_Forward</t>
  </si>
  <si>
    <t>302-0485399-6989107</t>
  </si>
  <si>
    <t>DGCgdjKcr</t>
  </si>
  <si>
    <t>Pottum</t>
  </si>
  <si>
    <t>56459</t>
  </si>
  <si>
    <t>INV-DE-753614555-2020-2341</t>
  </si>
  <si>
    <t>https://www.Amazon.de/gp/invoice/download.html?v=urn%3aalx%3adoc%3a9d8cab0f-1f96-4462-8642-ace99a371392%3a586afaf6-6e04-41b5-80b7-c59c8580070e&amp;t=EU_Retail_Forward</t>
  </si>
  <si>
    <t>303-8052533-3072300</t>
  </si>
  <si>
    <t>DnkXrWs5L</t>
  </si>
  <si>
    <t>BÃ¼rstadt</t>
  </si>
  <si>
    <t>68642</t>
  </si>
  <si>
    <t>INV-DE-753614555-2020-2348</t>
  </si>
  <si>
    <t>https://www.Amazon.de/gp/invoice/download.html?v=urn%3aalx%3adoc%3a9d8cab0f-1f96-4462-8642-ace99a371392%3a5c2e9c1e-42ce-4827-8bfb-513b86e4aafe&amp;t=EU_Retail_Forward</t>
  </si>
  <si>
    <t>306-2545630-6197164</t>
  </si>
  <si>
    <t>DCqVq5RYr</t>
  </si>
  <si>
    <t>10969</t>
  </si>
  <si>
    <t>INV-DE-753614555-2020-2361</t>
  </si>
  <si>
    <t>https://www.Amazon.de/gp/invoice/download.html?v=urn%3aalx%3adoc%3a9d8cab0f-1f96-4462-8642-ace99a371392%3abc53f4a7-cf82-443f-aef8-1ef76c28adde&amp;t=EU_Retail_Forward</t>
  </si>
  <si>
    <t>305-4107153-7630742</t>
  </si>
  <si>
    <t>Dw8dd8s7L</t>
  </si>
  <si>
    <t>Gosheim</t>
  </si>
  <si>
    <t>78559</t>
  </si>
  <si>
    <t>INV-DE-753614555-2020-2367</t>
  </si>
  <si>
    <t>https://www.Amazon.de/gp/invoice/download.html?v=urn%3aalx%3adoc%3a9d8cab0f-1f96-4462-8642-ace99a371392%3a82cda49b-6532-48e0-b2ec-f0cdc37278f9&amp;t=EU_Retail_Forward</t>
  </si>
  <si>
    <t>303-5915651-7497128</t>
  </si>
  <si>
    <t>D6W9jrrc7</t>
  </si>
  <si>
    <t>WE-01-02-01-02-01-12-45</t>
  </si>
  <si>
    <t>weltenmann Klassische Gestreifte Herren Slip-on Espadrilles aus Baumwolle mit Schuhbeutel, Risotto, 45, Handmade in Spain</t>
  </si>
  <si>
    <t>INV-DE-753614555-2020-2366</t>
  </si>
  <si>
    <t>https://www.Amazon.de/gp/invoice/download.html?v=urn%3aalx%3adoc%3a9d8cab0f-1f96-4462-8642-ace99a371392%3aff7994df-4bd8-4bdc-b442-d62f87b4b9bb&amp;t=EU_Retail_Forward</t>
  </si>
  <si>
    <t>305-7499633-1497154</t>
  </si>
  <si>
    <t>D63GHgdS7</t>
  </si>
  <si>
    <t>WE-01-02-01-01-01-06-44</t>
  </si>
  <si>
    <t>weltenmann Klassische Herren Slip-on Espadrilles aus Baumwolle mit Schuhbeutel, Hippo, 44, Handmade in Spain</t>
  </si>
  <si>
    <t>50935</t>
  </si>
  <si>
    <t>INV-DE-753614555-2020-2372</t>
  </si>
  <si>
    <t>https://www.Amazon.de/gp/invoice/download.html?v=urn%3aalx%3adoc%3a9d8cab0f-1f96-4462-8642-ace99a371392%3a5ee0a767-a061-473b-a247-c2d2042f0308&amp;t=EU_Retail_Forward</t>
  </si>
  <si>
    <t>028-2910016-2609955</t>
  </si>
  <si>
    <t>DwRckcdj7</t>
  </si>
  <si>
    <t>WE-01-02-01-10-30-131-46</t>
  </si>
  <si>
    <t>weltenmann Premium Herren Slip-on Espadrilles aus Wildleder mit Schuhbeutel, Sahara, 46, Handmade in Spain</t>
  </si>
  <si>
    <t>10115</t>
  </si>
  <si>
    <t>INV-DE-753614555-2020-2371</t>
  </si>
  <si>
    <t>https://www.Amazon.de/gp/invoice/download.html?v=urn%3aalx%3adoc%3a9d8cab0f-1f96-4462-8642-ace99a371392%3a72dbb66d-1055-4afb-85f4-67e05e082d48&amp;t=EU_Retail_Forward</t>
  </si>
  <si>
    <t>306-8043734-1855502</t>
  </si>
  <si>
    <t>DX9SKys0L</t>
  </si>
  <si>
    <t>2020.39</t>
  </si>
  <si>
    <t>Dummerstorf</t>
  </si>
  <si>
    <t>18196</t>
  </si>
  <si>
    <t>INV-DE-753614555-2020-2374</t>
  </si>
  <si>
    <t>https://www.Amazon.de/gp/invoice/download.html?v=urn%3aalx%3adoc%3a9d8cab0f-1f96-4462-8642-ace99a371392%3a820c4e74-93a9-425d-b511-12c3b01db7e4&amp;t=EU_Retail_Forward</t>
  </si>
  <si>
    <t>305-0741821-7810710</t>
  </si>
  <si>
    <t>DcYJyWdG7</t>
  </si>
  <si>
    <t>Dortmund</t>
  </si>
  <si>
    <t>44141</t>
  </si>
  <si>
    <t>INV-DE-753614555-2020-2375</t>
  </si>
  <si>
    <t>https://www.Amazon.de/gp/invoice/download.html?v=urn%3aalx%3adoc%3a9d8cab0f-1f96-4462-8642-ace99a371392%3ab92289d9-da67-42bc-b726-94ae965ff7bc&amp;t=EU_Retail_Forward</t>
  </si>
  <si>
    <t>028-3732710-1310761</t>
  </si>
  <si>
    <t>DXC1yvJLQ</t>
  </si>
  <si>
    <t>Kleve</t>
  </si>
  <si>
    <t>47533</t>
  </si>
  <si>
    <t>INV-DE-753614555-2020-2373</t>
  </si>
  <si>
    <t>https://www.Amazon.de/gp/invoice/download.html?v=urn%3aalx%3adoc%3a9d8cab0f-1f96-4462-8642-ace99a371392%3ac19e5566-6dcd-4f02-bdc8-bc56159f64a8&amp;t=EU_Retail_Forward</t>
  </si>
  <si>
    <t>303-7895268-9113152</t>
  </si>
  <si>
    <t>DGzTFTJkQ</t>
  </si>
  <si>
    <t>Krefeld</t>
  </si>
  <si>
    <t>47798</t>
  </si>
  <si>
    <t>INV-DE-753614555-2020-2379</t>
  </si>
  <si>
    <t>https://www.Amazon.de/gp/invoice/download.html?v=urn%3aalx%3adoc%3a9d8cab0f-1f96-4462-8642-ace99a371392%3a976a5924-bf02-4bb8-af67-6202544c1074&amp;t=EU_Retail_Forward</t>
  </si>
  <si>
    <t>028-4143396-0805125</t>
  </si>
  <si>
    <t>D6sW6bPK1</t>
  </si>
  <si>
    <t>Melle</t>
  </si>
  <si>
    <t>49324</t>
  </si>
  <si>
    <t>INV-DE-753614555-2020-2378</t>
  </si>
  <si>
    <t>https://www.Amazon.de/gp/invoice/download.html?v=urn%3aalx%3adoc%3a9d8cab0f-1f96-4462-8642-ace99a371392%3ad604dc5d-066a-40c4-a02b-546c4b4ca294&amp;t=EU_Retail_Forward</t>
  </si>
  <si>
    <t>305-6287950-7007510</t>
  </si>
  <si>
    <t>DCNRjLPl1</t>
  </si>
  <si>
    <t>Priestewitz</t>
  </si>
  <si>
    <t>01561</t>
  </si>
  <si>
    <t>INV-DE-753614555-2020-2388</t>
  </si>
  <si>
    <t>https://www.Amazon.de/gp/invoice/download.html?v=urn%3aalx%3adoc%3a9d8cab0f-1f96-4462-8642-ace99a371392%3a8acfb78e-82bb-45ce-9a7c-7eb437d11a54&amp;t=EU_Retail_Forward</t>
  </si>
  <si>
    <t>028-8599878-5508354</t>
  </si>
  <si>
    <t>DJ7kNtG8L</t>
  </si>
  <si>
    <t>Pfedelbach</t>
  </si>
  <si>
    <t>74629</t>
  </si>
  <si>
    <t>INV-DE-753614555-2020-2386</t>
  </si>
  <si>
    <t>https://www.Amazon.de/gp/invoice/download.html?v=urn%3aalx%3adoc%3a9d8cab0f-1f96-4462-8642-ace99a371392%3aaa7cfde9-fc14-4eb5-87e6-d52af217b92a&amp;t=EU_Retail_Forward</t>
  </si>
  <si>
    <t>028-6627406-5008323</t>
  </si>
  <si>
    <t>DgslFbx7r</t>
  </si>
  <si>
    <t>EisenhÃ¼ttenstadt</t>
  </si>
  <si>
    <t>15890</t>
  </si>
  <si>
    <t>INV-DE-753614555-2020-2385</t>
  </si>
  <si>
    <t>https://www.Amazon.de/gp/invoice/download.html?v=urn%3aalx%3adoc%3a9d8cab0f-1f96-4462-8642-ace99a371392%3a81a6ce3e-84a8-4330-94cc-3d13cd42a706&amp;t=EU_Retail_Forward</t>
  </si>
  <si>
    <t>303-2977901-3632352</t>
  </si>
  <si>
    <t>DgY1MydD7</t>
  </si>
  <si>
    <t>INV-DE-753614555-2020-2391</t>
  </si>
  <si>
    <t>https://www.Amazon.de/gp/invoice/download.html?v=urn%3aalx%3adoc%3a9d8cab0f-1f96-4462-8642-ace99a371392%3a49e873cc-82d2-4f0a-a5fd-aad797158896&amp;t=EU_Retail_Forward</t>
  </si>
  <si>
    <t>302-2239134-7741951</t>
  </si>
  <si>
    <t>D3fJnjdJ7</t>
  </si>
  <si>
    <t>Erfurt</t>
  </si>
  <si>
    <t>99098</t>
  </si>
  <si>
    <t>INV-DE-753614555-2020-2394</t>
  </si>
  <si>
    <t>https://www.Amazon.de/gp/invoice/download.html?v=urn%3aalx%3adoc%3a9d8cab0f-1f96-4462-8642-ace99a371392%3a47f02dc8-296d-448c-bc97-44f35b011f6e&amp;t=EU_Retail_Forward</t>
  </si>
  <si>
    <t>302-2251139-9084341</t>
  </si>
  <si>
    <t>DVNkMTJJQ</t>
  </si>
  <si>
    <t>Ludwigsburg</t>
  </si>
  <si>
    <t>71634</t>
  </si>
  <si>
    <t>INV-DE-753614555-2020-2396</t>
  </si>
  <si>
    <t>https://www.Amazon.de/gp/invoice/download.html?v=urn%3aalx%3adoc%3a9d8cab0f-1f96-4462-8642-ace99a371392%3a332e9df3-4c2e-4989-9fe7-9c51835f469b&amp;t=EU_Retail_Forward</t>
  </si>
  <si>
    <t>305-5140016-8008359</t>
  </si>
  <si>
    <t>DNzPLcqB1</t>
  </si>
  <si>
    <t>HÃ¶chstadt A.d.aisch</t>
  </si>
  <si>
    <t>91315</t>
  </si>
  <si>
    <t>INV-DE-753614555-2020-2398</t>
  </si>
  <si>
    <t>https://www.Amazon.de/gp/invoice/download.html?v=urn%3aalx%3adoc%3a9d8cab0f-1f96-4462-8642-ace99a371392%3ab11d05b0-0ff0-4c3e-a959-be34b5b1d6b6&amp;t=EU_Retail_Forward</t>
  </si>
  <si>
    <t>302-1591536-1708308</t>
  </si>
  <si>
    <t>D6grMwxZr</t>
  </si>
  <si>
    <t>45886</t>
  </si>
  <si>
    <t>INV-DE-753614555-2020-2397</t>
  </si>
  <si>
    <t>https://www.Amazon.de/gp/invoice/download.html?v=urn%3aalx%3adoc%3a9d8cab0f-1f96-4462-8642-ace99a371392%3a1a76d9ed-21cc-4db1-96b9-60c79f2304f5&amp;t=EU_Retail_Forward</t>
  </si>
  <si>
    <t>306-3635914-3856359</t>
  </si>
  <si>
    <t>DNBPWGd97</t>
  </si>
  <si>
    <t>Herzogenrath</t>
  </si>
  <si>
    <t>52134</t>
  </si>
  <si>
    <t>INV-DE-753614555-2020-2401</t>
  </si>
  <si>
    <t>https://www.Amazon.de/gp/invoice/download.html?v=urn%3aalx%3adoc%3a9d8cab0f-1f96-4462-8642-ace99a371392%3ae6730b79-7c32-4ca2-8d6d-82214aef6150&amp;t=EU_Retail_Forward</t>
  </si>
  <si>
    <t>303-9421769-6096306</t>
  </si>
  <si>
    <t>Dnn4TrG8L</t>
  </si>
  <si>
    <t>Wertingen</t>
  </si>
  <si>
    <t>86637</t>
  </si>
  <si>
    <t>INV-DE-753614555-2020-2402</t>
  </si>
  <si>
    <t>https://www.Amazon.de/gp/invoice/download.html?v=urn%3aalx%3adoc%3a9d8cab0f-1f96-4462-8642-ace99a371392%3a84cc5a02-8689-470c-b6f8-35ebb82886b6&amp;t=EU_Retail_Forward</t>
  </si>
  <si>
    <t>028-2586794-7674721</t>
  </si>
  <si>
    <t>DGttv3qp1</t>
  </si>
  <si>
    <t>Schwanfeld</t>
  </si>
  <si>
    <t>97523</t>
  </si>
  <si>
    <t>INV-DE-753614555-2020-2399</t>
  </si>
  <si>
    <t>https://www.Amazon.de/gp/invoice/download.html?v=urn%3aalx%3adoc%3a9d8cab0f-1f96-4462-8642-ace99a371392%3a82eebef3-db59-4850-8b1c-b6dd8ab867d2&amp;t=EU_Retail_Forward</t>
  </si>
  <si>
    <t>306-0674410-3626762</t>
  </si>
  <si>
    <t>DCPwS0GmL</t>
  </si>
  <si>
    <t>30625</t>
  </si>
  <si>
    <t>INV-DE-753614555-2020-2403</t>
  </si>
  <si>
    <t>https://www.Amazon.de/gp/invoice/download.html?v=urn%3aalx%3adoc%3a9d8cab0f-1f96-4462-8642-ace99a371392%3a11540ca1-14c5-4d63-b4ba-dd8248b93fa6&amp;t=EU_Retail_Forward</t>
  </si>
  <si>
    <t>amazon.es</t>
  </si>
  <si>
    <t>402-9801800-3411565</t>
  </si>
  <si>
    <t>DCMHRkdTL</t>
  </si>
  <si>
    <t>WE-01-02-01-01-01-07-43</t>
  </si>
  <si>
    <t>WELTENMANN Alpargatas Slip-on Cl\341sicas para Hombre en Algod\363n con Bolsa de Algod\363n, Olive, 43 | Handmade in Spain</t>
  </si>
  <si>
    <t>San Fernando</t>
  </si>
  <si>
    <t>11100</t>
  </si>
  <si>
    <t>ESA81405219</t>
  </si>
  <si>
    <t>SIM-INV-ES-753614555-2020-115</t>
  </si>
  <si>
    <t>https://www.Amazon.es/gp/invoice/download.html?v=urn%3aalx%3adoc%3a9d8cab0f-1f96-4462-8642-ace99a371392%3a780e9e5e-86e7-4889-88e9-9bb9a5156ed1&amp;t=EU_Retail_Forward</t>
  </si>
  <si>
    <t>408-0881162-4691543</t>
  </si>
  <si>
    <t>DcGg3Ts4L</t>
  </si>
  <si>
    <t>WELTENMANN Alpargatas Slip-on Cl\341sicas para Hombre en Algod\363n con Bolsa de Algod\363n, Hippo, 44 | Handmade in Spain</t>
  </si>
  <si>
    <t>Tres Cantos</t>
  </si>
  <si>
    <t>28760</t>
  </si>
  <si>
    <t>SIM-INV-ES-753614555-2020-116</t>
  </si>
  <si>
    <t>https://www.Amazon.es/gp/invoice/download.html?v=urn%3aalx%3adoc%3a9d8cab0f-1f96-4462-8642-ace99a371392%3a39ebabbe-a090-4f0e-baec-16e5f038bf3b&amp;t=EU_Retail_Forward</t>
  </si>
  <si>
    <t>amazon.fr</t>
  </si>
  <si>
    <t>404-0788097-9417106</t>
  </si>
  <si>
    <t>DcXTGMdn7</t>
  </si>
  <si>
    <t>WE-01-02-01-30-30-105-43</t>
  </si>
  <si>
    <t>weltenmann |\240Espadrilles Baskets Premium pour Homme en Veau Velours, topo Beige 43</t>
  </si>
  <si>
    <t>LA TRINITE</t>
  </si>
  <si>
    <t>FR</t>
  </si>
  <si>
    <t>06340</t>
  </si>
  <si>
    <t>FR17850992868</t>
  </si>
  <si>
    <t>INV-FR-753614555-2020-607</t>
  </si>
  <si>
    <t>https://www.Amazon.fr/gp/invoice/download.html?v=urn%3aalx%3adoc%3a9d8cab0f-1f96-4462-8642-ace99a371392%3a0f75cc29-23a4-4bb2-b9c6-3f45aadae0d6&amp;t=EU_Retail_Forward</t>
  </si>
  <si>
    <t>406-0717325-7865132</t>
  </si>
  <si>
    <t>Dc5DtSx4r</t>
  </si>
  <si>
    <t>weltenmann Espadrilles Slip-on Classiques pour Homme en Coton avec Sac en Tissu, Panther, 43 | Handmade in Spain</t>
  </si>
  <si>
    <t>Le Raincy</t>
  </si>
  <si>
    <t>93340</t>
  </si>
  <si>
    <t>INV-FR-753614555-2020-608</t>
  </si>
  <si>
    <t>https://www.Amazon.fr/gp/invoice/download.html?v=urn%3aalx%3adoc%3a9d8cab0f-1f96-4462-8642-ace99a371392%3a5af59512-df23-4abc-a30b-7e072022b381&amp;t=EU_Retail_Forward</t>
  </si>
  <si>
    <t>REFUND_ITEM_PRICE_TOTAL_NET_EUR</t>
  </si>
  <si>
    <t>amzn1:crow:AdEIM6nTT0yKel0a1Vitpg</t>
  </si>
  <si>
    <t>CN-PL-753614555-2020-29</t>
  </si>
  <si>
    <t>https://www.Amazon.de/gp/invoice/download.html?v=urn%3aalx%3adoc%3a9d8cab0f-1f96-4462-8642-ace99a371392%3a13aa7b59-966d-4f2c-ae06-15c494bcbdc2&amp;t=EU_Retail_Reversal</t>
  </si>
  <si>
    <t>028-7502203-8590719</t>
  </si>
  <si>
    <t>amzn1:crow:Tc5sVVlqTGiq0tPsj3zL1w</t>
  </si>
  <si>
    <t>ES-01-02-01-04-01-09-39</t>
  </si>
  <si>
    <t>ESPADELLE Klassische Gestreifte Damen Slip-on Espadrilles aus Baumwolle mit Schuhbeutel, Zebra, 39, Handmade in Spain</t>
  </si>
  <si>
    <t>Horb am Neckar</t>
  </si>
  <si>
    <t>72160</t>
  </si>
  <si>
    <t>CN-DE-753614555-2020-391</t>
  </si>
  <si>
    <t>https://www.Amazon.de/gp/invoice/download.html?v=urn%3aalx%3adoc%3a9d8cab0f-1f96-4462-8642-ace99a371392%3a38741b05-7896-4bbc-8792-4ffa03f847ed&amp;t=EU_Retail_Reversal</t>
  </si>
  <si>
    <t>amzn1:crow:n7yzBmGKQiyXu9xcBXhjnw</t>
  </si>
  <si>
    <t>CN-DE-753614555-2020-399</t>
  </si>
  <si>
    <t>https://www.Amazon.de/gp/invoice/download.html?v=urn%3aalx%3adoc%3a9d8cab0f-1f96-4462-8642-ace99a371392%3a6911c9c3-08b5-42bb-94d6-1b5f503e602a&amp;t=EU_Retail_Reversal</t>
  </si>
  <si>
    <t>amzn1:crow:NgD9N2idQRiAHdPLCffyFA</t>
  </si>
  <si>
    <t>CN-DE-753614555-2020-409</t>
  </si>
  <si>
    <t>https://www.Amazon.de/gp/invoice/download.html?v=urn%3aalx%3adoc%3a9d8cab0f-1f96-4462-8642-ace99a371392%3a009cb739-296b-4108-8402-8c661ac00e9e&amp;t=EU_Retail_Reversal</t>
  </si>
  <si>
    <t>302-5138074-4569135</t>
  </si>
  <si>
    <t>amzn1:crow:ykORzx0aSzyytOZ74l1s+w</t>
  </si>
  <si>
    <t>weltenmann Klassische Herren Slip-on Espadrilles aus Baumwolle mit Schuhbeutel, Olive, 43, Handmade in Spain</t>
  </si>
  <si>
    <t>DÃ¼sseldorf</t>
  </si>
  <si>
    <t>40477</t>
  </si>
  <si>
    <t>CN-DE-753614555-2020-389</t>
  </si>
  <si>
    <t>https://www.Amazon.de/gp/invoice/download.html?v=urn%3aalx%3adoc%3a9d8cab0f-1f96-4462-8642-ace99a371392%3add8a226a-26f2-4fd0-872b-ac2f136f11bb&amp;t=EU_Retail_Reversal</t>
  </si>
  <si>
    <t>302-6248752-9300359</t>
  </si>
  <si>
    <t>amzn1:crow:5MnEBdp2SMy4sX8dJOGn5g</t>
  </si>
  <si>
    <t>WE-01-02-01-01-01-04-43</t>
  </si>
  <si>
    <t>weltenmann Klassische Herren Slip-on Espadrilles aus Baumwolle mit Schuhbeutel, Camel, 43, Handmade in Spain</t>
  </si>
  <si>
    <t>CN-DE-753614555-2020-397</t>
  </si>
  <si>
    <t>https://www.Amazon.de/gp/invoice/download.html?v=urn%3aalx%3adoc%3a9d8cab0f-1f96-4462-8642-ace99a371392%3a3b0d4d88-42f3-4fe4-ab68-d8b3abefd456&amp;t=EU_Retail_Reversal</t>
  </si>
  <si>
    <t>302-8858320-9901909</t>
  </si>
  <si>
    <t>amzn1:crow:vWMyVA1YTxWMJq1cfyQPGg</t>
  </si>
  <si>
    <t>CN-DE-753614555-2020-388</t>
  </si>
  <si>
    <t>https://www.Amazon.de/gp/invoice/download.html?v=urn%3aalx%3adoc%3a9d8cab0f-1f96-4462-8642-ace99a371392%3a61da8766-6bf7-4bd9-806c-49f1d61ec0bf&amp;t=EU_Retail_Reversal</t>
  </si>
  <si>
    <t>302-9241268-2992345</t>
  </si>
  <si>
    <t>amzn1:crow:ccSNer24QbOrHaVghp6Oww</t>
  </si>
  <si>
    <t>WE-01-02-01-01-01-06-42</t>
  </si>
  <si>
    <t>weltenmann Klassische Herren Slip-on Espadrilles aus Baumwolle mit Schuhbeutel, Hippo, 42, Handmade in Spain</t>
  </si>
  <si>
    <t>Trier</t>
  </si>
  <si>
    <t>54290</t>
  </si>
  <si>
    <t>CN-DE-753614555-2020-386</t>
  </si>
  <si>
    <t>https://www.Amazon.de/gp/invoice/download.html?v=urn%3aalx%3adoc%3a9d8cab0f-1f96-4462-8642-ace99a371392%3af6166d16-8ad8-48b9-8f45-8fb98565bd9a&amp;t=EU_Retail_Reversal</t>
  </si>
  <si>
    <t>amzn1:crow:3qMIZIrdStWxI/M97Qua6w</t>
  </si>
  <si>
    <t>SKIN COMPLIMENTS Bio Wimpernserum &amp; Augenbrauenserum â Hormonfrei &amp; Vegan â Wachstum, StÃ¤rkung &amp; Pflege von Wimpern &amp; Augenbrauen â 5ml â NatÃ¼rliche Kosmetik</t>
  </si>
  <si>
    <t>CN-DE-753614555-2020-403</t>
  </si>
  <si>
    <t>https://www.Amazon.de/gp/invoice/download.html?v=urn%3aalx%3adoc%3a9d8cab0f-1f96-4462-8642-ace99a371392%3a08446fd9-f040-4937-b3f9-81e4e635077d&amp;t=EU_Retail_Reversal</t>
  </si>
  <si>
    <t>303-3183084-2151535</t>
  </si>
  <si>
    <t>amzn1:crow:M6z+/QV4TT27Lg9vKrRffQ</t>
  </si>
  <si>
    <t>WE-01-02-01-10-30-131-42</t>
  </si>
  <si>
    <t>weltenmann Premium Herren Slip-on Espadrilles aus Wildleder mit Schuhbeutel, Sahara, 42, Handmade in Spain</t>
  </si>
  <si>
    <t>Bonn</t>
  </si>
  <si>
    <t>53177</t>
  </si>
  <si>
    <t>CN-DE-753614555-2020-383</t>
  </si>
  <si>
    <t>https://www.Amazon.de/gp/invoice/download.html?v=urn%3aalx%3adoc%3a9d8cab0f-1f96-4462-8642-ace99a371392%3a27bdcfe2-2a54-460a-a58e-748b08ac127b&amp;t=EU_Retail_Reversal</t>
  </si>
  <si>
    <t>amzn1:crow:przTrGDLRBmaglxY7Frzpw</t>
  </si>
  <si>
    <t>CN-DE-753614555-2020-401</t>
  </si>
  <si>
    <t>https://www.Amazon.de/gp/invoice/download.html?v=urn%3aalx%3adoc%3a9d8cab0f-1f96-4462-8642-ace99a371392%3a94e77142-0813-44cb-8bc3-5a644b4e2f40&amp;t=EU_Retail_Reversal</t>
  </si>
  <si>
    <t>amzn1:crow:V3DRsze8RVG1XJzJWutYbA</t>
  </si>
  <si>
    <t>CN-DE-753614555-2020-404</t>
  </si>
  <si>
    <t>https://www.Amazon.de/gp/invoice/download.html?v=urn%3aalx%3adoc%3a9d8cab0f-1f96-4462-8642-ace99a371392%3a7d3af894-ba97-479b-a494-7a6b58992fa3&amp;t=EU_Retail_Reversal</t>
  </si>
  <si>
    <t>303-6957390-2183548</t>
  </si>
  <si>
    <t>amzn1:crow:lWsVnsSMTzagl4kZMVjlkg</t>
  </si>
  <si>
    <t>WE-01-02-01-02-01-09-43</t>
  </si>
  <si>
    <t>weltenmann Klassische Gestreifte Herren Slip-on Espadrilles aus Baumwolle mit Schuhbeutel, Zebra, 43, Handmade in Spain</t>
  </si>
  <si>
    <t>MÃ¼lheim-KÃ¤rlich</t>
  </si>
  <si>
    <t>56218</t>
  </si>
  <si>
    <t>CN-DE-753614555-2020-392</t>
  </si>
  <si>
    <t>https://www.Amazon.de/gp/invoice/download.html?v=urn%3aalx%3adoc%3a9d8cab0f-1f96-4462-8642-ace99a371392%3a67c1205c-700d-4e39-9c9a-f98bb3070f2a&amp;t=EU_Retail_Reversal</t>
  </si>
  <si>
    <t>amzn1:crow:2f+ArwOWTJOeLBMyRj1Epg</t>
  </si>
  <si>
    <t>SKIN COMPLIMENTS Bio Aloe Vera Gel â NatÃ¼rliche Feuchtigkeitspflege &amp; After Sun mit HyaluronsÃ¤ure, Panthenol, Spirulina â Violettglasflasche 200ml â NatÃ¼rliche Kosmetik</t>
  </si>
  <si>
    <t>CN-DE-753614555-2020-406</t>
  </si>
  <si>
    <t>https://www.Amazon.de/gp/invoice/download.html?v=urn%3aalx%3adoc%3a9d8cab0f-1f96-4462-8642-ace99a371392%3a20fbb626-6fca-43f6-a6ee-04ea3f92e836&amp;t=EU_Retail_Reversal</t>
  </si>
  <si>
    <t>304-5815031-2338717</t>
  </si>
  <si>
    <t>amzn1:crow:xBbhhgF3TOiMkQ1EucIypg</t>
  </si>
  <si>
    <t>Bergisch Gladbach</t>
  </si>
  <si>
    <t>51427</t>
  </si>
  <si>
    <t>CN-DE-753614555-2020-390</t>
  </si>
  <si>
    <t>https://www.Amazon.de/gp/invoice/download.html?v=urn%3aalx%3adoc%3a9d8cab0f-1f96-4462-8642-ace99a371392%3a7d9a9fb1-ca7c-474c-a19b-00122c987123&amp;t=EU_Retail_Reversal</t>
  </si>
  <si>
    <t>amzn1:crow:142zJ4alQxaT5Q9cDeaugA</t>
  </si>
  <si>
    <t>CN-DE-753614555-2020-395</t>
  </si>
  <si>
    <t>https://www.Amazon.de/gp/invoice/download.html?v=urn%3aalx%3adoc%3a9d8cab0f-1f96-4462-8642-ace99a371392%3ad2c58a35-67be-4d31-8f1f-b8a8118d3115&amp;t=EU_Retail_Reversal</t>
  </si>
  <si>
    <t>amzn1:crow:i2w7JtG7SPK01C/VKpK7FQ</t>
  </si>
  <si>
    <t>WELTENMANN Alpargatas Slip-on ClÃ¡sicas para Hombre en AlgodÃ³n con Bolsa de AlgodÃ³n, Olive, 43 | Handmade in Spain</t>
  </si>
  <si>
    <t>SIM-CN-ES-753614555-2020-18</t>
  </si>
  <si>
    <t>https://www.Amazon.es/gp/invoice/download.html?v=urn%3aalx%3adoc%3a9d8cab0f-1f96-4462-8642-ace99a371392%3a3efc59c2-476c-4d31-98a4-e828d11d4a67&amp;t=EU_Retail_Reversal</t>
  </si>
  <si>
    <t>407-2133943-5205138</t>
  </si>
  <si>
    <t>amzn1:crow:hBlOSJMoTJ2Ca6ng46H+ew</t>
  </si>
  <si>
    <t>WE-01-02-01-01-01-01-44</t>
  </si>
  <si>
    <t>weltenmann Espadrilles Slip-on Classiques pour Homme en Coton avec Sac en Tissu, Marine, 44 | Handmade in Spain</t>
  </si>
  <si>
    <t>Vandoeuvre Les Nancy</t>
  </si>
  <si>
    <t>54500</t>
  </si>
  <si>
    <t>CN-FR-753614555-2020-67</t>
  </si>
  <si>
    <t>https://www.Amazon.fr/gp/invoice/download.html?v=urn%3aalx%3adoc%3a9d8cab0f-1f96-4462-8642-ace99a371392%3a15fb2214-0017-42ce-8f9a-e4bff0741f7d&amp;t=EU_Retail_Reversal</t>
  </si>
  <si>
    <t>205-8533025-2041137</t>
  </si>
  <si>
    <t>amzn1:crow:zaaNWGUqRs24ohYZd4Xo0Q</t>
  </si>
  <si>
    <t>WE-01-02-01-01-01-15-42</t>
  </si>
  <si>
    <t>weltenmann Classic Men Cotton Slip-on Espadrilles with Cotton Bag, Sky, 8, Handmade in Spain</t>
  </si>
  <si>
    <t>London</t>
  </si>
  <si>
    <t>N7 6PL</t>
  </si>
  <si>
    <t>GB321836613</t>
  </si>
  <si>
    <t>CN-GB-753614555-2020-13</t>
  </si>
  <si>
    <t>https://www.Amazon.co.uk/gp/invoice/download.html?v=urn%3aalx%3adoc%3a9d8cab0f-1f96-4462-8642-ace99a371392%3a470a204f-171b-4cef-87ec-c78de3fb26f1&amp;t=EU_Retail_Reversal</t>
  </si>
  <si>
    <t>N/A</t>
  </si>
  <si>
    <t>FC_TRANSFER</t>
  </si>
  <si>
    <t>4805589619</t>
  </si>
  <si>
    <t>INTRA-COMMUNITY SALE</t>
  </si>
  <si>
    <t>Spain</t>
  </si>
  <si>
    <t>Dobroviz</t>
  </si>
  <si>
    <t>CZ</t>
  </si>
  <si>
    <t>25261</t>
  </si>
  <si>
    <t>CZ684824655</t>
  </si>
  <si>
    <t>TRANSPORT_BY_ROAD</t>
  </si>
  <si>
    <t>4806136619</t>
  </si>
  <si>
    <t>4840862067</t>
  </si>
  <si>
    <t>SKIN COMPLIMENTS Bio HyaluronsÃ¤ure Serum â Hochkonzentriert &amp; Vegan â Anti Aging Feuchtigkeitspflege mit Aloe Vera â Opalglasflasche 100ml â NatÃ¼rliche Kosmetik</t>
  </si>
  <si>
    <t>Germany</t>
  </si>
  <si>
    <t>Bad Hersfeld</t>
  </si>
  <si>
    <t>36251</t>
  </si>
  <si>
    <t>4864584863</t>
  </si>
  <si>
    <t>Barcelona</t>
  </si>
  <si>
    <t>08820</t>
  </si>
  <si>
    <t>4843244067</t>
  </si>
  <si>
    <t>ES-01-02-01-03-01-04-38</t>
  </si>
  <si>
    <t>ESPADELLE Klassische Damen Slip-on Espadrilles aus Baumwolle mit Schuhbeutel, Camel, 38, Handmade in Spain</t>
  </si>
  <si>
    <t>4742013174</t>
  </si>
  <si>
    <t>4810640619</t>
  </si>
  <si>
    <t>4767800867</t>
  </si>
  <si>
    <t>INTRA-COMMUNITY ACQUISITION</t>
  </si>
  <si>
    <t>SEVREY</t>
  </si>
  <si>
    <t>71 100</t>
  </si>
  <si>
    <t>4731167862</t>
  </si>
  <si>
    <t>Okmiany</t>
  </si>
  <si>
    <t>59-225</t>
  </si>
  <si>
    <t>4736060981</t>
  </si>
  <si>
    <t>4731198862</t>
  </si>
  <si>
    <t>4839127621</t>
  </si>
  <si>
    <t>4839103621</t>
  </si>
  <si>
    <t>2020-SEP</t>
  </si>
  <si>
    <t>29-09-2020</t>
  </si>
  <si>
    <t>30-09-2020</t>
  </si>
  <si>
    <t>B07SMZPJTF</t>
  </si>
  <si>
    <t>305-8379034-4845104</t>
  </si>
  <si>
    <t>DXhxg2JLQ</t>
  </si>
  <si>
    <t>B07SMXNBZT</t>
  </si>
  <si>
    <t>ergoldsbach</t>
  </si>
  <si>
    <t>84061</t>
  </si>
  <si>
    <t>INV-DE-753614555-2020-2404</t>
  </si>
  <si>
    <t>https://www.Amazon.de/gp/invoice/download.html?v=urn%3aalx%3adoc%3a9d8cab0f-1f96-4462-8642-ace99a371392%3ae4f9512f-7fca-40a2-8f83-a16ff8788569&amp;t=EU_Retail_Forward</t>
  </si>
  <si>
    <t>304-2406184-9977964</t>
  </si>
  <si>
    <t>DGZTdJG6L</t>
  </si>
  <si>
    <t>WE-01-02-01-02-01-11-43</t>
  </si>
  <si>
    <t>B07NYBDR9W</t>
  </si>
  <si>
    <t>weltenmann Klassische Gestreifte Herren Slip-on Espadrilles aus Baumwolle mit Schuhbeutel, Caprese, 43, Handmade in Spain</t>
  </si>
  <si>
    <t>Luxemburg</t>
  </si>
  <si>
    <t>LU</t>
  </si>
  <si>
    <t>1629</t>
  </si>
  <si>
    <t>CZECH REPUBLIC</t>
  </si>
  <si>
    <t>INV-CZ-753614555-2020-73</t>
  </si>
  <si>
    <t>281.64</t>
  </si>
  <si>
    <t>CZK</t>
  </si>
  <si>
    <t>27-09-2020</t>
  </si>
  <si>
    <t>https://www.Amazon.de/gp/invoice/download.html?v=urn%3aalx%3adoc%3a9d8cab0f-1f96-4462-8642-ace99a371392%3a527efbe4-7f46-4044-be3b-ce1f54368880&amp;t=EU_Retail_Forward</t>
  </si>
  <si>
    <t>B07DC9ZBG5</t>
  </si>
  <si>
    <t>POLAND</t>
  </si>
  <si>
    <t>19.47</t>
  </si>
  <si>
    <t>A2OQ71KPRRZLLW</t>
  </si>
  <si>
    <t>B07DFLHS59</t>
  </si>
  <si>
    <t>VANDOEUVRE LES NANCY</t>
  </si>
  <si>
    <t>Sered</t>
  </si>
  <si>
    <t>SK</t>
  </si>
  <si>
    <t>92601</t>
  </si>
  <si>
    <t>302-5275576-6433949</t>
  </si>
  <si>
    <t>A2FAT0W78R6XYS</t>
  </si>
  <si>
    <t>B07DG28TJP</t>
  </si>
  <si>
    <t>GILCHING</t>
  </si>
  <si>
    <t>82205</t>
  </si>
  <si>
    <t>28-09-2020</t>
  </si>
  <si>
    <t>B07DG34LYN</t>
  </si>
  <si>
    <t>FRANCE</t>
  </si>
  <si>
    <t>203-3895051-1113141</t>
  </si>
  <si>
    <t>DwsXSjx1r</t>
  </si>
  <si>
    <t>WE-01-02-01-01-01-18-43</t>
  </si>
  <si>
    <t>B07P1BB5R1</t>
  </si>
  <si>
    <t>weltenmann Classic Men Cotton Slip-on Espadrilles with Cotton Bag, Flamingo, 9, Handmade in Spain</t>
  </si>
  <si>
    <t>San Fernando de Henares</t>
  </si>
  <si>
    <t>28830</t>
  </si>
  <si>
    <t>WALLINGFORD</t>
  </si>
  <si>
    <t>OX10 6RT</t>
  </si>
  <si>
    <t>UNITED KINGDOM</t>
  </si>
  <si>
    <t>INV-GB-753614555-2020-55</t>
  </si>
  <si>
    <t>https://www.Amazon.co.uk/gp/invoice/download.html?v=urn%3aalx%3adoc%3a9d8cab0f-1f96-4462-8642-ace99a371392%3aeb4f0c3b-6b17-4d05-ae24-d738d018d3a9&amp;t=EU_Retail_Forward</t>
  </si>
  <si>
    <t>303-5183632-5726713</t>
  </si>
  <si>
    <t>A2YYHTKMIW9H15</t>
  </si>
  <si>
    <t>B07DFKCKHT</t>
  </si>
  <si>
    <t>KÃLN</t>
  </si>
  <si>
    <t>028-2196850-9177100</t>
  </si>
  <si>
    <t>A1ALDZRAW9V5CR</t>
  </si>
  <si>
    <t>B07DFK62KG</t>
  </si>
  <si>
    <t>HEIKENDORF</t>
  </si>
  <si>
    <t>24226</t>
  </si>
  <si>
    <t>304-5878416-6912356</t>
  </si>
  <si>
    <t>amzn1:crow:akLPlmEuRqW4BBg+XFTXXg</t>
  </si>
  <si>
    <t>WE-01-02-01-01-01-08-42</t>
  </si>
  <si>
    <t>B07DG33T5H</t>
  </si>
  <si>
    <t>weltenmann Klassische Herren Slip-on Espadrilles aus Baumwolle mit Schuhbeutel, Vino, 42, Handmade in Spain</t>
  </si>
  <si>
    <t>1090</t>
  </si>
  <si>
    <t>CN-DE-753614555-2020-413</t>
  </si>
  <si>
    <t>https://www.Amazon.de/gp/invoice/download.html?v=urn%3aalx%3adoc%3a9d8cab0f-1f96-4462-8642-ace99a371392%3a86145706-8440-45b0-882c-aa362dbb9e14&amp;t=EU_Retail_Reversal</t>
  </si>
  <si>
    <t>305-5594295-1353907</t>
  </si>
  <si>
    <t>DXwsGkqs1</t>
  </si>
  <si>
    <t>Sassenberg</t>
  </si>
  <si>
    <t>48336</t>
  </si>
  <si>
    <t>INV-DE-753614555-2020-2400</t>
  </si>
  <si>
    <t>https://www.Amazon.de/gp/invoice/download.html?v=urn%3aalx%3adoc%3a9d8cab0f-1f96-4462-8642-ace99a371392%3aafb24857-044e-4a1a-9ace-b1c799bc0bcf&amp;t=EU_Retail_Forward</t>
  </si>
  <si>
    <t>26-09-2020</t>
  </si>
  <si>
    <t>4991760968</t>
  </si>
  <si>
    <t>22-09-2020</t>
  </si>
  <si>
    <t>Kegworth</t>
  </si>
  <si>
    <t>DE74 2BB</t>
  </si>
  <si>
    <t>4846244067</t>
  </si>
  <si>
    <t>25-09-2020</t>
  </si>
  <si>
    <t>B07DFJ6457</t>
  </si>
  <si>
    <t>4810615619</t>
  </si>
  <si>
    <t>B07DFK91VC</t>
  </si>
  <si>
    <t>amazon.it</t>
  </si>
  <si>
    <t>171-3135210-5249103</t>
  </si>
  <si>
    <t>D1bFDQ2MM</t>
  </si>
  <si>
    <t>weltenmann Uomo Espadrillas Slip-on Classiche in Cotone con Borsa di Stoffa, Hippo, 41 | Handmade in Spain</t>
  </si>
  <si>
    <t>ROMA</t>
  </si>
  <si>
    <t>IT</t>
  </si>
  <si>
    <t>00196</t>
  </si>
  <si>
    <t>IT00231149998</t>
  </si>
  <si>
    <t>ITALY</t>
  </si>
  <si>
    <t>RECEIPT-IT-753614555-2020-231</t>
  </si>
  <si>
    <t>https://www.Amazon.it/gp/invoice/download.html?v=urn%3aalx%3adoc%3a9d8cab0f-1f96-4462-8642-ace99a371392%3a759e35c7-8f98-4671-85bd-a813963bec05&amp;t=EU_Retail_Forward</t>
  </si>
  <si>
    <t>305-8038536-9485104</t>
  </si>
  <si>
    <t>A3STX5TIJS07DR</t>
  </si>
  <si>
    <t>ES-01-02-01-04-01-12-40</t>
  </si>
  <si>
    <t>B07NYBF4M8</t>
  </si>
  <si>
    <t>ESPADELLE Klassische Gestreifte Damen Slip-on Espadrilles aus Baumwolle mit Schuhbeutel, Risotto, 40, Handmade in Spain</t>
  </si>
  <si>
    <t>SÃLDEN</t>
  </si>
  <si>
    <t>6450</t>
  </si>
  <si>
    <t>A3NITRGZTGAPMT</t>
  </si>
  <si>
    <t>MÃNCHEN</t>
  </si>
  <si>
    <t>305-8180294-0651509</t>
  </si>
  <si>
    <t>Dc37cNxGr</t>
  </si>
  <si>
    <t>Aachen</t>
  </si>
  <si>
    <t>52080</t>
  </si>
  <si>
    <t>INV-DE-753614555-2020-2393</t>
  </si>
  <si>
    <t>https://www.Amazon.de/gp/invoice/download.html?v=urn%3aalx%3adoc%3a9d8cab0f-1f96-4462-8642-ace99a371392%3a3350fe57-fe75-401e-96a1-9e00005b9928&amp;t=EU_Retail_Forward</t>
  </si>
  <si>
    <t>305-2876622-7773947</t>
  </si>
  <si>
    <t>DG5Nwvqv1</t>
  </si>
  <si>
    <t>B07DFN8P6Z</t>
  </si>
  <si>
    <t>INV-DE-753614555-2020-2395</t>
  </si>
  <si>
    <t>https://www.Amazon.de/gp/invoice/download.html?v=urn%3aalx%3adoc%3a9d8cab0f-1f96-4462-8642-ace99a371392%3a283cd198-bdf1-4017-bfee-e1397dda0b29&amp;t=EU_Retail_Forward</t>
  </si>
  <si>
    <t>302-7160400-5477907</t>
  </si>
  <si>
    <t>DnrjxydJ7</t>
  </si>
  <si>
    <t>WE-01-02-01-01-01-07-41</t>
  </si>
  <si>
    <t>B07DFK3F4J</t>
  </si>
  <si>
    <t>weltenmann Klassische Herren Slip-on Espadrilles aus Baumwolle mit Schuhbeutel, Olive, 41, Handmade in Spain</t>
  </si>
  <si>
    <t>SEVREY CEDEX</t>
  </si>
  <si>
    <t>71311</t>
  </si>
  <si>
    <t>INV-DE-753614555-2020-2392</t>
  </si>
  <si>
    <t>https://www.Amazon.de/gp/invoice/download.html?v=urn%3aalx%3adoc%3a9d8cab0f-1f96-4462-8642-ace99a371392%3acc403be5-3f16-4430-b57b-57419859529b&amp;t=EU_Retail_Forward</t>
  </si>
  <si>
    <t>171-7255826-9932327</t>
  </si>
  <si>
    <t>D31TsJJnQ</t>
  </si>
  <si>
    <t>24-09-2020</t>
  </si>
  <si>
    <t>B07DFKKFDY</t>
  </si>
  <si>
    <t>weltenmann Espadrilles Slip-on Classiques pour Homme en Coton avec Sac en Tissu, Hippo, 46 | Handmade in Spain</t>
  </si>
  <si>
    <t>ST DIDIER D AUSSIAT</t>
  </si>
  <si>
    <t>01340</t>
  </si>
  <si>
    <t>INV-FR-753614555-2020-606</t>
  </si>
  <si>
    <t>https://www.Amazon.fr/gp/invoice/download.html?v=urn%3aalx%3adoc%3a9d8cab0f-1f96-4462-8642-ace99a371392%3a66006453-9cb1-44c3-bda7-5a8643ecf402&amp;t=EU_Retail_Forward</t>
  </si>
  <si>
    <t>A35Q8QX410IYDP</t>
  </si>
  <si>
    <t>B07DFHZQLX</t>
  </si>
  <si>
    <t>FUÃACH</t>
  </si>
  <si>
    <t>306-0878234-3645923</t>
  </si>
  <si>
    <t>amzn1:crow:PE/OCjUvT+OX7NJnGYv3PQ</t>
  </si>
  <si>
    <t>17-09-2020</t>
  </si>
  <si>
    <t>B07DFKLVV8</t>
  </si>
  <si>
    <t>NIEDERKORN</t>
  </si>
  <si>
    <t>0351</t>
  </si>
  <si>
    <t>CN-DE-753614555-2020-412</t>
  </si>
  <si>
    <t>https://www.Amazon.de/gp/invoice/download.html?v=urn%3aalx%3adoc%3a9d8cab0f-1f96-4462-8642-ace99a371392%3a1c540b0c-7adf-4304-a49c-6b2a13ff0006&amp;t=EU_Retail_Reversal</t>
  </si>
  <si>
    <t>304-7164222-0607533</t>
  </si>
  <si>
    <t>DV1QN1qc1</t>
  </si>
  <si>
    <t>23-09-2020</t>
  </si>
  <si>
    <t>21033</t>
  </si>
  <si>
    <t>INV-DE-753614555-2020-2390</t>
  </si>
  <si>
    <t>https://www.Amazon.de/gp/invoice/download.html?v=urn%3aalx%3adoc%3a9d8cab0f-1f96-4462-8642-ace99a371392%3acd0ebb3c-f1f5-4589-951c-5ed984436b05&amp;t=EU_Retail_Forward</t>
  </si>
  <si>
    <t>304-1334412-6666715</t>
  </si>
  <si>
    <t>DccdNYqY1</t>
  </si>
  <si>
    <t>INV-DE-753614555-2020-2389</t>
  </si>
  <si>
    <t>https://www.Amazon.de/gp/invoice/download.html?v=urn%3aalx%3adoc%3a9d8cab0f-1f96-4462-8642-ace99a371392%3aae74f8ec-3f62-4524-94e4-dd2d1f4e160f&amp;t=EU_Retail_Forward</t>
  </si>
  <si>
    <t>171-2872473-9373963</t>
  </si>
  <si>
    <t>DNvFHnGKL</t>
  </si>
  <si>
    <t>WE-01-02-01-01-01-08-43</t>
  </si>
  <si>
    <t>B07DG3DF8X</t>
  </si>
  <si>
    <t>weltenmann Espadrilles Slip-on Classiques pour Homme en Coton avec Sac en Tissu, Vino, 43 | Handmade in Spain</t>
  </si>
  <si>
    <t>BrÃ©tigny sur Orge</t>
  </si>
  <si>
    <t>91220</t>
  </si>
  <si>
    <t>abbenans</t>
  </si>
  <si>
    <t>25340</t>
  </si>
  <si>
    <t>INV-FR-753614555-2020-605</t>
  </si>
  <si>
    <t>https://www.Amazon.fr/gp/invoice/download.html?v=urn%3aalx%3adoc%3a9d8cab0f-1f96-4462-8642-ace99a371392%3a205c25aa-5051-4dbc-80a2-21f40a277fbb&amp;t=EU_Retail_Forward</t>
  </si>
  <si>
    <t>403-4384389-5170709</t>
  </si>
  <si>
    <t>A1GZPM6BGZXEMT</t>
  </si>
  <si>
    <t>weltenmann |Â Uomo Espadrillas Slip-on Premium in Pelle Scamosciata, Mousse Kaki 42</t>
  </si>
  <si>
    <t>MAZZARINO</t>
  </si>
  <si>
    <t>93013</t>
  </si>
  <si>
    <t>amzn1:crow:A5arh61lSl+VCwu/s+w/8Q</t>
  </si>
  <si>
    <t>Gilching</t>
  </si>
  <si>
    <t>CN-DE-753614555-2020-411</t>
  </si>
  <si>
    <t>https://www.Amazon.de/gp/invoice/download.html?v=urn%3aalx%3adoc%3a9d8cab0f-1f96-4462-8642-ace99a371392%3a2fc906cb-0f0d-4410-a390-cd7edbb7781c&amp;t=EU_Retail_Reversal</t>
  </si>
  <si>
    <t>4845524067</t>
  </si>
  <si>
    <t>B07NYBLKWZ</t>
  </si>
  <si>
    <t>4740222526</t>
  </si>
  <si>
    <t>21-09-2020</t>
  </si>
  <si>
    <t>Bolton</t>
  </si>
  <si>
    <t>BL5 1BT</t>
  </si>
  <si>
    <t>B07DG2Y8SR</t>
  </si>
  <si>
    <t>028-5393119-3584310</t>
  </si>
  <si>
    <t>DCvGQ8db7</t>
  </si>
  <si>
    <t>B07SHPHTYW</t>
  </si>
  <si>
    <t>Oberkirch</t>
  </si>
  <si>
    <t>77704</t>
  </si>
  <si>
    <t>INV-DE-753614555-2020-2387</t>
  </si>
  <si>
    <t>https://www.Amazon.de/gp/invoice/download.html?v=urn%3aalx%3adoc%3a9d8cab0f-1f96-4462-8642-ace99a371392%3a610d2589-fbcf-46aa-a5ca-b754a3d18b63&amp;t=EU_Retail_Forward</t>
  </si>
  <si>
    <t>303-8796516-0999562</t>
  </si>
  <si>
    <t>amzn1:crow:vGRJILLtQR+coTYKRLGTmA</t>
  </si>
  <si>
    <t>10-09-2020</t>
  </si>
  <si>
    <t>ES-01-02-01-03-01-16-39</t>
  </si>
  <si>
    <t>B07P2FSVR4</t>
  </si>
  <si>
    <t>ESPADELLE Klassische Damen Slip-on Espadrilles aus Baumwolle mit Schuhbeutel, Chili, 39, Handmade in Spain</t>
  </si>
  <si>
    <t>St.Georgen /Attg</t>
  </si>
  <si>
    <t>4880</t>
  </si>
  <si>
    <t>CN-FR-753614555-2020-68</t>
  </si>
  <si>
    <t>https://www.Amazon.de/gp/invoice/download.html?v=urn%3aalx%3adoc%3a9d8cab0f-1f96-4462-8642-ace99a371392%3a6bc33b7e-b6f0-4e37-9d30-21af3c544389&amp;t=EU_Retail_Reversal</t>
  </si>
  <si>
    <t>amzn1:crow:wDtCnt5iRLScWwbV08mBdw</t>
  </si>
  <si>
    <t>CN-DE-753614555-2020-410</t>
  </si>
  <si>
    <t>https://www.Amazon.de/gp/invoice/download.html?v=urn%3aalx%3adoc%3a9d8cab0f-1f96-4462-8642-ace99a371392%3ae08394d6-4ffd-4b49-ab72-659d94536ed6&amp;t=EU_Retail_Reversal</t>
  </si>
  <si>
    <t>4845154067</t>
  </si>
  <si>
    <t>4815082609</t>
  </si>
  <si>
    <t>Lauwin Planque</t>
  </si>
  <si>
    <t>59553</t>
  </si>
  <si>
    <t>4643310551</t>
  </si>
  <si>
    <t>Torrazza Piemonte</t>
  </si>
  <si>
    <t>10037</t>
  </si>
  <si>
    <t>405-0224884-8021964</t>
  </si>
  <si>
    <t>DV8Hw4JYQ</t>
  </si>
  <si>
    <t>20-09-2020</t>
  </si>
  <si>
    <t>WELTENMANN Alpargatas Slip-on Cl\341sicas para Hombre en Algod\363n con Bolsa de Algod\363n, Vino, 43 | Handmade in Spain</t>
  </si>
  <si>
    <t>Mungia</t>
  </si>
  <si>
    <t>48100</t>
  </si>
  <si>
    <t>SPAIN</t>
  </si>
  <si>
    <t>SIM-INV-ES-753614555-2020-117</t>
  </si>
  <si>
    <t>https://www.Amazon.es/gp/invoice/download.html?v=urn%3aalx%3adoc%3a9d8cab0f-1f96-4462-8642-ace99a371392%3abd463858-39f4-4177-88c7-c644755b99e9&amp;t=EU_Retail_Forward</t>
  </si>
  <si>
    <t>403-4625821-1177152</t>
  </si>
  <si>
    <t>DVw6mmP51</t>
  </si>
  <si>
    <t>weltenmann Uomo Espadrillas Slip-on Classiche in Cotone con Borsa di Stoffa, Olive, 41 | Handmade in Spain</t>
  </si>
  <si>
    <t>Castellammare di Stabia</t>
  </si>
  <si>
    <t>80053</t>
  </si>
  <si>
    <t>RECEIPT-IT-753614555-2020-229</t>
  </si>
  <si>
    <t>https://www.Amazon.it/gp/invoice/download.html?v=urn%3aalx%3adoc%3a9d8cab0f-1f96-4462-8642-ace99a371392%3a706e7343-698b-4793-ad55-ebe9aa0d9c61&amp;t=EU_Retail_Forward</t>
  </si>
  <si>
    <t>402-8240805-8616333</t>
  </si>
  <si>
    <t>D35xmwPP1</t>
  </si>
  <si>
    <t>weltenmann Uomo Espadrillas Slip-on Classiche in Cotone con Borsa di Stoffa, Vino, 42 | Handmade in Spain</t>
  </si>
  <si>
    <t>VILLASANTA</t>
  </si>
  <si>
    <t>20852</t>
  </si>
  <si>
    <t>RECEIPT-IT-753614555-2020-230</t>
  </si>
  <si>
    <t>https://www.Amazon.it/gp/invoice/download.html?v=urn%3aalx%3adoc%3a9d8cab0f-1f96-4462-8642-ace99a371392%3a9a48d43f-dbcd-4a87-bcad-28271e390d91&amp;t=EU_Retail_Forward</t>
  </si>
  <si>
    <t>306-6123819-2249959</t>
  </si>
  <si>
    <t>DXvXzmdj7</t>
  </si>
  <si>
    <t>Regensburg</t>
  </si>
  <si>
    <t>93057</t>
  </si>
  <si>
    <t>INV-DE-753614555-2020-2384</t>
  </si>
  <si>
    <t>https://www.Amazon.de/gp/invoice/download.html?v=urn%3aalx%3adoc%3a9d8cab0f-1f96-4462-8642-ace99a371392%3aa1f77063-8571-4a88-954d-83e7cb366837&amp;t=EU_Retail_Forward</t>
  </si>
  <si>
    <t>304-7487740-0841901</t>
  </si>
  <si>
    <t>DCTPCXPc1</t>
  </si>
  <si>
    <t>Beilingen</t>
  </si>
  <si>
    <t>54662</t>
  </si>
  <si>
    <t>INV-DE-753614555-2020-2380</t>
  </si>
  <si>
    <t>https://www.Amazon.de/gp/invoice/download.html?v=urn%3aalx%3adoc%3a9d8cab0f-1f96-4462-8642-ace99a371392%3a2f257a1a-55ae-43b8-833f-6bbeb175556b&amp;t=EU_Retail_Forward</t>
  </si>
  <si>
    <t>303-5375712-3975540</t>
  </si>
  <si>
    <t>DckSDpJBQ</t>
  </si>
  <si>
    <t>ES-01-02-01-03-01-18-39</t>
  </si>
  <si>
    <t>B07P2FGCF8</t>
  </si>
  <si>
    <t>ESPADELLE Klassische Damen Slip-on Espadrilles aus Baumwolle mit Schuhbeutel, Flamingo, 39, Handmade in Spain</t>
  </si>
  <si>
    <t>01309</t>
  </si>
  <si>
    <t>INV-DE-753614555-2020-2382</t>
  </si>
  <si>
    <t>https://www.Amazon.de/gp/invoice/download.html?v=urn%3aalx%3adoc%3a9d8cab0f-1f96-4462-8642-ace99a371392%3a4f9fab3f-5142-47ef-a05b-013b0aae1b71&amp;t=EU_Retail_Forward</t>
  </si>
  <si>
    <t>303-0902048-9878757</t>
  </si>
  <si>
    <t>DXcx5XPQ1</t>
  </si>
  <si>
    <t>NiederwÃ¼rschnitz</t>
  </si>
  <si>
    <t>09399</t>
  </si>
  <si>
    <t>INV-DE-753614555-2020-2383</t>
  </si>
  <si>
    <t>https://www.Amazon.de/gp/invoice/download.html?v=urn%3aalx%3adoc%3a9d8cab0f-1f96-4462-8642-ace99a371392%3a9d8187ec-a1f3-449b-ace9-c3b871ca807b&amp;t=EU_Retail_Forward</t>
  </si>
  <si>
    <t>028-0809937-6185955</t>
  </si>
  <si>
    <t>DwVXCDVSM</t>
  </si>
  <si>
    <t>Mannheim</t>
  </si>
  <si>
    <t>68161</t>
  </si>
  <si>
    <t>INV-DE-753614555-2020-2381</t>
  </si>
  <si>
    <t>https://www.Amazon.de/gp/invoice/download.html?v=urn%3aalx%3adoc%3a9d8cab0f-1f96-4462-8642-ace99a371392%3ab74a89cb-de96-4394-b744-573a176342ce&amp;t=EU_Retail_Forward</t>
  </si>
  <si>
    <t>406-1028753-6454706</t>
  </si>
  <si>
    <t>A1YWMHJQY5DW9Q</t>
  </si>
  <si>
    <t>MARSEILLE</t>
  </si>
  <si>
    <t>13010</t>
  </si>
  <si>
    <t>SARAN CEDEX</t>
  </si>
  <si>
    <t>45772</t>
  </si>
  <si>
    <t>A1M49VEZT5AM8H</t>
  </si>
  <si>
    <t>SAN FERNANDO</t>
  </si>
  <si>
    <t>A1Z9C5W35JOGWH</t>
  </si>
  <si>
    <t>B07NZ7XY5R</t>
  </si>
  <si>
    <t>BERGISCH GLADBACH</t>
  </si>
  <si>
    <t>A10V8YEEC64ZV7</t>
  </si>
  <si>
    <t>ST.GEORGEN /ATTG</t>
  </si>
  <si>
    <t>A10WZ1ACD44EHS</t>
  </si>
  <si>
    <t>MÃLHEIM-KÃRLICH</t>
  </si>
  <si>
    <t>028-4919371-7683545</t>
  </si>
  <si>
    <t>A1ENIW4O59NIZL</t>
  </si>
  <si>
    <t>ES-01-02-01-03-01-08-41</t>
  </si>
  <si>
    <t>B07NZ8VZDQ</t>
  </si>
  <si>
    <t>ESPADELLE Klassische Damen Slip-on Espadrilles aus Baumwolle mit Schuhbeutel, Vino, 41, Handmade in Spain</t>
  </si>
  <si>
    <t>WÃRTH A.D.ISAR</t>
  </si>
  <si>
    <t>84109</t>
  </si>
  <si>
    <t>304-6456332-2467561</t>
  </si>
  <si>
    <t>amzn1:crow:UkwDzow7TISsuOE2k3lZqg</t>
  </si>
  <si>
    <t>16-09-2020</t>
  </si>
  <si>
    <t>B07P2F5H8W</t>
  </si>
  <si>
    <t>30539</t>
  </si>
  <si>
    <t>CN-DE-753614555-2020-407</t>
  </si>
  <si>
    <t>https://www.Amazon.de/gp/invoice/download.html?v=urn%3aalx%3adoc%3a9d8cab0f-1f96-4462-8642-ace99a371392%3aa854f13b-d740-4091-8881-9e2f4f630219&amp;t=EU_Retail_Reversal</t>
  </si>
  <si>
    <t>304-3529772-4000322</t>
  </si>
  <si>
    <t>amzn1:crow:7toJgCIkQZC91L6DXg87lQ</t>
  </si>
  <si>
    <t>WE-01-02-01-01-01-08-45</t>
  </si>
  <si>
    <t>B07DG35HFQ</t>
  </si>
  <si>
    <t>weltenmann Klassische Herren Slip-on Espadrilles aus Baumwolle mit Schuhbeutel, Vino, 45, Handmade in Spain</t>
  </si>
  <si>
    <t>70197</t>
  </si>
  <si>
    <t>CN-DE-753614555-2020-408</t>
  </si>
  <si>
    <t>https://www.Amazon.de/gp/invoice/download.html?v=urn%3aalx%3adoc%3a9d8cab0f-1f96-4462-8642-ace99a371392%3ab63b66de-9177-4d40-97cd-ac1774b9cd6d&amp;t=EU_Retail_Reversal</t>
  </si>
  <si>
    <t>14-09-2020</t>
  </si>
  <si>
    <t>-24.57</t>
  </si>
  <si>
    <t>13-09-2020</t>
  </si>
  <si>
    <t>05-09-2020</t>
  </si>
  <si>
    <t>4814969609</t>
  </si>
  <si>
    <t>19-09-2020</t>
  </si>
  <si>
    <t>4814966609</t>
  </si>
  <si>
    <t>306-3136024-4788358</t>
  </si>
  <si>
    <t>DNGWDWJqQ</t>
  </si>
  <si>
    <t>47802</t>
  </si>
  <si>
    <t>INV-DE-753614555-2020-2377</t>
  </si>
  <si>
    <t>https://www.Amazon.de/gp/invoice/download.html?v=urn%3aalx%3adoc%3a9d8cab0f-1f96-4462-8642-ace99a371392%3a8e589e33-092d-4666-a4e2-8290c07ca7d3&amp;t=EU_Retail_Forward</t>
  </si>
  <si>
    <t>305-1627038-7375569</t>
  </si>
  <si>
    <t>DJz3YxJFQ</t>
  </si>
  <si>
    <t>ES-01-02-01-03-01-06-40</t>
  </si>
  <si>
    <t>B07P2GJ17L</t>
  </si>
  <si>
    <t>ESPADELLE Klassische Damen Slip-on Espadrilles aus Baumwolle mit Schuhbeutel, Hippo, 40, Handmade in Spain</t>
  </si>
  <si>
    <t>44137</t>
  </si>
  <si>
    <t>INV-DE-753614555-2020-2376</t>
  </si>
  <si>
    <t>https://www.Amazon.de/gp/invoice/download.html?v=urn%3aalx%3adoc%3a9d8cab0f-1f96-4462-8642-ace99a371392%3a69bd38cb-3149-4b9a-a5ad-ef2abe9e273c&amp;t=EU_Retail_Forward</t>
  </si>
  <si>
    <t>407-1895093-6469924</t>
  </si>
  <si>
    <t>A3LE5EJEM8QYVV</t>
  </si>
  <si>
    <t>SAUSSET LES PINS</t>
  </si>
  <si>
    <t>13960</t>
  </si>
  <si>
    <t>AOOAMMEB6XKTK</t>
  </si>
  <si>
    <t>RASTATT</t>
  </si>
  <si>
    <t>amzn1:crow:fR+nlFyIQb2Pclv+gXUMNg</t>
  </si>
  <si>
    <t>SÃ¶lden</t>
  </si>
  <si>
    <t>CN-FR-753614555-2020-66</t>
  </si>
  <si>
    <t>https://www.Amazon.de/gp/invoice/download.html?v=urn%3aalx%3adoc%3a9d8cab0f-1f96-4462-8642-ace99a371392%3a3582e394-33f0-4fae-8ec6-6a292fb7945a&amp;t=EU_Retail_Reversal</t>
  </si>
  <si>
    <t>11-09-2020</t>
  </si>
  <si>
    <t>4844462067</t>
  </si>
  <si>
    <t>18-09-2020</t>
  </si>
  <si>
    <t>WE-01-02-01-02-01-12-43</t>
  </si>
  <si>
    <t>B07NYBDM3Y</t>
  </si>
  <si>
    <t>weltenmann Klassische Gestreifte Herren Slip-on Espadrilles aus Baumwolle mit Schuhbeutel, Risotto, 43, Handmade in Spain</t>
  </si>
  <si>
    <t>B07DFJMVF8</t>
  </si>
  <si>
    <t>171-8326838-5959504</t>
  </si>
  <si>
    <t>DwDXHRJHQ</t>
  </si>
  <si>
    <t>VINCENNES</t>
  </si>
  <si>
    <t>94300</t>
  </si>
  <si>
    <t>INV-FR-753614555-2020-604</t>
  </si>
  <si>
    <t>https://www.Amazon.fr/gp/invoice/download.html?v=urn%3aalx%3adoc%3a9d8cab0f-1f96-4462-8642-ace99a371392%3a7d3d1888-3de5-47d7-9faa-f523d5de8620&amp;t=EU_Retail_Forward</t>
  </si>
  <si>
    <t>B07DFJM5LJ</t>
  </si>
  <si>
    <t>A12RG9EFZJEWLT</t>
  </si>
  <si>
    <t>B07DFL3FDT</t>
  </si>
  <si>
    <t>302-5224321-1780318</t>
  </si>
  <si>
    <t>A23IYJUAZ7GV2K</t>
  </si>
  <si>
    <t>WE-01-02-01-01-01-01-46</t>
  </si>
  <si>
    <t>B07DFNRLG6</t>
  </si>
  <si>
    <t>weltenmann Klassische Herren Slip-on Espadrilles aus Baumwolle mit Schuhbeutel, Marine, 46, Handmade in Spain</t>
  </si>
  <si>
    <t>DACHAU</t>
  </si>
  <si>
    <t>85221</t>
  </si>
  <si>
    <t>304-7346232-1857145</t>
  </si>
  <si>
    <t>D6XV0KsLL</t>
  </si>
  <si>
    <t>Neutraubling</t>
  </si>
  <si>
    <t>93073</t>
  </si>
  <si>
    <t>INV-DE-753614555-2020-2369</t>
  </si>
  <si>
    <t>https://www.Amazon.de/gp/invoice/download.html?v=urn%3aalx%3adoc%3a9d8cab0f-1f96-4462-8642-ace99a371392%3ab36c1791-87ea-48af-8585-12bfd1a85679&amp;t=EU_Retail_Forward</t>
  </si>
  <si>
    <t>028-7066565-1581165</t>
  </si>
  <si>
    <t>D67LNCdL7</t>
  </si>
  <si>
    <t>Beetzsee / OT Brielow</t>
  </si>
  <si>
    <t>14778</t>
  </si>
  <si>
    <t>INV-DE-753614555-2020-2370</t>
  </si>
  <si>
    <t>https://www.Amazon.de/gp/invoice/download.html?v=urn%3aalx%3adoc%3a9d8cab0f-1f96-4462-8642-ace99a371392%3af6dcce11-bbf7-4ed2-8cf5-cec03c4e4e35&amp;t=EU_Retail_Forward</t>
  </si>
  <si>
    <t>amzn1:crow:8iC5qNmYRNCIS9z9rsjVDA</t>
  </si>
  <si>
    <t>15-09-2020</t>
  </si>
  <si>
    <t>WÃ¶rth a.d.Isar</t>
  </si>
  <si>
    <t>CN-DE-753614555-2020-405</t>
  </si>
  <si>
    <t>https://www.Amazon.de/gp/invoice/download.html?v=urn%3aalx%3adoc%3a9d8cab0f-1f96-4462-8642-ace99a371392%3a1553ad4c-a084-4f8c-8360-e12cdccb6351&amp;t=EU_Retail_Reversal</t>
  </si>
  <si>
    <t>DnMhdxsbL</t>
  </si>
  <si>
    <t>INV-DE-753614555-2020-2368</t>
  </si>
  <si>
    <t>https://www.Amazon.de/gp/invoice/download.html?v=urn%3aalx%3adoc%3a9d8cab0f-1f96-4462-8642-ace99a371392%3a38d472d2-1e9c-4452-acaa-5cd55582f7fa&amp;t=EU_Retail_Forward</t>
  </si>
  <si>
    <t>304-2474198-2101900</t>
  </si>
  <si>
    <t>D3Hg4KPP1</t>
  </si>
  <si>
    <t>Wilhelmshaven</t>
  </si>
  <si>
    <t>26384</t>
  </si>
  <si>
    <t>INV-DE-753614555-2020-2364</t>
  </si>
  <si>
    <t>https://www.Amazon.de/gp/invoice/download.html?v=urn%3aalx%3adoc%3a9d8cab0f-1f96-4462-8642-ace99a371392%3a7f418a80-1fdd-4eba-9fe7-0bd5617e32a8&amp;t=EU_Retail_Forward</t>
  </si>
  <si>
    <t>B07NZ8NRHS</t>
  </si>
  <si>
    <t>303-5903222-9965127</t>
  </si>
  <si>
    <t>DCYLjNrW7</t>
  </si>
  <si>
    <t>80939</t>
  </si>
  <si>
    <t>INV-DE-753614555-2020-2365</t>
  </si>
  <si>
    <t>https://www.Amazon.de/gp/invoice/download.html?v=urn%3aalx%3adoc%3a9d8cab0f-1f96-4462-8642-ace99a371392%3af8726b8a-2082-48d2-8208-ec350fcf2d2e&amp;t=EU_Retail_Forward</t>
  </si>
  <si>
    <t>171-6433763-1901168</t>
  </si>
  <si>
    <t>DwMbDTPC1</t>
  </si>
  <si>
    <t>weltenmann Espadrilles Slip-on Classiques pour Homme en Coton avec Sac en Tissu, Olive, 41 | Handmade in Spain</t>
  </si>
  <si>
    <t>RICHEBOURG</t>
  </si>
  <si>
    <t>78550</t>
  </si>
  <si>
    <t>FR08513998666</t>
  </si>
  <si>
    <t>INV-FR-753614555-2020-603</t>
  </si>
  <si>
    <t>https://www.Amazon.fr/gp/invoice/download.html?v=urn%3aalx%3adoc%3a9d8cab0f-1f96-4462-8642-ace99a371392%3abfea6f3c-3f4b-4569-bee7-b7384ee61e68&amp;t=EU_Retail_Forward</t>
  </si>
  <si>
    <t>A23DDH4J16FG2W</t>
  </si>
  <si>
    <t>B07DFHX3K7</t>
  </si>
  <si>
    <t>A21K4LF9GEL2HE</t>
  </si>
  <si>
    <t>B07P2FRPDQ</t>
  </si>
  <si>
    <t>AUGSBURG</t>
  </si>
  <si>
    <t>B07DFJ1PJM</t>
  </si>
  <si>
    <t>304-8735405-2599504</t>
  </si>
  <si>
    <t>DCtnZjKlr</t>
  </si>
  <si>
    <t>hamburg</t>
  </si>
  <si>
    <t>22457</t>
  </si>
  <si>
    <t>INV-DE-753614555-2020-2358</t>
  </si>
  <si>
    <t>https://www.Amazon.de/gp/invoice/download.html?v=urn%3aalx%3adoc%3a9d8cab0f-1f96-4462-8642-ace99a371392%3a762c1c8a-1fab-44eb-a9c9-a719e70957cd&amp;t=EU_Retail_Forward</t>
  </si>
  <si>
    <t>304-7356969-2733911</t>
  </si>
  <si>
    <t>DcYDjmrh7</t>
  </si>
  <si>
    <t>81379</t>
  </si>
  <si>
    <t>INV-DE-753614555-2020-2363</t>
  </si>
  <si>
    <t>https://www.Amazon.de/gp/invoice/download.html?v=urn%3aalx%3adoc%3a9d8cab0f-1f96-4462-8642-ace99a371392%3a735c6835-3abd-42bc-907c-51729a4e9680&amp;t=EU_Retail_Forward</t>
  </si>
  <si>
    <t>D12MGtsQL</t>
  </si>
  <si>
    <t>INV-DE-753614555-2020-2362</t>
  </si>
  <si>
    <t>https://www.Amazon.de/gp/invoice/download.html?v=urn%3aalx%3adoc%3a9d8cab0f-1f96-4462-8642-ace99a371392%3a9090d1a9-74b6-4e2a-b1f8-a34ed3409fe6&amp;t=EU_Retail_Forward</t>
  </si>
  <si>
    <t>303-4328188-3586747</t>
  </si>
  <si>
    <t>DJnV81R2r</t>
  </si>
  <si>
    <t>WE-01-02-01-01-01-18-45</t>
  </si>
  <si>
    <t>B07P1BYQPG</t>
  </si>
  <si>
    <t>weltenmann Klassische Herren Slip-on Espadrilles aus Baumwolle mit Schuhbeutel, Flamingo, 45, Handmade in Spain</t>
  </si>
  <si>
    <t>Heidelberg</t>
  </si>
  <si>
    <t>69124</t>
  </si>
  <si>
    <t>INV-DE-753614555-2020-2359</t>
  </si>
  <si>
    <t>https://www.Amazon.de/gp/invoice/download.html?v=urn%3aalx%3adoc%3a9d8cab0f-1f96-4462-8642-ace99a371392%3aa84be03a-b1d2-4f5a-b037-740b68278417&amp;t=EU_Retail_Forward</t>
  </si>
  <si>
    <t>028-8644260-5556360</t>
  </si>
  <si>
    <t>D1Bn5MKRr</t>
  </si>
  <si>
    <t>INV-DE-753614555-2020-2360</t>
  </si>
  <si>
    <t>https://www.Amazon.de/gp/invoice/download.html?v=urn%3aalx%3adoc%3a9d8cab0f-1f96-4462-8642-ace99a371392%3a94033224-29eb-4395-b86d-7c63465032ca&amp;t=EU_Retail_Forward</t>
  </si>
  <si>
    <t>306-4215467-5279556</t>
  </si>
  <si>
    <t>A2VV0E6RUXJ77</t>
  </si>
  <si>
    <t>HAMBURG</t>
  </si>
  <si>
    <t>20259</t>
  </si>
  <si>
    <t>303-0333182-1010755</t>
  </si>
  <si>
    <t>AKOGCMACTXV14</t>
  </si>
  <si>
    <t>ES-01-02-01-03-01-14-38</t>
  </si>
  <si>
    <t>B07P1CVXHB</t>
  </si>
  <si>
    <t>ESPADELLE Klassische Damen Slip-on Espadrilles aus Baumwolle mit Schuhbeutel, Blueberry, 38, Handmade in Spain</t>
  </si>
  <si>
    <t>WIEN</t>
  </si>
  <si>
    <t>1120</t>
  </si>
  <si>
    <t>404-2262840-7416353</t>
  </si>
  <si>
    <t>DVrCrks6L</t>
  </si>
  <si>
    <t>WE-01-02-01-10-30-131-41</t>
  </si>
  <si>
    <t>B07DFK6J55</t>
  </si>
  <si>
    <t>weltenmann |\240Uomo Espadrillas Slip-on Premium in Pelle Scamosciata, Mousse Kaki 41</t>
  </si>
  <si>
    <t>BRESSO</t>
  </si>
  <si>
    <t>20091</t>
  </si>
  <si>
    <t>RECEIPT-IT-753614555-2020-228</t>
  </si>
  <si>
    <t>https://www.Amazon.it/gp/invoice/download.html?v=urn%3aalx%3adoc%3a9d8cab0f-1f96-4462-8642-ace99a371392%3af5de9558-f262-466a-b647-032c562eb7d7&amp;t=EU_Retail_Forward</t>
  </si>
  <si>
    <t>306-6338000-4357149</t>
  </si>
  <si>
    <t>DVtmKQrB7</t>
  </si>
  <si>
    <t>WE-01-02-01-01-01-02-41</t>
  </si>
  <si>
    <t>B07DG3GFMS</t>
  </si>
  <si>
    <t>weltenmann Klassische Herren Slip-on Espadrilles aus Baumwolle mit Schuhbeutel, Panther, 41, Handmade in Spain</t>
  </si>
  <si>
    <t>Upgant-Schott</t>
  </si>
  <si>
    <t>26529</t>
  </si>
  <si>
    <t>INV-DE-753614555-2020-2355</t>
  </si>
  <si>
    <t>https://www.Amazon.de/gp/invoice/download.html?v=urn%3aalx%3adoc%3a9d8cab0f-1f96-4462-8642-ace99a371392%3a94faabff-8feb-41e5-82af-9ed4e4fd7d69&amp;t=EU_Retail_Forward</t>
  </si>
  <si>
    <t>306-1223282-0632349</t>
  </si>
  <si>
    <t>DGYqmHrD7</t>
  </si>
  <si>
    <t>70599</t>
  </si>
  <si>
    <t>INV-DE-753614555-2020-2354</t>
  </si>
  <si>
    <t>https://www.Amazon.de/gp/invoice/download.html?v=urn%3aalx%3adoc%3a9d8cab0f-1f96-4462-8642-ace99a371392%3a009b7451-5869-4709-b927-52f84a740585&amp;t=EU_Retail_Forward</t>
  </si>
  <si>
    <t>305-1668258-7353945</t>
  </si>
  <si>
    <t>DgYNKJr77</t>
  </si>
  <si>
    <t>10318</t>
  </si>
  <si>
    <t>INV-DE-753614555-2020-2356</t>
  </si>
  <si>
    <t>https://www.Amazon.de/gp/invoice/download.html?v=urn%3aalx%3adoc%3a9d8cab0f-1f96-4462-8642-ace99a371392%3a535147b5-6b13-4ffe-8b83-9df821df574c&amp;t=EU_Retail_Forward</t>
  </si>
  <si>
    <t>DnlqWKrY7</t>
  </si>
  <si>
    <t>INV-DE-753614555-2020-2357</t>
  </si>
  <si>
    <t>https://www.Amazon.de/gp/invoice/download.html?v=urn%3aalx%3adoc%3a9d8cab0f-1f96-4462-8642-ace99a371392%3acbd86308-730c-4da8-b978-f43c4e2878f4&amp;t=EU_Retail_Forward</t>
  </si>
  <si>
    <t>403-5533506-8830706</t>
  </si>
  <si>
    <t>A2E790FKAI6OWJ</t>
  </si>
  <si>
    <t>weltenmann Uomo Espadrillas Slip-on Classiche in Cotone con Strisce con Borsa di Stoffa, Risotto, 43 | Handmade in Spain</t>
  </si>
  <si>
    <t>NAPOLI</t>
  </si>
  <si>
    <t>80147</t>
  </si>
  <si>
    <t>303-7782517-4939567</t>
  </si>
  <si>
    <t>AMU0QBEA5EUUQ</t>
  </si>
  <si>
    <t>ES-01-02-01-03-01-08-38</t>
  </si>
  <si>
    <t>B07P1DKDYC</t>
  </si>
  <si>
    <t>ESPADELLE Klassische Damen Slip-on Espadrilles aus Baumwolle mit Schuhbeutel, Vino, 38, Handmade in Spain</t>
  </si>
  <si>
    <t>GARBSEN</t>
  </si>
  <si>
    <t>30826</t>
  </si>
  <si>
    <t>302-2139904-8974705</t>
  </si>
  <si>
    <t>A324WNPBUJOP99</t>
  </si>
  <si>
    <t>SOLINGEN</t>
  </si>
  <si>
    <t>42655</t>
  </si>
  <si>
    <t>028-8349660-8915552</t>
  </si>
  <si>
    <t>ACX4QNWGAG0IC</t>
  </si>
  <si>
    <t>STOCKUM-PÃSCHEN</t>
  </si>
  <si>
    <t>028-7422090-3627568</t>
  </si>
  <si>
    <t>A2XFIAJGETJC00</t>
  </si>
  <si>
    <t>SALZBURG</t>
  </si>
  <si>
    <t>56479</t>
  </si>
  <si>
    <t>028-3764937-0971529</t>
  </si>
  <si>
    <t>ACLE58RG0RG90</t>
  </si>
  <si>
    <t>12-09-2020</t>
  </si>
  <si>
    <t>DCTZXYK6r</t>
  </si>
  <si>
    <t>WE-01-02-01-01-01-08-41</t>
  </si>
  <si>
    <t>B07DG23XRC</t>
  </si>
  <si>
    <t>weltenmann Uomo Espadrillas Slip-on Classiche in Cotone con Borsa di Stoffa, Vino, 41 | Handmade in Spain</t>
  </si>
  <si>
    <t>RECEIPT-IT-753614555-2020-227</t>
  </si>
  <si>
    <t>https://www.Amazon.it/gp/invoice/download.html?v=urn%3aalx%3adoc%3a9d8cab0f-1f96-4462-8642-ace99a371392%3a34037e23-106c-4647-b1d3-c00e9f0683e3&amp;t=EU_Retail_Forward</t>
  </si>
  <si>
    <t>403-3488841-1378729</t>
  </si>
  <si>
    <t>DnPbgtK3r</t>
  </si>
  <si>
    <t>B07DFPQHXX</t>
  </si>
  <si>
    <t>weltenmann Espadrilles Slip-on Classiques pour Homme en Coton avec Sac en Tissu, Camel, 42 | Handmade in Spain</t>
  </si>
  <si>
    <t>Vichy</t>
  </si>
  <si>
    <t>03200</t>
  </si>
  <si>
    <t>INV-FR-753614555-2020-601</t>
  </si>
  <si>
    <t>https://www.Amazon.fr/gp/invoice/download.html?v=urn%3aalx%3adoc%3a9d8cab0f-1f96-4462-8642-ace99a371392%3a534d4e0b-42e2-4017-b6f3-599e0340b6b7&amp;t=EU_Retail_Forward</t>
  </si>
  <si>
    <t>WE-01-02-01-01-01-07-42</t>
  </si>
  <si>
    <t>B07DFNJLN8</t>
  </si>
  <si>
    <t>weltenmann Espadrilles Slip-on Classiques pour Homme en Coton avec Sac en Tissu, Olive, 42 | Handmade in Spain</t>
  </si>
  <si>
    <t>403-2389143-7785150</t>
  </si>
  <si>
    <t>DXlKWRKjr</t>
  </si>
  <si>
    <t>WE-01-02-01-02-01-08-43</t>
  </si>
  <si>
    <t>B07DC8ZWPG</t>
  </si>
  <si>
    <t>weltenmann Espadrilles Slip-on Classiques pour Homme en Coton \340 Rayures avec Sac en Tissu, Bar\347a, 43 | Handmade in Spain</t>
  </si>
  <si>
    <t>Boulogne Billancourt</t>
  </si>
  <si>
    <t>92100</t>
  </si>
  <si>
    <t>INV-FR-753614555-2020-602</t>
  </si>
  <si>
    <t>https://www.Amazon.fr/gp/invoice/download.html?v=urn%3aalx%3adoc%3a9d8cab0f-1f96-4462-8642-ace99a371392%3ad58395d9-3ae6-4f4f-aaaf-f81f5e4a54a9&amp;t=EU_Retail_Forward</t>
  </si>
  <si>
    <t>305-3861856-9695554</t>
  </si>
  <si>
    <t>Dc2cXLxgQ</t>
  </si>
  <si>
    <t>WE-01-02-01-01-01-17-43</t>
  </si>
  <si>
    <t>B07P1DG5NG</t>
  </si>
  <si>
    <t>weltenmann Klassische Herren Slip-on Espadrilles aus Baumwolle mit Schuhbeutel, Feta, 43, Handmade in Spain</t>
  </si>
  <si>
    <t>Leibnitz</t>
  </si>
  <si>
    <t>8430</t>
  </si>
  <si>
    <t>INV-DE-753614555-2020-2353</t>
  </si>
  <si>
    <t>https://www.Amazon.de/gp/invoice/download.html?v=urn%3aalx%3adoc%3a9d8cab0f-1f96-4462-8642-ace99a371392%3a12f9e179-de29-4ff4-8f59-1bd3f97a1df4&amp;t=EU_Retail_Forward</t>
  </si>
  <si>
    <t>305-1959276-6832305</t>
  </si>
  <si>
    <t>Dc2Sm3rt7</t>
  </si>
  <si>
    <t>70469</t>
  </si>
  <si>
    <t>INV-DE-753614555-2020-2349</t>
  </si>
  <si>
    <t>https://www.Amazon.de/gp/invoice/download.html?v=urn%3aalx%3adoc%3a9d8cab0f-1f96-4462-8642-ace99a371392%3ae7a76be8-9eb8-4405-b16c-d8984fed13b6&amp;t=EU_Retail_Forward</t>
  </si>
  <si>
    <t>304-7145214-2199562</t>
  </si>
  <si>
    <t>D3V1KmR2r</t>
  </si>
  <si>
    <t>Gummersbach</t>
  </si>
  <si>
    <t>51645</t>
  </si>
  <si>
    <t>INV-DE-753614555-2020-2350</t>
  </si>
  <si>
    <t>https://www.Amazon.de/gp/invoice/download.html?v=urn%3aalx%3adoc%3a9d8cab0f-1f96-4462-8642-ace99a371392%3ab8e0f3e0-b597-448b-8d8e-92db865d6024&amp;t=EU_Retail_Forward</t>
  </si>
  <si>
    <t>304-1953285-7889904</t>
  </si>
  <si>
    <t>DJ1LScKqr</t>
  </si>
  <si>
    <t>45130</t>
  </si>
  <si>
    <t>INV-DE-753614555-2020-2346</t>
  </si>
  <si>
    <t>https://www.Amazon.de/gp/invoice/download.html?v=urn%3aalx%3adoc%3a9d8cab0f-1f96-4462-8642-ace99a371392%3a23a14e44-c9e7-43c5-983a-7272af01d9c7&amp;t=EU_Retail_Forward</t>
  </si>
  <si>
    <t>303-9768183-4005168</t>
  </si>
  <si>
    <t>Dgm4dGRRr</t>
  </si>
  <si>
    <t>NEUMARKT</t>
  </si>
  <si>
    <t>39044</t>
  </si>
  <si>
    <t>RECEIPT-IT-753614555-2020-226</t>
  </si>
  <si>
    <t>https://www.Amazon.de/gp/invoice/download.html?v=urn%3aalx%3adoc%3a9d8cab0f-1f96-4462-8642-ace99a371392%3a801e4f63-2515-4531-864a-1b101efbcc41&amp;t=EU_Retail_Forward</t>
  </si>
  <si>
    <t>24.57</t>
  </si>
  <si>
    <t>303-0877136-1677939</t>
  </si>
  <si>
    <t>DX3gC1xzQ</t>
  </si>
  <si>
    <t>50674</t>
  </si>
  <si>
    <t>INV-DE-753614555-2020-2352</t>
  </si>
  <si>
    <t>https://www.Amazon.de/gp/invoice/download.html?v=urn%3aalx%3adoc%3a9d8cab0f-1f96-4462-8642-ace99a371392%3ab472ff7e-c9ee-41fa-a50f-63f329d54171&amp;t=EU_Retail_Forward</t>
  </si>
  <si>
    <t>302-4105619-4941105</t>
  </si>
  <si>
    <t>DgrqmvKWr</t>
  </si>
  <si>
    <t>INV-DE-753614555-2020-2347</t>
  </si>
  <si>
    <t>https://www.Amazon.de/gp/invoice/download.html?v=urn%3aalx%3adoc%3a9d8cab0f-1f96-4462-8642-ace99a371392%3a94b4640e-6b99-428c-8714-dfd8cca9680b&amp;t=EU_Retail_Forward</t>
  </si>
  <si>
    <t>DGgp16sGL</t>
  </si>
  <si>
    <t>INV-DE-753614555-2020-2351</t>
  </si>
  <si>
    <t>https://www.Amazon.de/gp/invoice/download.html?v=urn%3aalx%3adoc%3a9d8cab0f-1f96-4462-8642-ace99a371392%3a8de0c1eb-6b74-4700-9484-4102bbc776bf&amp;t=EU_Retail_Forward</t>
  </si>
  <si>
    <t>405-9329039-9164363</t>
  </si>
  <si>
    <t>A3EQAODO5MJ3IT</t>
  </si>
  <si>
    <t>WELTENMANN Alpargatas Slip-on ClÃ¡sicas para Hombre en AlgodÃ³n con Bolsa de AlgodÃ³n, Vino, 42 | Handmade in Spain</t>
  </si>
  <si>
    <t>TOMARES</t>
  </si>
  <si>
    <t>41940</t>
  </si>
  <si>
    <t>306-5505403-5809111</t>
  </si>
  <si>
    <t>A3KGGW62VD7BRL</t>
  </si>
  <si>
    <t>WE-01-02-01-30-30-105-45</t>
  </si>
  <si>
    <t>B07DFMVCMH</t>
  </si>
  <si>
    <t>weltenmann | Premium Herren Sneakers Espadrilles in Wildleder, topo beige 45</t>
  </si>
  <si>
    <t>20149</t>
  </si>
  <si>
    <t>WE-01-02-01-10-30-147-45</t>
  </si>
  <si>
    <t>B07DFJQ38J</t>
  </si>
  <si>
    <t>weltenmann Premium Herren Slip-on Espadrilles aus Wildleder mit Schuhbeutel, Navy, 45, Handmade in Spain</t>
  </si>
  <si>
    <t>303-0672113-4444367</t>
  </si>
  <si>
    <t>AG38BQ1Z3VZ9</t>
  </si>
  <si>
    <t>ES-01-02-01-03-01-01-38</t>
  </si>
  <si>
    <t>B07NZ8VKC5</t>
  </si>
  <si>
    <t>ESPADELLE Klassische Damen Slip-on Espadrilles aus Baumwolle mit Schuhbeutel, Marine, 38, Handmade in Spain</t>
  </si>
  <si>
    <t>HANHOFEN</t>
  </si>
  <si>
    <t>67374</t>
  </si>
  <si>
    <t>302-2088468-0905118</t>
  </si>
  <si>
    <t>A2R7SSOVG3BWJD</t>
  </si>
  <si>
    <t>WEINHEIM</t>
  </si>
  <si>
    <t>08-09-2020</t>
  </si>
  <si>
    <t>amzn1:crow:nKSFKs56SCqD/CaQJIHXhQ</t>
  </si>
  <si>
    <t>Dachau</t>
  </si>
  <si>
    <t>CN-DE-753614555-2020-402</t>
  </si>
  <si>
    <t>https://www.Amazon.de/gp/invoice/download.html?v=urn%3aalx%3adoc%3a9d8cab0f-1f96-4462-8642-ace99a371392%3ab6594d39-aa9d-4e95-81c0-7dc12db705c4&amp;t=EU_Retail_Reversal</t>
  </si>
  <si>
    <t>4843076067</t>
  </si>
  <si>
    <t>WE-01-02-01-02-01-09-42</t>
  </si>
  <si>
    <t>B07DC7ZG57</t>
  </si>
  <si>
    <t>weltenmann Klassische Gestreifte Herren Slip-on Espadrilles aus Baumwolle mit Schuhbeutel, Zebra, 42, Handmade in Spain</t>
  </si>
  <si>
    <t>4808115619</t>
  </si>
  <si>
    <t>406-7457287-9538750</t>
  </si>
  <si>
    <t>DVh33Prx7</t>
  </si>
  <si>
    <t>WE-01-02-01-10-30-131-43</t>
  </si>
  <si>
    <t>B07DFHMLGZ</t>
  </si>
  <si>
    <t>weltenmann |\240Uomo Espadrillas Slip-on Premium in Pelle Scamosciata, Mousse Kaki 43</t>
  </si>
  <si>
    <t>Rheinberg</t>
  </si>
  <si>
    <t>47495</t>
  </si>
  <si>
    <t>Viterbo</t>
  </si>
  <si>
    <t>01100</t>
  </si>
  <si>
    <t>RECEIPT-IT-753614555-2020-225</t>
  </si>
  <si>
    <t>https://www.Amazon.it/gp/invoice/download.html?v=urn%3aalx%3adoc%3a9d8cab0f-1f96-4462-8642-ace99a371392%3a57415727-7928-4384-b4b7-b316d7b3dac2&amp;t=EU_Retail_Forward</t>
  </si>
  <si>
    <t>D1K6YJsRL</t>
  </si>
  <si>
    <t>INV-FR-753614555-2020-600</t>
  </si>
  <si>
    <t>https://www.Amazon.de/gp/invoice/download.html?v=urn%3aalx%3adoc%3a9d8cab0f-1f96-4462-8642-ace99a371392%3a3b15e90b-691d-4cd0-bfa6-aa7e582618ef&amp;t=EU_Retail_Forward</t>
  </si>
  <si>
    <t>305-6201776-1549917</t>
  </si>
  <si>
    <t>D6bntgxbQ</t>
  </si>
  <si>
    <t>WE-01-02-01-01-01-01-43</t>
  </si>
  <si>
    <t>B07DFN21JC</t>
  </si>
  <si>
    <t>weltenmann Klassische Herren Slip-on Espadrilles aus Baumwolle mit Schuhbeutel, Marine, 43, Handmade in Spain</t>
  </si>
  <si>
    <t>Ebergassing</t>
  </si>
  <si>
    <t>2435</t>
  </si>
  <si>
    <t>INV-DE-753614555-2020-2339</t>
  </si>
  <si>
    <t>https://www.Amazon.de/gp/invoice/download.html?v=urn%3aalx%3adoc%3a9d8cab0f-1f96-4462-8642-ace99a371392%3a56486538-f33b-4015-9510-d5c559ae20c8&amp;t=EU_Retail_Forward</t>
  </si>
  <si>
    <t>304-0482079-1479525</t>
  </si>
  <si>
    <t>D3TlzXsxL</t>
  </si>
  <si>
    <t>70178</t>
  </si>
  <si>
    <t>INV-DE-753614555-2020-2343</t>
  </si>
  <si>
    <t>https://www.Amazon.de/gp/invoice/download.html?v=urn%3aalx%3adoc%3a9d8cab0f-1f96-4462-8642-ace99a371392%3a5395fbf6-fcc9-4c00-b854-8d7b276d1a40&amp;t=EU_Retail_Forward</t>
  </si>
  <si>
    <t>302-8415775-0017130</t>
  </si>
  <si>
    <t>DXPcJVK5r</t>
  </si>
  <si>
    <t>WE-01-02-01-02-01-11-45</t>
  </si>
  <si>
    <t>B07NZ8MBFV</t>
  </si>
  <si>
    <t>weltenmann Klassische Gestreifte Herren Slip-on Espadrilles aus Baumwolle mit Schuhbeutel, Caprese, 45, Handmade in Spain</t>
  </si>
  <si>
    <t>22397</t>
  </si>
  <si>
    <t>INV-DE-753614555-2020-2344</t>
  </si>
  <si>
    <t>https://www.Amazon.de/gp/invoice/download.html?v=urn%3aalx%3adoc%3a9d8cab0f-1f96-4462-8642-ace99a371392%3a387250ec-1f00-4fa2-b298-98fbecd87a6a&amp;t=EU_Retail_Forward</t>
  </si>
  <si>
    <t>305-4659046-8799525</t>
  </si>
  <si>
    <t>A1WHXBWUV2RK2O</t>
  </si>
  <si>
    <t>RINTELN</t>
  </si>
  <si>
    <t>31737</t>
  </si>
  <si>
    <t>A10WAO02YKYFMH</t>
  </si>
  <si>
    <t>KÃRNACH</t>
  </si>
  <si>
    <t>4842182067</t>
  </si>
  <si>
    <t>406-2549479-1389929</t>
  </si>
  <si>
    <t>Dn77rwr67</t>
  </si>
  <si>
    <t>OFFERTA DI LANCIO - Siero all\'acido ialuronico bio - Altamente concentrato e vegano - Gel idratante anti-et\340 all\'Aloe Vera - Bottiglia di vetro opale</t>
  </si>
  <si>
    <t>Valdisotto</t>
  </si>
  <si>
    <t>23030</t>
  </si>
  <si>
    <t>12252540153</t>
  </si>
  <si>
    <t>INV-IT-753614555-2020-3</t>
  </si>
  <si>
    <t>https://www.Amazon.it/gp/invoice/download.html?v=urn%3aalx%3adoc%3a9d8cab0f-1f96-4462-8642-ace99a371392%3ad6f22269-6c59-4ea7-9db3-12df4969f694&amp;t=EU_Retail_Forward</t>
  </si>
  <si>
    <t>Silvia Fagioli</t>
  </si>
  <si>
    <t>306-1623721-9877950</t>
  </si>
  <si>
    <t>DXwbTnRyr</t>
  </si>
  <si>
    <t>GROSS-ENZERSDORF</t>
  </si>
  <si>
    <t>2301</t>
  </si>
  <si>
    <t>INV-CZ-753614555-2020-72</t>
  </si>
  <si>
    <t>87.14</t>
  </si>
  <si>
    <t>https://www.Amazon.de/gp/invoice/download.html?v=urn%3aalx%3adoc%3a9d8cab0f-1f96-4462-8642-ace99a371392%3ac7a73987-3ccc-4982-be8d-34ef5105d0b7&amp;t=EU_Retail_Forward</t>
  </si>
  <si>
    <t>304-2964901-3190769</t>
  </si>
  <si>
    <t>D3tB1Drk7</t>
  </si>
  <si>
    <t>Tann</t>
  </si>
  <si>
    <t>84367</t>
  </si>
  <si>
    <t>INV-DE-753614555-2020-2330</t>
  </si>
  <si>
    <t>https://www.Amazon.de/gp/invoice/download.html?v=urn%3aalx%3adoc%3a9d8cab0f-1f96-4462-8642-ace99a371392%3a0c595ae4-1cc4-4866-93c9-f33333fc9971&amp;t=EU_Retail_Forward</t>
  </si>
  <si>
    <t>DcyTkwKbr</t>
  </si>
  <si>
    <t>INV-FR-753614555-2020-599</t>
  </si>
  <si>
    <t>https://www.Amazon.de/gp/invoice/download.html?v=urn%3aalx%3adoc%3a9d8cab0f-1f96-4462-8642-ace99a371392%3a05152059-e986-42cf-a204-b877bab80c4d&amp;t=EU_Retail_Forward</t>
  </si>
  <si>
    <t>302-2377326-6211508</t>
  </si>
  <si>
    <t>DNQkQ2Kmr</t>
  </si>
  <si>
    <t>Appenweier</t>
  </si>
  <si>
    <t>77767</t>
  </si>
  <si>
    <t>INV-DE-753614555-2020-2331</t>
  </si>
  <si>
    <t>https://www.Amazon.de/gp/invoice/download.html?v=urn%3aalx%3adoc%3a9d8cab0f-1f96-4462-8642-ace99a371392%3a6d68c37b-a2c1-4479-85f1-45e16b7f2495&amp;t=EU_Retail_Forward</t>
  </si>
  <si>
    <t>302-7919369-6455553</t>
  </si>
  <si>
    <t>A1DZ9ETBV1Q3ZP</t>
  </si>
  <si>
    <t>HALLE</t>
  </si>
  <si>
    <t>06108</t>
  </si>
  <si>
    <t>A1AUTG6BMGD9P</t>
  </si>
  <si>
    <t>B07P1DL66C</t>
  </si>
  <si>
    <t>LONDON</t>
  </si>
  <si>
    <t>Crymlyn Burrows</t>
  </si>
  <si>
    <t>SA18QX</t>
  </si>
  <si>
    <t>amzn1:crow:dcXN7qpqQlu4SeScGbFR8A</t>
  </si>
  <si>
    <t>12-08-2020</t>
  </si>
  <si>
    <t>CN-DE-753614555-2020-398</t>
  </si>
  <si>
    <t>https://www.Amazon.de/gp/invoice/download.html?v=urn%3aalx%3adoc%3a9d8cab0f-1f96-4462-8642-ace99a371392%3a3d894bf7-8bba-40eb-9e73-5d885c68d22b&amp;t=EU_Retail_Reversal</t>
  </si>
  <si>
    <t>02-09-2020</t>
  </si>
  <si>
    <t>amzn1:crow:u+sRooouQTuk49wlkucAIw</t>
  </si>
  <si>
    <t>15-08-2020</t>
  </si>
  <si>
    <t>Heikendorf</t>
  </si>
  <si>
    <t>CN-DE-753614555-2020-400</t>
  </si>
  <si>
    <t>https://www.Amazon.de/gp/invoice/download.html?v=urn%3aalx%3adoc%3a9d8cab0f-1f96-4462-8642-ace99a371392%3af1158d42-480e-49ed-9be9-383e308626d7&amp;t=EU_Retail_Reversal</t>
  </si>
  <si>
    <t>405-1181761-6997913</t>
  </si>
  <si>
    <t>DgppRbs4L</t>
  </si>
  <si>
    <t>ES-01-02-01-03-01-01-40</t>
  </si>
  <si>
    <t>B07P2H97DP</t>
  </si>
  <si>
    <t>ESPADELLE Donna Espadrillas Slip-on Classiche in Cotone con Borsa di Stoffa, Marine, 40 | Handmade in Spain</t>
  </si>
  <si>
    <t>Roma</t>
  </si>
  <si>
    <t>00186</t>
  </si>
  <si>
    <t>RECEIPT-IT-753614555-2020-224</t>
  </si>
  <si>
    <t>https://www.Amazon.it/gp/invoice/download.html?v=urn%3aalx%3adoc%3a9d8cab0f-1f96-4462-8642-ace99a371392%3acae25c16-c4ca-4959-927c-8f78d069e05a&amp;t=EU_Retail_Forward</t>
  </si>
  <si>
    <t>304-3387439-4473139</t>
  </si>
  <si>
    <t>DcVJxDxyQ</t>
  </si>
  <si>
    <t>1030</t>
  </si>
  <si>
    <t>INV-FR-753614555-2020-598</t>
  </si>
  <si>
    <t>https://www.Amazon.de/gp/invoice/download.html?v=urn%3aalx%3adoc%3a9d8cab0f-1f96-4462-8642-ace99a371392%3aa1463298-a749-4bbe-bb40-db2882ae37e7&amp;t=EU_Retail_Forward</t>
  </si>
  <si>
    <t>304-1660591-4281140</t>
  </si>
  <si>
    <t>DGhqJnRHr</t>
  </si>
  <si>
    <t>81479</t>
  </si>
  <si>
    <t>INV-DE-753614555-2020-2325</t>
  </si>
  <si>
    <t>https://www.Amazon.de/gp/invoice/download.html?v=urn%3aalx%3adoc%3a9d8cab0f-1f96-4462-8642-ace99a371392%3afb3bed9a-23c2-4c0d-aa0a-eba5f1754128&amp;t=EU_Retail_Forward</t>
  </si>
  <si>
    <t>WE-01-02-01-01-01-08-44</t>
  </si>
  <si>
    <t>B07DG2LG5F</t>
  </si>
  <si>
    <t>weltenmann Klassische Herren Slip-on Espadrilles aus Baumwolle mit Schuhbeutel, Vino, 44, Handmade in Spain</t>
  </si>
  <si>
    <t>303-3205778-3751565</t>
  </si>
  <si>
    <t>DJnCTSxcQ</t>
  </si>
  <si>
    <t>Schwarzach</t>
  </si>
  <si>
    <t>6858</t>
  </si>
  <si>
    <t>INV-DE-753614555-2020-2327</t>
  </si>
  <si>
    <t>https://www.Amazon.de/gp/invoice/download.html?v=urn%3aalx%3adoc%3a9d8cab0f-1f96-4462-8642-ace99a371392%3ab49916b2-fde2-4a23-aecc-468a5e0d6753&amp;t=EU_Retail_Forward</t>
  </si>
  <si>
    <t>B07DFLRG6M</t>
  </si>
  <si>
    <t>B07DFNYGWP</t>
  </si>
  <si>
    <t>302-6810628-5718747</t>
  </si>
  <si>
    <t>DVFVsdrY7</t>
  </si>
  <si>
    <t>Dippoldiswalde OT ReichstÃ¤dt</t>
  </si>
  <si>
    <t>01744</t>
  </si>
  <si>
    <t>INV-DE-753614555-2020-2326</t>
  </si>
  <si>
    <t>https://www.Amazon.de/gp/invoice/download.html?v=urn%3aalx%3adoc%3a9d8cab0f-1f96-4462-8642-ace99a371392%3a28785937-6d08-49a7-9213-27fbeee260c7&amp;t=EU_Retail_Forward</t>
  </si>
  <si>
    <t>403-0272137-0631508</t>
  </si>
  <si>
    <t>A1FU0F7UP5VRKY</t>
  </si>
  <si>
    <t>weltenmann Uomo Espadrillas Slip-on Classiche in Cotone con Strisce con Borsa di Stoffa, Zebra, 42 | Handmade in Spain</t>
  </si>
  <si>
    <t>MANFREDONIA</t>
  </si>
  <si>
    <t>71043</t>
  </si>
  <si>
    <t>303-2133402-0812368</t>
  </si>
  <si>
    <t>amzn1:crow:RjOameyfRfSmgeKqNZnGlQ</t>
  </si>
  <si>
    <t>68165</t>
  </si>
  <si>
    <t>CN-DE-753614555-2020-396</t>
  </si>
  <si>
    <t>https://www.Amazon.de/gp/invoice/download.html?v=urn%3aalx%3adoc%3a9d8cab0f-1f96-4462-8642-ace99a371392%3a75c69c78-f0f1-436a-b478-da58a33b8b7e&amp;t=EU_Retail_Reversal</t>
  </si>
  <si>
    <t>amzn1:crow:hsqpNRY+S2WpQ9LShNVPBw</t>
  </si>
  <si>
    <t>03-09-2020</t>
  </si>
  <si>
    <t>Dunfermline</t>
  </si>
  <si>
    <t>KY11 8ST</t>
  </si>
  <si>
    <t>CN-GB-753614555-2020-14</t>
  </si>
  <si>
    <t>-4.39</t>
  </si>
  <si>
    <t>https://www.Amazon.de/gp/invoice/download.html?v=urn%3aalx%3adoc%3a9d8cab0f-1f96-4462-8642-ace99a371392%3afaa9ec43-59d1-4840-9f37-d1b6749fd803&amp;t=EU_Retail_Reversal</t>
  </si>
  <si>
    <t>B07DFLD1P9</t>
  </si>
  <si>
    <t>404-1920650-0856339</t>
  </si>
  <si>
    <t>Dc0ljlXWr</t>
  </si>
  <si>
    <t>09-09-2020</t>
  </si>
  <si>
    <t>weltenmann Uomo Espadrillas Slip-on Classiche in Cotone con Borsa di Stoffa, Olive, 43 | Handmade in Spain</t>
  </si>
  <si>
    <t>Saltrio</t>
  </si>
  <si>
    <t>21050</t>
  </si>
  <si>
    <t>RECEIPT-IT-753614555-2020-223</t>
  </si>
  <si>
    <t>https://www.Amazon.it/gp/invoice/download.html?v=urn%3aalx%3adoc%3a9d8cab0f-1f96-4462-8642-ace99a371392%3ab22c6397-e77a-4fa6-b16d-ee0b4891b685&amp;t=EU_Retail_Forward</t>
  </si>
  <si>
    <t>15.72</t>
  </si>
  <si>
    <t>305-5151412-3872333</t>
  </si>
  <si>
    <t>DCVrjvdvL</t>
  </si>
  <si>
    <t>Taura b. Burgstaedt</t>
  </si>
  <si>
    <t>09249</t>
  </si>
  <si>
    <t>INV-DE-753614555-2020-2319</t>
  </si>
  <si>
    <t>https://www.Amazon.de/gp/invoice/download.html?v=urn%3aalx%3adoc%3a9d8cab0f-1f96-4462-8642-ace99a371392%3a789613cc-5594-4f94-84be-a0cb6085853b&amp;t=EU_Retail_Forward</t>
  </si>
  <si>
    <t>305-4505428-2429903</t>
  </si>
  <si>
    <t>DCF5NbKZr</t>
  </si>
  <si>
    <t>Dorfprozelten</t>
  </si>
  <si>
    <t>97904</t>
  </si>
  <si>
    <t>INV-DE-753614555-2020-2320</t>
  </si>
  <si>
    <t>https://www.Amazon.de/gp/invoice/download.html?v=urn%3aalx%3adoc%3a9d8cab0f-1f96-4462-8642-ace99a371392%3a5104db6b-48a3-4bfb-97e7-ed1658edba15&amp;t=EU_Retail_Forward</t>
  </si>
  <si>
    <t>303-2761392-4173145</t>
  </si>
  <si>
    <t>D1KP72x5Q</t>
  </si>
  <si>
    <t>Ãberherrn</t>
  </si>
  <si>
    <t>66802</t>
  </si>
  <si>
    <t>INV-DE-753614555-2020-2317</t>
  </si>
  <si>
    <t>https://www.Amazon.de/gp/invoice/download.html?v=urn%3aalx%3adoc%3a9d8cab0f-1f96-4462-8642-ace99a371392%3a1cd5832d-ce3a-4b0b-9e0b-9c3f7482e32d&amp;t=EU_Retail_Forward</t>
  </si>
  <si>
    <t>15.71</t>
  </si>
  <si>
    <t>305-8131846-4705138</t>
  </si>
  <si>
    <t>A5EFL5IDRILKE</t>
  </si>
  <si>
    <t>WE-01-02-01-02-01-12-46</t>
  </si>
  <si>
    <t>B07NYBDVML</t>
  </si>
  <si>
    <t>weltenmann Klassische Gestreifte Herren Slip-on Espadrilles aus Baumwolle mit Schuhbeutel, Risotto, 46, Handmade in Spain</t>
  </si>
  <si>
    <t>GOCH</t>
  </si>
  <si>
    <t>47574</t>
  </si>
  <si>
    <t>305-0982435-3505942</t>
  </si>
  <si>
    <t>A5WVP9ED4JAV5</t>
  </si>
  <si>
    <t>weltenmann Klassische Herren Slip-on Espadrilles aus Baumwolle mit Schuhbeutel, Vino, 43, Handmade in Spain</t>
  </si>
  <si>
    <t>NEUSTADT AN DER WEINSTRAÃE</t>
  </si>
  <si>
    <t>67434</t>
  </si>
  <si>
    <t>A3A65TGXBYHBKT</t>
  </si>
  <si>
    <t>MANNHEIM</t>
  </si>
  <si>
    <t>303-1153315-0130741</t>
  </si>
  <si>
    <t>A2YXOJ4ZUAR277</t>
  </si>
  <si>
    <t>BLIESKASTEL</t>
  </si>
  <si>
    <t>66440</t>
  </si>
  <si>
    <t>04-09-2020</t>
  </si>
  <si>
    <t>302-0105403-7622702</t>
  </si>
  <si>
    <t>amzn1:crow:pO0qNENOSrGwGWioT9i1XQ</t>
  </si>
  <si>
    <t>Graz</t>
  </si>
  <si>
    <t>8010</t>
  </si>
  <si>
    <t>CN-CZ-753614555-2020-7</t>
  </si>
  <si>
    <t>-85.96</t>
  </si>
  <si>
    <t>https://www.Amazon.de/gp/invoice/download.html?v=urn%3aalx%3adoc%3a9d8cab0f-1f96-4462-8642-ace99a371392%3a7682c5c8-c9f1-46f6-a00f-c5a40e7f24b9&amp;t=EU_Retail_Reversal</t>
  </si>
  <si>
    <t>4738815174</t>
  </si>
  <si>
    <t>306-6065530-3451531</t>
  </si>
  <si>
    <t>DXHxVjRJr</t>
  </si>
  <si>
    <t>RÃ¶srath</t>
  </si>
  <si>
    <t>51503</t>
  </si>
  <si>
    <t>INV-DE-753614555-2020-2311</t>
  </si>
  <si>
    <t>https://www.Amazon.de/gp/invoice/download.html?v=urn%3aalx%3adoc%3a9d8cab0f-1f96-4462-8642-ace99a371392%3ab0c831d9-cca9-4e55-86ef-9f457ab8c9c6&amp;t=EU_Retail_Forward</t>
  </si>
  <si>
    <t>306-1701450-9253143</t>
  </si>
  <si>
    <t>DnMBzBRPr</t>
  </si>
  <si>
    <t>Murr</t>
  </si>
  <si>
    <t>71711</t>
  </si>
  <si>
    <t>INV-DE-753614555-2020-2312</t>
  </si>
  <si>
    <t>https://www.Amazon.de/gp/invoice/download.html?v=urn%3aalx%3adoc%3a9d8cab0f-1f96-4462-8642-ace99a371392%3a420bf791-72ac-4121-9f43-871ac997e130&amp;t=EU_Retail_Forward</t>
  </si>
  <si>
    <t>06-09-2020</t>
  </si>
  <si>
    <t>028-1884201-3136322</t>
  </si>
  <si>
    <t>Dw9hydrZ7</t>
  </si>
  <si>
    <t>Olsberg</t>
  </si>
  <si>
    <t>59939</t>
  </si>
  <si>
    <t>INV-DE-753614555-2020-2314</t>
  </si>
  <si>
    <t>https://www.Amazon.de/gp/invoice/download.html?v=urn%3aalx%3adoc%3a9d8cab0f-1f96-4462-8642-ace99a371392%3ab2ec027f-d634-4eee-a00b-414a2a63664c&amp;t=EU_Retail_Forward</t>
  </si>
  <si>
    <t>407-0407158-0689169</t>
  </si>
  <si>
    <t>A1ZGG136DMRUEX</t>
  </si>
  <si>
    <t>weltenmann Uomo Espadrillas Slip-on Classiche in Cotone con Borsa di Stoffa, Hippo, 45 | Handmade in Spain</t>
  </si>
  <si>
    <t>GENOVA</t>
  </si>
  <si>
    <t>16121</t>
  </si>
  <si>
    <t>306-4374302-0815556</t>
  </si>
  <si>
    <t>A345LO6962BF3K</t>
  </si>
  <si>
    <t>ES-01-02-01-03-01-06-37</t>
  </si>
  <si>
    <t>B07NYBKV8X</t>
  </si>
  <si>
    <t>ESPADELLE Klassische Damen Slip-on Espadrilles aus Baumwolle mit Schuhbeutel, Hippo, 37, Handmade in Spain</t>
  </si>
  <si>
    <t>FREIBURG IM BREISGAU</t>
  </si>
  <si>
    <t>79106</t>
  </si>
  <si>
    <t>305-5583031-1089948</t>
  </si>
  <si>
    <t>A2UOAZSIINRI9Y</t>
  </si>
  <si>
    <t>WE-01-02-01-01-01-02-44</t>
  </si>
  <si>
    <t>B07DG3T61N</t>
  </si>
  <si>
    <t>weltenmann Klassische Herren Slip-on Espadrilles aus Baumwolle mit Schuhbeutel, Panther, 44, Handmade in Spain</t>
  </si>
  <si>
    <t>WIESBADEN</t>
  </si>
  <si>
    <t>65207</t>
  </si>
  <si>
    <t>305-4910310-6503544</t>
  </si>
  <si>
    <t>A13G4MJSKYS2M8</t>
  </si>
  <si>
    <t>WE-01-02-01-02-01-08-44</t>
  </si>
  <si>
    <t>B07DC9SNTZ</t>
  </si>
  <si>
    <t>weltenmann Klassische Gestreifte Herren Slip-on Espadrilles aus Baumwolle mit Schuhbeutel, BarÃ§a, 44, Handmade in Spain</t>
  </si>
  <si>
    <t>79100</t>
  </si>
  <si>
    <t>305-2812464-0980352</t>
  </si>
  <si>
    <t>A32KV5FTM2U6F9</t>
  </si>
  <si>
    <t>ES-01-02-01-03-01-15-41</t>
  </si>
  <si>
    <t>B07NZ8VRKF</t>
  </si>
  <si>
    <t>ESPADELLE Klassische Damen Slip-on Espadrilles aus Baumwolle mit Schuhbeutel, Sky, 41, Handmade in Spain</t>
  </si>
  <si>
    <t>WORMS</t>
  </si>
  <si>
    <t>67549</t>
  </si>
  <si>
    <t>A1Z2WWD5BABVVV</t>
  </si>
  <si>
    <t>BONN</t>
  </si>
  <si>
    <t>028-7420447-8095527</t>
  </si>
  <si>
    <t>A1WGTBXUPF6X23</t>
  </si>
  <si>
    <t>OSNABRÃCK</t>
  </si>
  <si>
    <t>49074</t>
  </si>
  <si>
    <t>402-3418569-9445941</t>
  </si>
  <si>
    <t>DJYMGcdPL</t>
  </si>
  <si>
    <t>OFFRE DE LANCEMENT - S\351rum \340 l\'acide hyaluronique - Hautement concentr\351 et vegan - Gel hydratant anti-\342ge \340 l\'Aloe Vera - Flacon en verre opale 1</t>
  </si>
  <si>
    <t>Marseille</t>
  </si>
  <si>
    <t>13001</t>
  </si>
  <si>
    <t>INV-FR-753614555-2020-597</t>
  </si>
  <si>
    <t>https://www.Amazon.fr/gp/invoice/download.html?v=urn%3aalx%3adoc%3a9d8cab0f-1f96-4462-8642-ace99a371392%3a3b59d160-78be-4d5f-9ed0-a5c19c69f7fd&amp;t=EU_Retail_Forward</t>
  </si>
  <si>
    <t>306-7016391-9407527</t>
  </si>
  <si>
    <t>D66LHhr47</t>
  </si>
  <si>
    <t>KlÃ¶tze</t>
  </si>
  <si>
    <t>38486</t>
  </si>
  <si>
    <t>INV-DE-753614555-2020-2309</t>
  </si>
  <si>
    <t>https://www.Amazon.de/gp/invoice/download.html?v=urn%3aalx%3adoc%3a9d8cab0f-1f96-4462-8642-ace99a371392%3a1153799f-a01f-4e3e-90b0-7c3807a55ae1&amp;t=EU_Retail_Forward</t>
  </si>
  <si>
    <t>DC4wjgJq7</t>
  </si>
  <si>
    <t>07-09-2020</t>
  </si>
  <si>
    <t>weltenmann Klassische Herren Slip-on Espadrilles aus Baumwolle mit Schuhbeutel, Vino, 41, Handmade in Spain</t>
  </si>
  <si>
    <t>INV-DE-753614555-2020-2308</t>
  </si>
  <si>
    <t>https://www.Amazon.de/gp/invoice/download.html?v=urn%3aalx%3adoc%3a9d8cab0f-1f96-4462-8642-ace99a371392%3ae41efc58-4682-40c9-a498-9e889a3262ee&amp;t=EU_Retail_Forward</t>
  </si>
  <si>
    <t>306-9089602-9617144</t>
  </si>
  <si>
    <t>A3MIB7FQ3GZX98</t>
  </si>
  <si>
    <t>weltenmann Klassische Herren Slip-on Espadrilles aus Baumwolle mit Schuhbeutel, Marine, 44, Handmade in Spain</t>
  </si>
  <si>
    <t>HEIDENROD</t>
  </si>
  <si>
    <t>65321</t>
  </si>
  <si>
    <t>304-3857518-6362729</t>
  </si>
  <si>
    <t>A38BA2BHZRDWXC</t>
  </si>
  <si>
    <t>DETMOLD</t>
  </si>
  <si>
    <t>32758</t>
  </si>
  <si>
    <t>303-7881709-6323535</t>
  </si>
  <si>
    <t>A37506DA3FO1KY</t>
  </si>
  <si>
    <t>WE-01-02-01-30-30-141-43</t>
  </si>
  <si>
    <t>B07DFJ5JZ2</t>
  </si>
  <si>
    <t>weltenmann | Premium Herren Sneakers Espadrilles in Wildleder, nuit blau 43</t>
  </si>
  <si>
    <t>ERFURT</t>
  </si>
  <si>
    <t>99094</t>
  </si>
  <si>
    <t>303-0832702-0248335</t>
  </si>
  <si>
    <t>A1VSJCLMDIORLZ</t>
  </si>
  <si>
    <t>OBERNDORF AM NECKAR</t>
  </si>
  <si>
    <t>78727</t>
  </si>
  <si>
    <t>amzn1:crow:abN7eKzBS7WIXDR8seyN9g</t>
  </si>
  <si>
    <t>11-08-2020</t>
  </si>
  <si>
    <t>Rinteln</t>
  </si>
  <si>
    <t>CN-DE-753614555-2020-394</t>
  </si>
  <si>
    <t>https://www.Amazon.de/gp/invoice/download.html?v=urn%3aalx%3adoc%3a9d8cab0f-1f96-4462-8642-ace99a371392%3a3525a78d-ec61-4a1e-aca5-133d11e9641a&amp;t=EU_Retail_Reversal</t>
  </si>
  <si>
    <t>4840860067</t>
  </si>
  <si>
    <t>402-7887730-8393147</t>
  </si>
  <si>
    <t>DCV34yxlQ</t>
  </si>
  <si>
    <t>weltenmann Uomo Espadrillas Slip-on Classiche in Cotone con Borsa di Stoffa, Marine, 43 | Handmade in Spain</t>
  </si>
  <si>
    <t>Santa Margherita Ligure</t>
  </si>
  <si>
    <t>16038</t>
  </si>
  <si>
    <t>IT01699680995</t>
  </si>
  <si>
    <t>INV-DE-753614555-2020-2303</t>
  </si>
  <si>
    <t>https://www.Amazon.it/gp/invoice/download.html?v=urn%3aalx%3adoc%3a9d8cab0f-1f96-4462-8642-ace99a371392%3a36ef6b14-0c2e-400b-9ed7-55572cc566e7&amp;t=EU_Retail_Forward</t>
  </si>
  <si>
    <t>306-2401093-0213118</t>
  </si>
  <si>
    <t>DN9rd1d9L</t>
  </si>
  <si>
    <t>WÃ¶lfersheim</t>
  </si>
  <si>
    <t>61200</t>
  </si>
  <si>
    <t>INV-DE-753614555-2020-2302</t>
  </si>
  <si>
    <t>https://www.Amazon.de/gp/invoice/download.html?v=urn%3aalx%3adoc%3a9d8cab0f-1f96-4462-8642-ace99a371392%3a6ce5285c-eee0-401d-b87a-ced6cef7fd57&amp;t=EU_Retail_Forward</t>
  </si>
  <si>
    <t>304-0148630-5994718</t>
  </si>
  <si>
    <t>DNB52gxgQ</t>
  </si>
  <si>
    <t>1110</t>
  </si>
  <si>
    <t>INV-CZ-753614555-2020-71</t>
  </si>
  <si>
    <t>135.35</t>
  </si>
  <si>
    <t>https://www.Amazon.de/gp/invoice/download.html?v=urn%3aalx%3adoc%3a9d8cab0f-1f96-4462-8642-ace99a371392%3a53e2c2e2-69cc-49fe-aa55-b4707226d918&amp;t=EU_Retail_Forward</t>
  </si>
  <si>
    <t>B07DFKJ68H</t>
  </si>
  <si>
    <t>302-7399108-9055549</t>
  </si>
  <si>
    <t>DXM1TwdPL</t>
  </si>
  <si>
    <t>ES-01-02-01-03-01-08-39</t>
  </si>
  <si>
    <t>B07P1DYX2W</t>
  </si>
  <si>
    <t>ESPADELLE Klassische Damen Slip-on Espadrilles aus Baumwolle mit Schuhbeutel, Vino, 39, Handmade in Spain</t>
  </si>
  <si>
    <t>Ramsau am Dachstein</t>
  </si>
  <si>
    <t>8972</t>
  </si>
  <si>
    <t>INV-FR-753614555-2020-596</t>
  </si>
  <si>
    <t>https://www.Amazon.de/gp/invoice/download.html?v=urn%3aalx%3adoc%3a9d8cab0f-1f96-4462-8642-ace99a371392%3a136b5f46-d623-44da-8138-6a4e40baee0a&amp;t=EU_Retail_Forward</t>
  </si>
  <si>
    <t>306-8605330-4125934</t>
  </si>
  <si>
    <t>A8HVFXV9C1PGV</t>
  </si>
  <si>
    <t>ES-01-02-01-03-01-22-41</t>
  </si>
  <si>
    <t>B07NYBLXWW</t>
  </si>
  <si>
    <t>ESPADELLE Klassische Damen Slip-on Espadrilles aus Baumwolle mit Schuhbeutel, Mint, 41, Handmade in Spain</t>
  </si>
  <si>
    <t>LAABER</t>
  </si>
  <si>
    <t>93164</t>
  </si>
  <si>
    <t>304-6257201-2696327</t>
  </si>
  <si>
    <t>A3FOGZNMOQ9QIQ</t>
  </si>
  <si>
    <t>ESSEN</t>
  </si>
  <si>
    <t>45149</t>
  </si>
  <si>
    <t>304-2977774-4601915</t>
  </si>
  <si>
    <t>A24RJF1TWEX2H7</t>
  </si>
  <si>
    <t>EBERBACH</t>
  </si>
  <si>
    <t>69412</t>
  </si>
  <si>
    <t>amzn1:crow:eO80SjqpSwmAQ5Vg7u333g</t>
  </si>
  <si>
    <t>CN-DE-753614555-2020-393</t>
  </si>
  <si>
    <t>https://www.Amazon.de/gp/invoice/download.html?v=urn%3aalx%3adoc%3a9d8cab0f-1f96-4462-8642-ace99a371392%3a4e46f86f-a383-4f20-93c5-2d0b661892b7&amp;t=EU_Retail_Reversal</t>
  </si>
  <si>
    <t>4840744067</t>
  </si>
  <si>
    <t>171-1644136-3485968</t>
  </si>
  <si>
    <t>D1tnHCRDr</t>
  </si>
  <si>
    <t>weltenmann Uomo Espadrillas Slip-on Classiche in Cotone con Borsa di Stoffa, Vino, 43 | Handmade in Spain</t>
  </si>
  <si>
    <t>Manziana</t>
  </si>
  <si>
    <t>00066</t>
  </si>
  <si>
    <t>RECEIPT-IT-753614555-2020-222</t>
  </si>
  <si>
    <t>https://www.Amazon.it/gp/invoice/download.html?v=urn%3aalx%3adoc%3a9d8cab0f-1f96-4462-8642-ace99a371392%3a737cd62b-f0e4-4897-b53d-495beca26425&amp;t=EU_Retail_Forward</t>
  </si>
  <si>
    <t>028-8888738-2718711</t>
  </si>
  <si>
    <t>Dnlb4HR0r</t>
  </si>
  <si>
    <t>Geroda</t>
  </si>
  <si>
    <t>97779</t>
  </si>
  <si>
    <t>INV-DE-753614555-2020-2296</t>
  </si>
  <si>
    <t>https://www.Amazon.de/gp/invoice/download.html?v=urn%3aalx%3adoc%3a9d8cab0f-1f96-4462-8642-ace99a371392%3ad65f07f6-7441-43de-9bbd-6f6fe08c74b8&amp;t=EU_Retail_Forward</t>
  </si>
  <si>
    <t>306-6906295-1095568</t>
  </si>
  <si>
    <t>A3H76XA9R40A7U</t>
  </si>
  <si>
    <t>WE-01-02-01-10-30-115-44</t>
  </si>
  <si>
    <t>B07DFJ748L</t>
  </si>
  <si>
    <t>weltenmann Premium Herren Slip-on Espadrilles aus Wildleder mit Schuhbeutel, Kiel, 44, Handmade in Spain</t>
  </si>
  <si>
    <t>RAUNHEIM</t>
  </si>
  <si>
    <t>65479</t>
  </si>
  <si>
    <t>303-8894648-0644334</t>
  </si>
  <si>
    <t>ABFUTRTD0F72X</t>
  </si>
  <si>
    <t>KULMBACH</t>
  </si>
  <si>
    <t>95326</t>
  </si>
  <si>
    <t>302-3836554-7168327</t>
  </si>
  <si>
    <t>AH38624JFUJHW</t>
  </si>
  <si>
    <t>BOCHUM</t>
  </si>
  <si>
    <t>44797</t>
  </si>
  <si>
    <t>305-7905848-0431533</t>
  </si>
  <si>
    <t>D34Jhhpkr</t>
  </si>
  <si>
    <t>WE-01-02-01-10-30-109-46</t>
  </si>
  <si>
    <t>B07DFGR1XL</t>
  </si>
  <si>
    <t>weltenmann Premium Herren Slip-on Espadrilles aus Wildleder mit Schuhbeutel, Pebble, 46, Handmade in Spain</t>
  </si>
  <si>
    <t>HÃ¼fingen</t>
  </si>
  <si>
    <t>78183</t>
  </si>
  <si>
    <t>INV-DE-753614555-2020-2293</t>
  </si>
  <si>
    <t>https://www.Amazon.de/gp/invoice/download.html?v=urn%3aalx%3adoc%3a9d8cab0f-1f96-4462-8642-ace99a371392%3aa4e8c431-1faf-4f90-aba3-c2e6653d6d02&amp;t=EU_Retail_Forward</t>
  </si>
  <si>
    <t>D6vYv8dsL</t>
  </si>
  <si>
    <t>INV-GB-753614555-2020-54</t>
  </si>
  <si>
    <t>4.39</t>
  </si>
  <si>
    <t>https://www.Amazon.de/gp/invoice/download.html?v=urn%3aalx%3adoc%3a9d8cab0f-1f96-4462-8642-ace99a371392%3a6c302954-7440-49d0-9f09-2c0fa50ad1e7&amp;t=EU_Retail_Forward</t>
  </si>
  <si>
    <t>305-5974980-6605153</t>
  </si>
  <si>
    <t>ABFG2M6IM82NY</t>
  </si>
  <si>
    <t>SCHORFHEIDE</t>
  </si>
  <si>
    <t>16244</t>
  </si>
  <si>
    <t>304-6440472-5929907</t>
  </si>
  <si>
    <t>A2BHM03N8VU8XW</t>
  </si>
  <si>
    <t>STUTTGART</t>
  </si>
  <si>
    <t>70190</t>
  </si>
  <si>
    <t>amzn1:crow:4GSEsn7ISvCQXT8wfNv5gw</t>
  </si>
  <si>
    <t>02-08-2020</t>
  </si>
  <si>
    <t>Mazzarino</t>
  </si>
  <si>
    <t>408-0352966-9145971</t>
  </si>
  <si>
    <t>Dg4XcSdmL</t>
  </si>
  <si>
    <t>WE-01-02-01-01-01-18-42</t>
  </si>
  <si>
    <t>B07P1BGR9X</t>
  </si>
  <si>
    <t>WELTENMANN Alpargatas Slip-on Cl\341sicas para Hombre en Algod\363n con Bolsa de Algod\363n, Flamingo, 42 | Handmade in Spain</t>
  </si>
  <si>
    <t>Madrid</t>
  </si>
  <si>
    <t>28823</t>
  </si>
  <si>
    <t>ESB84857606</t>
  </si>
  <si>
    <t>INV-DE-753614555-2020-2291</t>
  </si>
  <si>
    <t>https://www.Amazon.es/gp/invoice/download.html?v=urn%3aalx%3adoc%3a9d8cab0f-1f96-4462-8642-ace99a371392%3a9ef3efa8-6993-4349-8368-635860d77bd1&amp;t=EU_Retail_Forward</t>
  </si>
  <si>
    <t>D6QCzbdwL</t>
  </si>
  <si>
    <t>WELTENMANN Alpargatas Slip-on Cl\341sicas para Hombre en Algod\363n con Bolsa de Algod\363n, Olive, 41 | Handmade in Spain</t>
  </si>
  <si>
    <t>INV-FR-753614555-2020-595</t>
  </si>
  <si>
    <t>https://www.Amazon.es/gp/invoice/download.html?v=urn%3aalx%3adoc%3a9d8cab0f-1f96-4462-8642-ace99a371392%3ada0f6a4e-5263-48ae-b777-79e622c9f09c&amp;t=EU_Retail_Forward</t>
  </si>
  <si>
    <t>407-4371118-2854731</t>
  </si>
  <si>
    <t>DgWlgfvJr</t>
  </si>
  <si>
    <t>WE-01-02-01-10-30-145-44</t>
  </si>
  <si>
    <t>B07DFJM7WR</t>
  </si>
  <si>
    <t>weltenmann |\240Espadrilles Slip-on Premium pour Homme en Veau Velours, Brun fonc\351 44</t>
  </si>
  <si>
    <t>CACHAN</t>
  </si>
  <si>
    <t>94230</t>
  </si>
  <si>
    <t>INV-FR-753614555-2020-594</t>
  </si>
  <si>
    <t>https://www.Amazon.fr/gp/invoice/download.html?v=urn%3aalx%3adoc%3a9d8cab0f-1f96-4462-8642-ace99a371392%3a74022816-782b-4fa7-ba67-81e1bd42f111&amp;t=EU_Retail_Forward</t>
  </si>
  <si>
    <t>402-6061756-0908337</t>
  </si>
  <si>
    <t>DN9CskdQL</t>
  </si>
  <si>
    <t>Bobbio</t>
  </si>
  <si>
    <t>29022</t>
  </si>
  <si>
    <t>RECEIPT-IT-753614555-2020-221</t>
  </si>
  <si>
    <t>https://www.Amazon.it/gp/invoice/download.html?v=urn%3aalx%3adoc%3a9d8cab0f-1f96-4462-8642-ace99a371392%3a1bc176a4-18bd-4357-8da6-1ef4ab67715b&amp;t=EU_Retail_Forward</t>
  </si>
  <si>
    <t>305-0245499-7949924</t>
  </si>
  <si>
    <t>D3Rx8bvzr</t>
  </si>
  <si>
    <t>Finsterbergen</t>
  </si>
  <si>
    <t>99894</t>
  </si>
  <si>
    <t>INV-DE-753614555-2020-2292</t>
  </si>
  <si>
    <t>https://www.Amazon.de/gp/invoice/download.html?v=urn%3aalx%3adoc%3a9d8cab0f-1f96-4462-8642-ace99a371392%3ac58ef3ad-e8bb-4945-ab77-0303ca6cb517&amp;t=EU_Retail_Forward</t>
  </si>
  <si>
    <t>303-2743341-6685119</t>
  </si>
  <si>
    <t>DcfDtZJT7</t>
  </si>
  <si>
    <t>Velbert</t>
  </si>
  <si>
    <t>42553</t>
  </si>
  <si>
    <t>INV-DE-753614555-2020-2289</t>
  </si>
  <si>
    <t>https://www.Amazon.de/gp/invoice/download.html?v=urn%3aalx%3adoc%3a9d8cab0f-1f96-4462-8642-ace99a371392%3a3e283f2f-2cc4-420d-8890-e400a3e0ac1c&amp;t=EU_Retail_Forward</t>
  </si>
  <si>
    <t>403-6129739-6587562</t>
  </si>
  <si>
    <t>A2HX89KG00RCXY</t>
  </si>
  <si>
    <t>weltenmann Espadrilles Slip-on Classiques pour Homme en Coton avec Sac en Tissu, Marine, 43 | Handmade in Spain</t>
  </si>
  <si>
    <t>WALDWISSE</t>
  </si>
  <si>
    <t>57480</t>
  </si>
  <si>
    <t>403-2663364-9220330</t>
  </si>
  <si>
    <t>A33PRJ50Y4FN8V</t>
  </si>
  <si>
    <t>weltenmann Espadrilles Slip-on Classiques pour Homme en Coton avec Sac en Tissu, Vino, 41 | Handmade in Spain</t>
  </si>
  <si>
    <t>LE CHAMP ST PERE</t>
  </si>
  <si>
    <t>85540</t>
  </si>
  <si>
    <t>weltenmann Espadrilles Slip-on Classiques pour Homme en Coton avec Sac en Tissu, Hippo, 41 | Handmade in Spain</t>
  </si>
  <si>
    <t>306-3886129-2409928</t>
  </si>
  <si>
    <t>A3TO21PAFEB8JX</t>
  </si>
  <si>
    <t>WE-01-02-01-02-01-08-45</t>
  </si>
  <si>
    <t>B07DC9DP9Q</t>
  </si>
  <si>
    <t>weltenmann Klassische Gestreifte Herren Slip-on Espadrilles aus Baumwolle mit Schuhbeutel, BarÃ§a, 45, Handmade in Spain</t>
  </si>
  <si>
    <t>DINGOLFING TEISBACH</t>
  </si>
  <si>
    <t>84310</t>
  </si>
  <si>
    <t>306-0036270-7352314</t>
  </si>
  <si>
    <t>A5MAISB7R4ODR</t>
  </si>
  <si>
    <t>FRANKFURT AM MAIN</t>
  </si>
  <si>
    <t>60385</t>
  </si>
  <si>
    <t>302-8939047-5187525</t>
  </si>
  <si>
    <t>AVMDMNV1QHGWZ</t>
  </si>
  <si>
    <t>WÃRZBURG</t>
  </si>
  <si>
    <t>97072</t>
  </si>
  <si>
    <t>17-08-2020</t>
  </si>
  <si>
    <t>304-0300988-0128336</t>
  </si>
  <si>
    <t>DVkHpZvcr</t>
  </si>
  <si>
    <t>frÃ¶ndenberg /ruhr</t>
  </si>
  <si>
    <t>58730</t>
  </si>
  <si>
    <t>INV-DE-753614555-2020-2288</t>
  </si>
  <si>
    <t>https://www.Amazon.de/gp/invoice/download.html?v=urn%3aalx%3adoc%3a9d8cab0f-1f96-4462-8642-ace99a371392%3aa2b0a7e2-e81b-48bd-a28d-733221eb6408&amp;t=EU_Retail_Forward</t>
  </si>
  <si>
    <t>302-6954948-5199540</t>
  </si>
  <si>
    <t>DGGtZ6p0r</t>
  </si>
  <si>
    <t>INV-DE-753614555-2020-2287</t>
  </si>
  <si>
    <t>https://www.Amazon.de/gp/invoice/download.html?v=urn%3aalx%3adoc%3a9d8cab0f-1f96-4462-8642-ace99a371392%3a82b15479-ae25-4852-ab16-de8611d743eb&amp;t=EU_Retail_Forward</t>
  </si>
  <si>
    <t>205-1975266-5984329</t>
  </si>
  <si>
    <t>DwmhssJ57</t>
  </si>
  <si>
    <t>01-09-2020</t>
  </si>
  <si>
    <t>weltenmann Classic Men Cotton Slip-on Espadrilles with Stripes with Cotton Bag, Risotto, 9, Handmade in Spain</t>
  </si>
  <si>
    <t>N7 6RA</t>
  </si>
  <si>
    <t>INV-GB-753614555-2020-53</t>
  </si>
  <si>
    <t>https://www.Amazon.co.uk/gp/invoice/download.html?v=urn%3aalx%3adoc%3a9d8cab0f-1f96-4462-8642-ace99a371392%3a739a2182-142f-4af7-89d0-24c1640a4c41&amp;t=EU_Retail_Forward</t>
  </si>
  <si>
    <t>304-7373752-1330747</t>
  </si>
  <si>
    <t>A2XFAGJHQMOKSC</t>
  </si>
  <si>
    <t>ES-01-02-01-04-01-09-40</t>
  </si>
  <si>
    <t>B07P1CWXJP</t>
  </si>
  <si>
    <t>ESPADELLE Klassische Gestreifte Damen Slip-on Espadrilles aus Baumwolle mit Schuhbeutel, Zebra, 40, Handmade in Spain</t>
  </si>
  <si>
    <t>RUPPICHTEROTH</t>
  </si>
  <si>
    <t>53809</t>
  </si>
  <si>
    <t>304-5860741-5745936</t>
  </si>
  <si>
    <t>AAAA45N5JXXM5</t>
  </si>
  <si>
    <t>EUTINGEN IM GÃÂ¤U</t>
  </si>
  <si>
    <t>72184</t>
  </si>
  <si>
    <t>028-8985524-4761123</t>
  </si>
  <si>
    <t>A1ZTZ781B5M76O</t>
  </si>
  <si>
    <t>WE-01-02-01-20-10-21-43</t>
  </si>
  <si>
    <t>B07DFJS1F3</t>
  </si>
  <si>
    <t>weltenmann |Â Premium Herren Slip-on Espadrilles in Baumwolle, Tabaco beige 43</t>
  </si>
  <si>
    <t>BAD SODEN</t>
  </si>
  <si>
    <t>65812</t>
  </si>
  <si>
    <t>028-8842101-3864312</t>
  </si>
  <si>
    <t>AUAFLARI2V9GA</t>
  </si>
  <si>
    <t>KREFELD</t>
  </si>
  <si>
    <t>47803</t>
  </si>
  <si>
    <t>A3UMBXX97U4S33</t>
  </si>
  <si>
    <t>HORB AM NECKAR</t>
  </si>
  <si>
    <t>028-0474058-6136343</t>
  </si>
  <si>
    <t>A2AHQPFMUTLR8U</t>
  </si>
  <si>
    <t>weltenmann Klassische Gestreifte Herren Slip-on Espadrilles aus Baumwolle mit Schuhbeutel, BarÃ§a, 43, Handmade in Spain</t>
  </si>
  <si>
    <t>NALBACH-PIESBACH</t>
  </si>
  <si>
    <t>66809</t>
  </si>
  <si>
    <t>A1TEPCDOVYVKL7</t>
  </si>
  <si>
    <t>10-08-2020</t>
  </si>
  <si>
    <t>amzn1:crow:Eet4dl81QQ67fI9AXo2RAA</t>
  </si>
  <si>
    <t>22-06-2020</t>
  </si>
  <si>
    <t>Nalbach-Piesbach</t>
  </si>
  <si>
    <t>CN-DE-753614555-2020-387</t>
  </si>
  <si>
    <t>https://www.Amazon.de/gp/invoice/download.html?v=urn%3aalx%3adoc%3a9d8cab0f-1f96-4462-8642-ace99a371392%3ae97cb88b-6ceb-4e9f-b2c3-1e8a23432952&amp;t=EU_Retail_Reversal</t>
  </si>
  <si>
    <t>4840140067</t>
  </si>
  <si>
    <t>15.51</t>
  </si>
  <si>
    <t>305-2974300-6393924</t>
  </si>
  <si>
    <t>Dw5ctVtfM</t>
  </si>
  <si>
    <t>Hohentengen am Hochrhein, Baden-WÃ¼rttemberg</t>
  </si>
  <si>
    <t>79801</t>
  </si>
  <si>
    <t>INV-DE-753614555-2020-2284</t>
  </si>
  <si>
    <t>https://www.Amazon.de/gp/invoice/download.html?v=urn%3aalx%3adoc%3a9d8cab0f-1f96-4462-8642-ace99a371392%3afc6dde5c-1189-4ecf-a454-b4c7471c2a1e&amp;t=EU_Retail_Forward</t>
  </si>
  <si>
    <t>303-3873007-0510715</t>
  </si>
  <si>
    <t>DgzjwQdYL</t>
  </si>
  <si>
    <t>Sasbach am Kaiserstuhl</t>
  </si>
  <si>
    <t>79361</t>
  </si>
  <si>
    <t>INV-DE-753614555-2020-2277</t>
  </si>
  <si>
    <t>https://www.Amazon.de/gp/invoice/download.html?v=urn%3aalx%3adoc%3a9d8cab0f-1f96-4462-8642-ace99a371392%3aacde63a1-bb4c-48e9-8239-2de31d462383&amp;t=EU_Retail_Forward</t>
  </si>
  <si>
    <t>B07NYB5DSH</t>
  </si>
  <si>
    <t>302-1823514-5761166</t>
  </si>
  <si>
    <t>D68C1KJb7</t>
  </si>
  <si>
    <t>81475</t>
  </si>
  <si>
    <t>INV-DE-753614555-2020-2279</t>
  </si>
  <si>
    <t>https://www.Amazon.de/gp/invoice/download.html?v=urn%3aalx%3adoc%3a9d8cab0f-1f96-4462-8642-ace99a371392%3a70bdebb6-0cca-46a8-a49e-75cf33d8edf8&amp;t=EU_Retail_Forward</t>
  </si>
  <si>
    <t>028-9717229-2489101</t>
  </si>
  <si>
    <t>D170P6vRr</t>
  </si>
  <si>
    <t>Greven</t>
  </si>
  <si>
    <t>48268</t>
  </si>
  <si>
    <t>INV-DE-753614555-2020-2281</t>
  </si>
  <si>
    <t>https://www.Amazon.de/gp/invoice/download.html?v=urn%3aalx%3adoc%3a9d8cab0f-1f96-4462-8642-ace99a371392%3ad370a677-07fa-45bd-a839-a583ca47ff0b&amp;t=EU_Retail_Forward</t>
  </si>
  <si>
    <t>028-6687735-9645136</t>
  </si>
  <si>
    <t>DcGh8hp6r</t>
  </si>
  <si>
    <t>BrÃ¼hl</t>
  </si>
  <si>
    <t>68782</t>
  </si>
  <si>
    <t>INV-DE-753614555-2020-2283</t>
  </si>
  <si>
    <t>https://www.Amazon.de/gp/invoice/download.html?v=urn%3aalx%3adoc%3a9d8cab0f-1f96-4462-8642-ace99a371392%3afa2085de-9d63-42c9-a7da-9ad1831cbf53&amp;t=EU_Retail_Forward</t>
  </si>
  <si>
    <t>404-8184384-7314704</t>
  </si>
  <si>
    <t>A862R3GWAWKUB</t>
  </si>
  <si>
    <t>weltenmann Espadrilles Slip-on Classiques pour Homme en Coton avec Sac en Tissu, Olive, 43 | Handmade in Spain</t>
  </si>
  <si>
    <t>SAN MARTINO DI LOTA</t>
  </si>
  <si>
    <t>20200</t>
  </si>
  <si>
    <t>306-4990484-2433130</t>
  </si>
  <si>
    <t>A1FTMHHD9O4PZ6</t>
  </si>
  <si>
    <t>BAD OLDESLOE</t>
  </si>
  <si>
    <t>23843</t>
  </si>
  <si>
    <t>305-8933441-0459505</t>
  </si>
  <si>
    <t>AS2Q67I9X7M1X</t>
  </si>
  <si>
    <t>NÃRNBERG</t>
  </si>
  <si>
    <t>90409</t>
  </si>
  <si>
    <t>305-6242108-6222740</t>
  </si>
  <si>
    <t>A2FZXTPSLZFB1O</t>
  </si>
  <si>
    <t>DÃSSELDORF</t>
  </si>
  <si>
    <t>40235</t>
  </si>
  <si>
    <t>304-5107786-5362705</t>
  </si>
  <si>
    <t>A2ASD6DCWUN9S7</t>
  </si>
  <si>
    <t>ETTENHEIM</t>
  </si>
  <si>
    <t>77955</t>
  </si>
  <si>
    <t>304-3036411-3821953</t>
  </si>
  <si>
    <t>A13X4ID7UYCLBS</t>
  </si>
  <si>
    <t>weltenmann Klassische Herren Slip-on Espadrilles aus Baumwolle mit Schuhbeutel, Olive, 42, Handmade in Spain</t>
  </si>
  <si>
    <t>10247</t>
  </si>
  <si>
    <t>303-5125975-4145956</t>
  </si>
  <si>
    <t>ADX0S9FQWJGYV</t>
  </si>
  <si>
    <t>WURZEN</t>
  </si>
  <si>
    <t>04808</t>
  </si>
  <si>
    <t>303-0513420-9335500</t>
  </si>
  <si>
    <t>A11K4K7NMSNUHD</t>
  </si>
  <si>
    <t>WE-01-02-01-02-01-09-46</t>
  </si>
  <si>
    <t>B07DCBL2NS</t>
  </si>
  <si>
    <t>weltenmann Klassische Gestreifte Herren Slip-on Espadrilles aus Baumwolle mit Schuhbeutel, Zebra, 46, Handmade in Spain</t>
  </si>
  <si>
    <t>HANNOVER</t>
  </si>
  <si>
    <t>30419</t>
  </si>
  <si>
    <t>A3P7T0O6KDFBBJ</t>
  </si>
  <si>
    <t>A34QOV1SUSSXHO</t>
  </si>
  <si>
    <t>203-2430271-9882741</t>
  </si>
  <si>
    <t>A17LP07I435TKJ</t>
  </si>
  <si>
    <t>weltenmann Classic Men Cotton Slip-on Espadrilles with Cotton Bag, Hippo, 9, Handmade in Spain</t>
  </si>
  <si>
    <t>CONWY</t>
  </si>
  <si>
    <t>LL32 8LQ</t>
  </si>
  <si>
    <t>028-1503963-0074758</t>
  </si>
  <si>
    <t>A34KBA1RIW87T1</t>
  </si>
  <si>
    <t>22395</t>
  </si>
  <si>
    <t>404-8093920-5737913</t>
  </si>
  <si>
    <t>amzn1:crow:YHGtig+nRrCb59f+eKIHSw</t>
  </si>
  <si>
    <t>WELTENMANN Alpargatas Slip-on ClÃ¡sicas para Hombre en AlgodÃ³n con Bolsa de AlgodÃ³n, Hippo, 44 | Handmade in Spain</t>
  </si>
  <si>
    <t>MADRID</t>
  </si>
  <si>
    <t>28050</t>
  </si>
  <si>
    <t>SIM-CN-ES-753614555-2020-17</t>
  </si>
  <si>
    <t>https://www.Amazon.es/gp/invoice/download.html?v=urn%3aalx%3adoc%3a9d8cab0f-1f96-4462-8642-ace99a371392%3aa23a025f-e2c0-4113-bb59-3e870b536712&amp;t=EU_Retail_Reversal</t>
  </si>
  <si>
    <t>amzn1:crow:UYRLFWYxQWWfP08gbUu9pQ</t>
  </si>
  <si>
    <t>Napoli</t>
  </si>
  <si>
    <t>amzn1:crow:NPxsMc5QSk+cdkeMoEvNyg</t>
  </si>
  <si>
    <t>Neustadt An Der WeinstraÃe</t>
  </si>
  <si>
    <t>CN-DE-753614555-2020-385</t>
  </si>
  <si>
    <t>https://www.Amazon.de/gp/invoice/download.html?v=urn%3aalx%3adoc%3a9d8cab0f-1f96-4462-8642-ace99a371392%3a729364b6-31b4-4ac9-bf86-77ce40fa12b1&amp;t=EU_Retail_Reversal</t>
  </si>
  <si>
    <t>4793269858</t>
  </si>
  <si>
    <t>Passo Corese</t>
  </si>
  <si>
    <t>02032</t>
  </si>
  <si>
    <t>DJ2m01pKr</t>
  </si>
  <si>
    <t>INV-CZ-753614555-2020-70</t>
  </si>
  <si>
    <t>85.96</t>
  </si>
  <si>
    <t>https://www.Amazon.de/gp/invoice/download.html?v=urn%3aalx%3adoc%3a9d8cab0f-1f96-4462-8642-ace99a371392%3a79e27c6f-9a57-4638-8ccb-199a4b0eb244&amp;t=EU_Retail_Forward</t>
  </si>
  <si>
    <t>406-6890844-9505900</t>
  </si>
  <si>
    <t>A3E3T7YHDQWQD9</t>
  </si>
  <si>
    <t>A3MIJMAL1XC5A9</t>
  </si>
  <si>
    <t>171-7310878-6675538</t>
  </si>
  <si>
    <t>A1YGY54ULMJBCI</t>
  </si>
  <si>
    <t>WELTENMANN Alpargatas Slip-on ClÃ¡sicas para Hombre en AlgodÃ³n con Bolsa de AlgodÃ³n, Hippo, 43 | Handmade in Spain</t>
  </si>
  <si>
    <t>ONATI</t>
  </si>
  <si>
    <t>20560</t>
  </si>
  <si>
    <t>028-8826900-4889921</t>
  </si>
  <si>
    <t>A26D4YI80Y2L6V</t>
  </si>
  <si>
    <t>WE-01-02-01-01-01-02-42</t>
  </si>
  <si>
    <t>B07DG2QPT2</t>
  </si>
  <si>
    <t>weltenmann Klassische Herren Slip-on Espadrilles aus Baumwolle mit Schuhbeutel, Panther, 42, Handmade in Spain</t>
  </si>
  <si>
    <t>DUISBURG</t>
  </si>
  <si>
    <t>47249</t>
  </si>
  <si>
    <t>amzn1:crow:lEl8kjedQ/ObVktBuqRi3g</t>
  </si>
  <si>
    <t>Manfredonia</t>
  </si>
  <si>
    <t>amzn1:crow:DT1pd6tpSvSnkqZ37ynp3w</t>
  </si>
  <si>
    <t>Worms</t>
  </si>
  <si>
    <t>CN-DE-753614555-2020-384</t>
  </si>
  <si>
    <t>https://www.Amazon.de/gp/invoice/download.html?v=urn%3aalx%3adoc%3a9d8cab0f-1f96-4462-8642-ace99a371392%3a59b12eed-d218-4470-a107-2f1c62d6532d&amp;t=EU_Retail_Reversal</t>
  </si>
  <si>
    <t>04-08-2020</t>
  </si>
  <si>
    <t>ACQUISITIONS</t>
  </si>
  <si>
    <t>VAT RETURN DRAFT</t>
  </si>
  <si>
    <t>Box 11</t>
  </si>
  <si>
    <t>Non-Taxable Sales</t>
  </si>
  <si>
    <t>Total Taxable Sales</t>
  </si>
  <si>
    <t>Box 15</t>
  </si>
  <si>
    <t>Reduced Rate Net Sales - 5%</t>
  </si>
  <si>
    <t>Net Sales</t>
  </si>
  <si>
    <t>Box 16</t>
  </si>
  <si>
    <t>Reduced Rate Tax - 5%</t>
  </si>
  <si>
    <t>VAT Payable 23%</t>
  </si>
  <si>
    <t>Box 17</t>
  </si>
  <si>
    <t>Reduced Rate Net Sales - 7/8 %</t>
  </si>
  <si>
    <t>Box 18</t>
  </si>
  <si>
    <t>Reduced Rate Tax - 7/8 %</t>
  </si>
  <si>
    <t>Box 19</t>
  </si>
  <si>
    <t>Standard Rate Net Sales 23%</t>
  </si>
  <si>
    <t>ICS</t>
  </si>
  <si>
    <t>Box 20</t>
  </si>
  <si>
    <t>Standard Rate Tax 23%</t>
  </si>
  <si>
    <t>Box 21</t>
  </si>
  <si>
    <t>Box 22</t>
  </si>
  <si>
    <t>Export</t>
  </si>
  <si>
    <t>Box 23</t>
  </si>
  <si>
    <t>NET Base - ICA</t>
  </si>
  <si>
    <t>Box 24</t>
  </si>
  <si>
    <t>Tax - ICA</t>
  </si>
  <si>
    <t>Box 40</t>
  </si>
  <si>
    <t>Total Sales and ICA</t>
  </si>
  <si>
    <t>ICA</t>
  </si>
  <si>
    <t>Box 41</t>
  </si>
  <si>
    <t>Total VAT</t>
  </si>
  <si>
    <t>Box 51</t>
  </si>
  <si>
    <t>Box 45</t>
  </si>
  <si>
    <t>NET Base - ICA + Domestic Purchase Net Base</t>
  </si>
  <si>
    <t>Box 46</t>
  </si>
  <si>
    <t>Tax - ICA + Domestic Purchase Tax</t>
  </si>
  <si>
    <t>Box 54 (62)</t>
  </si>
  <si>
    <t>VAT Payable (Reclaimable)</t>
  </si>
  <si>
    <t>Turn Over Amount</t>
  </si>
  <si>
    <t>Non-taxable + Local net Sales</t>
  </si>
  <si>
    <t>VAT Amount</t>
  </si>
  <si>
    <t>Row Labels</t>
  </si>
  <si>
    <t>Grand Total</t>
  </si>
  <si>
    <t>Sum of SALE_INVOICE_AMOUNT_NET</t>
  </si>
  <si>
    <t>Local Sales</t>
  </si>
  <si>
    <t>Sum of REFUND_INVOICE_AMOUNT_NET</t>
  </si>
  <si>
    <t>Total Supply</t>
  </si>
  <si>
    <t>Net Base</t>
  </si>
  <si>
    <t>VAT Reverse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</si>
</sst>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* #,##0.00_ ;_ * \-#,##0.00_ ;_ * &quot;-&quot;??_ ;_ @_ "/>
    <numFmt numFmtId="165" formatCode="#,##0.00_ ;\-#,##0.00\ "/>
    <numFmt numFmtId="166" formatCode="0.000"/>
    <numFmt numFmtId="167" formatCode="_-* #,##0_-;\-* #,##0_-;_-* &quot;-&quot;??_-;_-@_-"/>
    <numFmt numFmtId="168" formatCode="_ * #,##0_ ;_ * \-#,##0_ ;_ * &quot;-&quot;??_ ;_ @_ 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165" fontId="5" fillId="2" borderId="2" xfId="1" quotePrefix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65" fontId="5" fillId="2" borderId="1" xfId="1" quotePrefix="1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5" fontId="4" fillId="2" borderId="3" xfId="1" quotePrefix="1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165" fontId="4" fillId="2" borderId="0" xfId="1" quotePrefix="1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1" fontId="3" fillId="2" borderId="0" xfId="0" applyNumberFormat="1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5" fontId="4" fillId="2" borderId="3" xfId="0" applyNumberFormat="1" applyFont="1" applyFill="1" applyBorder="1" applyAlignment="1">
      <alignment horizontal="left" vertical="center" wrapText="1"/>
    </xf>
    <xf numFmtId="2" fontId="3" fillId="2" borderId="0" xfId="0" applyNumberFormat="1" applyFont="1" applyFill="1" applyAlignment="1">
      <alignment horizontal="left" vertical="center"/>
    </xf>
    <xf numFmtId="166" fontId="0" fillId="0" borderId="0" xfId="0" applyNumberFormat="1"/>
    <xf numFmtId="2" fontId="0" fillId="0" borderId="0" xfId="0" applyNumberFormat="1"/>
    <xf numFmtId="0" fontId="4" fillId="2" borderId="0" xfId="0" applyFont="1" applyFill="1" applyAlignment="1">
      <alignment horizontal="left"/>
    </xf>
    <xf numFmtId="17" fontId="4" fillId="2" borderId="0" xfId="0" applyNumberFormat="1" applyFont="1" applyFill="1" applyAlignment="1">
      <alignment horizontal="left"/>
    </xf>
    <xf numFmtId="167" fontId="10" fillId="0" borderId="0" xfId="1" applyNumberFormat="1" applyFont="1"/>
    <xf numFmtId="167" fontId="10" fillId="0" borderId="0" xfId="0" applyNumberFormat="1" applyFont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3" borderId="6" xfId="0" applyFont="1" applyFill="1" applyBorder="1" applyAlignment="1">
      <alignment horizontal="left"/>
    </xf>
    <xf numFmtId="167" fontId="11" fillId="3" borderId="7" xfId="1" applyNumberFormat="1" applyFont="1" applyFill="1" applyBorder="1"/>
    <xf numFmtId="0" fontId="11" fillId="3" borderId="8" xfId="0" applyFont="1" applyFill="1" applyBorder="1" applyAlignment="1">
      <alignment horizontal="left"/>
    </xf>
    <xf numFmtId="167" fontId="11" fillId="3" borderId="9" xfId="1" applyNumberFormat="1" applyFont="1" applyFill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0" fillId="0" borderId="6" xfId="0" applyBorder="1"/>
    <xf numFmtId="168" fontId="0" fillId="0" borderId="7" xfId="1" applyNumberFormat="1" applyFont="1" applyBorder="1"/>
    <xf numFmtId="0" fontId="9" fillId="3" borderId="8" xfId="0" applyFont="1" applyFill="1" applyBorder="1"/>
    <xf numFmtId="168" fontId="9" fillId="3" borderId="9" xfId="0" applyNumberFormat="1" applyFont="1" applyFill="1" applyBorder="1"/>
    <xf numFmtId="167" fontId="0" fillId="0" borderId="0" xfId="1" applyNumberFormat="1" applyFont="1"/>
    <xf numFmtId="167" fontId="0" fillId="0" borderId="0" xfId="0" applyNumberFormat="1"/>
    <xf numFmtId="0" fontId="11" fillId="3" borderId="10" xfId="0" applyFont="1" applyFill="1" applyBorder="1" applyAlignment="1">
      <alignment horizontal="left"/>
    </xf>
    <xf numFmtId="167" fontId="11" fillId="3" borderId="11" xfId="1" applyNumberFormat="1" applyFont="1" applyFill="1" applyBorder="1" applyAlignment="1">
      <alignment horizontal="center"/>
    </xf>
    <xf numFmtId="0" fontId="10" fillId="3" borderId="12" xfId="0" applyFont="1" applyFill="1" applyBorder="1"/>
    <xf numFmtId="167" fontId="10" fillId="3" borderId="12" xfId="1" applyNumberFormat="1" applyFont="1" applyFill="1" applyBorder="1"/>
    <xf numFmtId="0" fontId="14" fillId="3" borderId="0" xfId="0" applyFont="1" applyFill="1"/>
    <xf numFmtId="0" fontId="15" fillId="3" borderId="0" xfId="0" applyFont="1" applyFill="1"/>
    <xf numFmtId="167" fontId="14" fillId="3" borderId="0" xfId="1" applyNumberFormat="1" applyFont="1" applyFill="1"/>
    <xf numFmtId="167" fontId="16" fillId="0" borderId="0" xfId="0" applyNumberFormat="1" applyFont="1"/>
    <xf numFmtId="0" fontId="14" fillId="3" borderId="12" xfId="0" applyFont="1" applyFill="1" applyBorder="1"/>
    <xf numFmtId="0" fontId="15" fillId="3" borderId="12" xfId="0" applyFont="1" applyFill="1" applyBorder="1"/>
    <xf numFmtId="167" fontId="14" fillId="3" borderId="12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wrapText="1"/>
    </xf>
    <xf numFmtId="0" fontId="12" fillId="0" borderId="0" xfId="0" applyFont="1" applyAlignment="1">
      <alignment horizontal="center"/>
    </xf>
    <xf numFmtId="168" fontId="0" fillId="0" borderId="0" xfId="1" applyNumberFormat="1" applyFont="1"/>
    <xf numFmtId="0" fontId="9" fillId="3" borderId="0" xfId="0" applyFont="1" applyFill="1"/>
    <xf numFmtId="168" fontId="9" fillId="3" borderId="0" xfId="0" applyNumberFormat="1" applyFont="1" applyFill="1"/>
    <xf numFmtId="168" fontId="9" fillId="3" borderId="0" xfId="1" applyNumberFormat="1" applyFont="1" applyFill="1"/>
    <xf numFmtId="0" fontId="0" fillId="0" borderId="0" xfId="0" applyFill="1" applyBorder="1"/>
    <xf numFmtId="0" fontId="13" fillId="0" borderId="0" xfId="0" applyFont="1" applyFill="1" applyBorder="1"/>
    <xf numFmtId="167" fontId="13" fillId="0" borderId="0" xfId="1" applyNumberFormat="1" applyFont="1" applyFill="1" applyBorder="1"/>
    <xf numFmtId="0" fontId="9" fillId="3" borderId="6" xfId="0" applyFont="1" applyFill="1" applyBorder="1"/>
    <xf numFmtId="168" fontId="9" fillId="3" borderId="7" xfId="0" applyNumberFormat="1" applyFont="1" applyFill="1" applyBorder="1"/>
    <xf numFmtId="168" fontId="9" fillId="3" borderId="9" xfId="1" applyNumberFormat="1" applyFont="1" applyFill="1" applyBorder="1"/>
  </cellXfs>
  <cellStyles count="2">
    <cellStyle name="Comma" xfId="1" builtinId="3"/>
    <cellStyle name="Normal" xfId="0" builtinId="0"/>
  </cellStyles>
  <dxfs count="13"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bsi.lovely" refreshedDate="44124.526682754629" createdVersion="6" refreshedVersion="6" minRefreshableVersion="3" recordCount="80" xr:uid="{561E35E1-CF77-424C-B669-7DE24A66B6F8}">
  <cacheSource type="worksheet">
    <worksheetSource ref="A1:CQ81" sheet="SALES"/>
  </cacheSource>
  <cacheFields count="95">
    <cacheField name="SELLER_ID" numFmtId="0">
      <sharedItems/>
    </cacheField>
    <cacheField name="SELLER_COMPANY_NAME" numFmtId="0">
      <sharedItems/>
    </cacheField>
    <cacheField name="SELLER_COMPANY_ADDRESS" numFmtId="0">
      <sharedItems/>
    </cacheField>
    <cacheField name="SELLER_COMPANY_ESTABLISHMENT_COUNTRY" numFmtId="0">
      <sharedItems/>
    </cacheField>
    <cacheField name="SELLER_CHANNEL_ACCOUNT_ID" numFmtId="0">
      <sharedItems/>
    </cacheField>
    <cacheField name="DATA_SUPPLY_MONTH" numFmtId="0">
      <sharedItems/>
    </cacheField>
    <cacheField name="CHANNEL_ID" numFmtId="0">
      <sharedItems/>
    </cacheField>
    <cacheField name="CHANNEL_MARKETPLACE_NAME" numFmtId="0">
      <sharedItems/>
    </cacheField>
    <cacheField name="TRANSACTION_TYPE" numFmtId="0">
      <sharedItems count="1">
        <s v="SALE"/>
      </sharedItems>
    </cacheField>
    <cacheField name="TRANSACTION_ID" numFmtId="0">
      <sharedItems/>
    </cacheField>
    <cacheField name="SHIPMENT_ID" numFmtId="0">
      <sharedItems/>
    </cacheField>
    <cacheField name="AMAZON_VAT_CALCULATION_SERVICE" numFmtId="0">
      <sharedItems/>
    </cacheField>
    <cacheField name="CUSTOMER_TYPE" numFmtId="0">
      <sharedItems/>
    </cacheField>
    <cacheField name="TRANSACTION_TAX_TREATMENT" numFmtId="0">
      <sharedItems count="2">
        <s v="LOCAL SALE"/>
        <s v="NON-TAXABLE DISTANCE SALE"/>
      </sharedItems>
    </cacheField>
    <cacheField name="SALE_TAX_CALCULATION_DATE" numFmtId="14">
      <sharedItems containsSemiMixedTypes="0" containsNonDate="0" containsDate="1" containsString="0" minDate="2020-08-30T00:00:00" maxDate="2020-09-30T00:00:00"/>
    </cacheField>
    <cacheField name="SALE_SHIPMENT_DATE" numFmtId="14">
      <sharedItems containsSemiMixedTypes="0" containsNonDate="0" containsDate="1" containsString="0" minDate="2020-09-01T00:00:00" maxDate="2020-10-01T00:00:00"/>
    </cacheField>
    <cacheField name="SALE_TAX_DATE" numFmtId="14">
      <sharedItems containsSemiMixedTypes="0" containsNonDate="0" containsDate="1" containsString="0" minDate="2020-09-01T00:00:00" maxDate="2020-10-01T00:00:00"/>
    </cacheField>
    <cacheField name="SALE_TAX_YEAR" numFmtId="0">
      <sharedItems/>
    </cacheField>
    <cacheField name="SALE_TAX_YEAR_ISO" numFmtId="0">
      <sharedItems/>
    </cacheField>
    <cacheField name="SALE_TAX_QUARTER" numFmtId="0">
      <sharedItems/>
    </cacheField>
    <cacheField name="SALE_TAX_MONTH" numFmtId="0">
      <sharedItems/>
    </cacheField>
    <cacheField name="SALE_TAX_WEEK_ISO" numFmtId="0">
      <sharedItems/>
    </cacheField>
    <cacheField name="ITEM_SKU" numFmtId="0">
      <sharedItems/>
    </cacheField>
    <cacheField name="ITEM_NAME" numFmtId="0">
      <sharedItems/>
    </cacheField>
    <cacheField name="SALE_ITEM_QUANTITY" numFmtId="0">
      <sharedItems containsSemiMixedTypes="0" containsString="0" containsNumber="1" containsInteger="1" minValue="1" maxValue="3"/>
    </cacheField>
    <cacheField name="SALE_ITEM_PRICE_NET" numFmtId="2">
      <sharedItems containsSemiMixedTypes="0" containsString="0" containsNumber="1" minValue="15.37" maxValue="91.67"/>
    </cacheField>
    <cacheField name="SALE_ITEM_PRICE_DISCOUNT_NET" numFmtId="2">
      <sharedItems containsSemiMixedTypes="0" containsString="0" containsNumber="1" minValue="-46.04" maxValue="0"/>
    </cacheField>
    <cacheField name="SALE_ITEM_PRICE_TOTAL_NET" numFmtId="2">
      <sharedItems containsSemiMixedTypes="0" containsString="0" containsNumber="1" minValue="15.37" maxValue="91.67"/>
    </cacheField>
    <cacheField name="SALE_SHIPMENT_PRICE_NET" numFmtId="2">
      <sharedItems containsSemiMixedTypes="0" containsString="0" containsNumber="1" minValue="0" maxValue="3.35"/>
    </cacheField>
    <cacheField name="SALE_SHIPMENT_PRICE_DISCOUNT_NET" numFmtId="2">
      <sharedItems containsSemiMixedTypes="0" containsString="0" containsNumber="1" minValue="-3.35" maxValue="0"/>
    </cacheField>
    <cacheField name="SALE_SHIPMENT_PRICE_TOTAL_NET" numFmtId="2">
      <sharedItems containsSemiMixedTypes="0" containsString="0" containsNumber="1" minValue="0" maxValue="3.35"/>
    </cacheField>
    <cacheField name="SALE_GIFT_WRAP_PRICE_NET" numFmtId="2">
      <sharedItems containsSemiMixedTypes="0" containsString="0" containsNumber="1" containsInteger="1" minValue="0" maxValue="0"/>
    </cacheField>
    <cacheField name="SALE_GIFT_WRAP_PRICE_DISCOUNT_NET" numFmtId="2">
      <sharedItems containsSemiMixedTypes="0" containsString="0" containsNumber="1" containsInteger="1" minValue="0" maxValue="0"/>
    </cacheField>
    <cacheField name="SALE_GIFT_WRAP_PRICE_TOTAL_NET" numFmtId="2">
      <sharedItems containsSemiMixedTypes="0" containsString="0" containsNumber="1" containsInteger="1" minValue="0" maxValue="0"/>
    </cacheField>
    <cacheField name="SALE_TOTAL_VALUE_NET" numFmtId="2">
      <sharedItems containsSemiMixedTypes="0" containsString="0" containsNumber="1" minValue="15.37" maxValue="91.67"/>
    </cacheField>
    <cacheField name="SALE_ITEM_PRICE_VAT_RATE" numFmtId="166">
      <sharedItems containsSemiMixedTypes="0" containsString="0" containsNumber="1" minValue="0.16" maxValue="0.23"/>
    </cacheField>
    <cacheField name="SALE_ITEM_PRICE_VAT" numFmtId="2">
      <sharedItems containsSemiMixedTypes="0" containsString="0" containsNumber="1" minValue="2.61" maxValue="18.329999999999998"/>
    </cacheField>
    <cacheField name="SALE_ITEM_PRICE_DISCOUNT_VAT" numFmtId="2">
      <sharedItems containsSemiMixedTypes="0" containsString="0" containsNumber="1" minValue="-7.37" maxValue="0"/>
    </cacheField>
    <cacheField name="SALE_ITEM_PRICE_TOTAL_VAT" numFmtId="2">
      <sharedItems containsSemiMixedTypes="0" containsString="0" containsNumber="1" minValue="2.61" maxValue="18.329999999999998"/>
    </cacheField>
    <cacheField name="SALE_SHIPMENT_PRICE_VAT_RATE" numFmtId="166">
      <sharedItems containsSemiMixedTypes="0" containsString="0" containsNumber="1" minValue="0" maxValue="0.23"/>
    </cacheField>
    <cacheField name="SALE_SHIPMENT_PRICE_VAT" numFmtId="2">
      <sharedItems containsSemiMixedTypes="0" containsString="0" containsNumber="1" minValue="0" maxValue="0.75"/>
    </cacheField>
    <cacheField name="SALE_SHIPMENT_PRICE_DISCOUNT_VAT" numFmtId="2">
      <sharedItems containsSemiMixedTypes="0" containsString="0" containsNumber="1" minValue="-0.54" maxValue="0"/>
    </cacheField>
    <cacheField name="SALE_SHIPMENT_PRICE_TOTAL_VAT" numFmtId="2">
      <sharedItems containsSemiMixedTypes="0" containsString="0" containsNumber="1" minValue="0" maxValue="0.75"/>
    </cacheField>
    <cacheField name="SALE_GIFT_WRAP_PRICE_VAT_RATE" numFmtId="166">
      <sharedItems containsSemiMixedTypes="0" containsString="0" containsNumber="1" containsInteger="1" minValue="0" maxValue="0"/>
    </cacheField>
    <cacheField name="SALE_GIFT_WRAP_PRICE_VAT" numFmtId="2">
      <sharedItems containsSemiMixedTypes="0" containsString="0" containsNumber="1" containsInteger="1" minValue="0" maxValue="0"/>
    </cacheField>
    <cacheField name="SALE_GIFT_WRAP_PRICE_DISCOUNT_VAT" numFmtId="2">
      <sharedItems containsSemiMixedTypes="0" containsString="0" containsNumber="1" containsInteger="1" minValue="0" maxValue="0"/>
    </cacheField>
    <cacheField name="SALE_GIFT_WRAP_PRICE_TOTAL_VAT" numFmtId="2">
      <sharedItems containsSemiMixedTypes="0" containsString="0" containsNumber="1" containsInteger="1" minValue="0" maxValue="0"/>
    </cacheField>
    <cacheField name="SALE_TOTAL_VALUE_VAT" numFmtId="2">
      <sharedItems containsSemiMixedTypes="0" containsString="0" containsNumber="1" minValue="2.61" maxValue="18.329999999999998"/>
    </cacheField>
    <cacheField name="SALE_ITEM_PRICE_GROSS" numFmtId="0">
      <sharedItems containsSemiMixedTypes="0" containsString="0" containsNumber="1" minValue="18.899999999999999" maxValue="110"/>
    </cacheField>
    <cacheField name="SALE_ITEM_PRICE_DISCOUNT_GROSS" numFmtId="0">
      <sharedItems containsSemiMixedTypes="0" containsString="0" containsNumber="1" minValue="-53.41" maxValue="0"/>
    </cacheField>
    <cacheField name="SALE_ITEM_PRICE_TOTAL_GROSS" numFmtId="0">
      <sharedItems containsSemiMixedTypes="0" containsString="0" containsNumber="1" minValue="18.899999999999999" maxValue="110"/>
    </cacheField>
    <cacheField name="SALE_SHIPMENT_PRICE_GROSS" numFmtId="0">
      <sharedItems containsSemiMixedTypes="0" containsString="0" containsNumber="1" minValue="0" maxValue="3.99"/>
    </cacheField>
    <cacheField name="SALE_SHIPMENT_PRICE_DISCOUNT_GROSS" numFmtId="0">
      <sharedItems containsSemiMixedTypes="0" containsString="0" containsNumber="1" minValue="-3.89" maxValue="0"/>
    </cacheField>
    <cacheField name="SALE_SHIPMENT_PRICE_TOTAL_GROSS" numFmtId="0">
      <sharedItems containsSemiMixedTypes="0" containsString="0" containsNumber="1" minValue="0" maxValue="3.99"/>
    </cacheField>
    <cacheField name="SALE_GIFT_WRAP_PRICE_GROSS" numFmtId="0">
      <sharedItems containsSemiMixedTypes="0" containsString="0" containsNumber="1" containsInteger="1" minValue="0" maxValue="0"/>
    </cacheField>
    <cacheField name="SALE_GIFT_WRAP_PRICE_DISCOUNT_GROSS" numFmtId="0">
      <sharedItems containsSemiMixedTypes="0" containsString="0" containsNumber="1" containsInteger="1" minValue="0" maxValue="0"/>
    </cacheField>
    <cacheField name="SALE_GIFT_WRAP_PRICE_TOTAL_GROSS" numFmtId="0">
      <sharedItems containsSemiMixedTypes="0" containsString="0" containsNumber="1" containsInteger="1" minValue="0" maxValue="0"/>
    </cacheField>
    <cacheField name="SALE_TOTAL_VALUE_GROSS" numFmtId="0">
      <sharedItems containsSemiMixedTypes="0" containsString="0" containsNumber="1" minValue="18.899999999999999" maxValue="110"/>
    </cacheField>
    <cacheField name="SALE_CURRENCY" numFmtId="0">
      <sharedItems/>
    </cacheField>
    <cacheField name="ITEM_TAX_CODE" numFmtId="0">
      <sharedItems/>
    </cacheField>
    <cacheField name="ITEM_TAX_RATE_TYPE" numFmtId="0">
      <sharedItems/>
    </cacheField>
    <cacheField name="SALE_DEPARTURE_CITY" numFmtId="0">
      <sharedItems/>
    </cacheField>
    <cacheField name="SALE_DEPARTURE_COUNTRY" numFmtId="0">
      <sharedItems count="1">
        <s v="PL"/>
      </sharedItems>
    </cacheField>
    <cacheField name="SALE_DEPARTURE_POSTAL_CODE" numFmtId="0">
      <sharedItems/>
    </cacheField>
    <cacheField name="SALE_ARRIVAL_CITY" numFmtId="0">
      <sharedItems/>
    </cacheField>
    <cacheField name="SALE_ARRIVAL_COUNTRY" numFmtId="0">
      <sharedItems count="5">
        <s v="AT"/>
        <s v="DK"/>
        <s v="DE"/>
        <s v="ES"/>
        <s v="FR"/>
      </sharedItems>
    </cacheField>
    <cacheField name="SALE_ARRIVAL_POSTAL_CODE" numFmtId="0">
      <sharedItems/>
    </cacheField>
    <cacheField name="SALE_DEPARTURE_SELLER_VAT_NUMBER_COUNTRY" numFmtId="0">
      <sharedItems/>
    </cacheField>
    <cacheField name="SALE_DEPARTURE_SELLER_VAT_NUMBER" numFmtId="0">
      <sharedItems/>
    </cacheField>
    <cacheField name="SALE_ARRIVAL_SELLER_VAT_NUMBER_COUNTRY" numFmtId="0">
      <sharedItems/>
    </cacheField>
    <cacheField name="SALE_ARRIVAL_SELLER_VAT_NUMBER" numFmtId="0">
      <sharedItems containsBlank="1"/>
    </cacheField>
    <cacheField name="SALE_SELLER_VAT_NUMBER_COUNTRY" numFmtId="0">
      <sharedItems/>
    </cacheField>
    <cacheField name="SALE_SELLER_VAT_NUMBER" numFmtId="0">
      <sharedItems/>
    </cacheField>
    <cacheField name="CUSTOMER_VAT_NUMBER_COUNTRY" numFmtId="0">
      <sharedItems containsNonDate="0" containsString="0" containsBlank="1"/>
    </cacheField>
    <cacheField name="CUSTOMER_VAT_NUMBER" numFmtId="0">
      <sharedItems containsNonDate="0" containsString="0" containsBlank="1"/>
    </cacheField>
    <cacheField name="TAX_JURISDICTION" numFmtId="0">
      <sharedItems/>
    </cacheField>
    <cacheField name="SALE_INVOICE_NUMBER" numFmtId="0">
      <sharedItems/>
    </cacheField>
    <cacheField name="SALE_INVOICE_AMOUNT_NET" numFmtId="2">
      <sharedItems containsSemiMixedTypes="0" containsString="0" containsNumber="1" minValue="67.510000000000005" maxValue="417.62"/>
    </cacheField>
    <cacheField name="SALE_INVOICE_AMOUNT_VAT" numFmtId="2">
      <sharedItems containsSemiMixedTypes="0" containsString="0" containsNumber="1" minValue="11.46" maxValue="83.51"/>
    </cacheField>
    <cacheField name="SALE_INVOICE_AMOUNT_GROSS" numFmtId="2">
      <sharedItems containsSemiMixedTypes="0" containsString="0" containsNumber="1" minValue="83.02" maxValue="501.13"/>
    </cacheField>
    <cacheField name="SALE_INVOICE_CURRENCY" numFmtId="0">
      <sharedItems/>
    </cacheField>
    <cacheField name="SALE_INVOICE_EXCHANGE_RATE" numFmtId="166">
      <sharedItems containsSemiMixedTypes="0" containsString="0" containsNumber="1" minValue="4.3929999999999998" maxValue="4.556"/>
    </cacheField>
    <cacheField name="SALE_INVOICE_EXCHANGE_RATE_DATE" numFmtId="14">
      <sharedItems containsSemiMixedTypes="0" containsNonDate="0" containsDate="1" containsString="0" minDate="2020-08-31T00:00:00" maxDate="2020-09-30T00:00:00"/>
    </cacheField>
    <cacheField name="SALE_INVOICE_URL" numFmtId="0">
      <sharedItems/>
    </cacheField>
    <cacheField name="CUSTOMER_NAME" numFmtId="0">
      <sharedItems containsNonDate="0" containsString="0" containsBlank="1"/>
    </cacheField>
    <cacheField name="SALE_ARRIVAL_ADDRESS" numFmtId="0">
      <sharedItems containsNonDate="0" containsString="0" containsBlank="1"/>
    </cacheField>
    <cacheField name="SUPPLIER_NAME" numFmtId="0">
      <sharedItems containsNonDate="0" containsString="0" containsBlank="1"/>
    </cacheField>
    <cacheField name="SUPPLIER_VAT_NUMBER" numFmtId="0">
      <sharedItems containsNonDate="0" containsString="0" containsBlank="1"/>
    </cacheField>
    <cacheField name="CHANGE_EXPORT" numFmtId="0">
      <sharedItems/>
    </cacheField>
    <cacheField name="CHANGE_LOCAL_SALES_REVERSE_CHARGE" numFmtId="0">
      <sharedItems/>
    </cacheField>
    <cacheField name="CHANGE_SALE_ITEM_PRICE_VAT_RATE" numFmtId="0">
      <sharedItems/>
    </cacheField>
    <cacheField name="CHANGE_SALE_SHIPMENT_PRICE_VAT_RATE" numFmtId="0">
      <sharedItems/>
    </cacheField>
    <cacheField name="CHANGE_SALE_GIFT_WRAP_PRICE_VAT_RATE" numFmtId="0">
      <sharedItems/>
    </cacheField>
    <cacheField name="ERROR" numFmtId="0">
      <sharedItems/>
    </cacheField>
    <cacheField name="SALE_ITEM_PRICE_TOTAL_NET_EUR" numFmtId="2">
      <sharedItems containsSemiMixedTypes="0" containsString="0" containsNumber="1" minValue="15.37" maxValue="91.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bsi.lovely" refreshedDate="44124.528429513892" createdVersion="6" refreshedVersion="6" minRefreshableVersion="3" recordCount="19" xr:uid="{463937D3-0025-43A2-B7D2-829E3C7AC1F5}">
  <cacheSource type="worksheet">
    <worksheetSource ref="A1:CN20" sheet="REFUNDS"/>
  </cacheSource>
  <cacheFields count="92">
    <cacheField name="SELLER_ID" numFmtId="0">
      <sharedItems/>
    </cacheField>
    <cacheField name="SELLER_COMPANY_NAME" numFmtId="0">
      <sharedItems/>
    </cacheField>
    <cacheField name="SELLER_COMPANY_ADDRESS" numFmtId="0">
      <sharedItems/>
    </cacheField>
    <cacheField name="SELLER_COMPANY_ESTABLISHMENT_COUNTRY" numFmtId="0">
      <sharedItems/>
    </cacheField>
    <cacheField name="SELLER_CHANNEL_ACCOUNT_ID" numFmtId="0">
      <sharedItems/>
    </cacheField>
    <cacheField name="DATA_SUPPLY_MONTH" numFmtId="0">
      <sharedItems/>
    </cacheField>
    <cacheField name="CHANNEL_ID" numFmtId="0">
      <sharedItems/>
    </cacheField>
    <cacheField name="CHANNEL_MARKETPLACE_NAME" numFmtId="0">
      <sharedItems/>
    </cacheField>
    <cacheField name="TRANSACTION_TYPE" numFmtId="0">
      <sharedItems count="1">
        <s v="REFUND"/>
      </sharedItems>
    </cacheField>
    <cacheField name="TRANSACTION_ID" numFmtId="0">
      <sharedItems/>
    </cacheField>
    <cacheField name="REFUND_ID" numFmtId="0">
      <sharedItems/>
    </cacheField>
    <cacheField name="AMAZON_VAT_CALCULATION_SERVICE" numFmtId="0">
      <sharedItems/>
    </cacheField>
    <cacheField name="CUSTOMER_TYPE" numFmtId="0">
      <sharedItems/>
    </cacheField>
    <cacheField name="TRANSACTION_TAX_TREATMENT" numFmtId="0">
      <sharedItems count="2">
        <s v="LOCAL SALE"/>
        <s v="NON-TAXABLE DISTANCE SALE"/>
      </sharedItems>
    </cacheField>
    <cacheField name="SALE_TAX_DATE" numFmtId="14">
      <sharedItems containsSemiMixedTypes="0" containsNonDate="0" containsDate="1" containsString="0" minDate="2020-08-05T00:00:00" maxDate="2020-09-16T00:00:00"/>
    </cacheField>
    <cacheField name="REFUND_TAX_CALCULATION_DATE" numFmtId="14">
      <sharedItems containsSemiMixedTypes="0" containsNonDate="0" containsDate="1" containsString="0" minDate="2020-08-04T00:00:00" maxDate="2020-09-15T00:00:00"/>
    </cacheField>
    <cacheField name="REFUND_TAX_DATE" numFmtId="14">
      <sharedItems containsSemiMixedTypes="0" containsNonDate="0" containsDate="1" containsString="0" minDate="2020-09-01T00:00:00" maxDate="2020-09-23T00:00:00"/>
    </cacheField>
    <cacheField name="REFUND_TAX_YEAR" numFmtId="0">
      <sharedItems/>
    </cacheField>
    <cacheField name="REFUND_TAX_YEAR_ISO" numFmtId="0">
      <sharedItems/>
    </cacheField>
    <cacheField name="REFUND_TAX_QUARTER" numFmtId="0">
      <sharedItems/>
    </cacheField>
    <cacheField name="REFUND_TAX_MONTH" numFmtId="0">
      <sharedItems/>
    </cacheField>
    <cacheField name="REFUND_TAX_WEEK_ISO" numFmtId="0">
      <sharedItems/>
    </cacheField>
    <cacheField name="ITEM_SKU" numFmtId="0">
      <sharedItems/>
    </cacheField>
    <cacheField name="ITEM_NAME" numFmtId="0">
      <sharedItems/>
    </cacheField>
    <cacheField name="REFUND_ITEM_QUANTITY" numFmtId="0">
      <sharedItems containsSemiMixedTypes="0" containsString="0" containsNumber="1" containsInteger="1" minValue="1" maxValue="1"/>
    </cacheField>
    <cacheField name="REFUND_ITEM_PRICE_NET" numFmtId="2">
      <sharedItems containsSemiMixedTypes="0" containsString="0" containsNumber="1" minValue="-90.52" maxValue="-16.29"/>
    </cacheField>
    <cacheField name="REFUND_ITEM_PRICE_DISCOUNT_NET" numFmtId="2">
      <sharedItems containsSemiMixedTypes="0" containsString="0" containsNumber="1" containsInteger="1" minValue="0" maxValue="0"/>
    </cacheField>
    <cacheField name="REFUND_ITEM_PRICE_TOTAL_NET" numFmtId="2">
      <sharedItems containsSemiMixedTypes="0" containsString="0" containsNumber="1" minValue="-90.52" maxValue="-16.29"/>
    </cacheField>
    <cacheField name="REFUND_SHIPMENT_PRICE_NET" numFmtId="2">
      <sharedItems containsSemiMixedTypes="0" containsString="0" containsNumber="1" minValue="-3.35" maxValue="0"/>
    </cacheField>
    <cacheField name="REFUND_SHIPMENT_PRICE_DISCOUNT_NET" numFmtId="2">
      <sharedItems containsSemiMixedTypes="0" containsString="0" containsNumber="1" minValue="0" maxValue="3.35"/>
    </cacheField>
    <cacheField name="REFUND_SHIPMENT_PRICE_TOTAL_NET" numFmtId="2">
      <sharedItems containsSemiMixedTypes="0" containsString="0" containsNumber="1" containsInteger="1" minValue="0" maxValue="0"/>
    </cacheField>
    <cacheField name="REFUND_GIFT_WRAP_PRICE_NET" numFmtId="2">
      <sharedItems containsSemiMixedTypes="0" containsString="0" containsNumber="1" containsInteger="1" minValue="0" maxValue="0"/>
    </cacheField>
    <cacheField name="REFUND_GIFT_WRAP_PRICE_DISCOUNT_NET" numFmtId="2">
      <sharedItems containsSemiMixedTypes="0" containsString="0" containsNumber="1" containsInteger="1" minValue="0" maxValue="0"/>
    </cacheField>
    <cacheField name="REFUND_GIFT_WRAP_PRICE_TOTAL_NET" numFmtId="2">
      <sharedItems containsSemiMixedTypes="0" containsString="0" containsNumber="1" containsInteger="1" minValue="0" maxValue="0"/>
    </cacheField>
    <cacheField name="REFUND_TOTAL_VALUE_NET" numFmtId="2">
      <sharedItems containsSemiMixedTypes="0" containsString="0" containsNumber="1" minValue="-90.52" maxValue="-16.29"/>
    </cacheField>
    <cacheField name="REFUND_ITEM_PRICE_VAT_RATE" numFmtId="166">
      <sharedItems containsSemiMixedTypes="0" containsString="0" containsNumber="1" minValue="0.16" maxValue="0.23"/>
    </cacheField>
    <cacheField name="REFUND_ITEM_PRICE_VAT" numFmtId="2">
      <sharedItems containsSemiMixedTypes="0" containsString="0" containsNumber="1" minValue="-14.48" maxValue="-2.61"/>
    </cacheField>
    <cacheField name="REFUND_ITEM_PRICE_DISCOUNT_VAT" numFmtId="2">
      <sharedItems containsSemiMixedTypes="0" containsString="0" containsNumber="1" containsInteger="1" minValue="0" maxValue="0"/>
    </cacheField>
    <cacheField name="REFUND_ITEM_PRICE_TOTAL_VAT" numFmtId="2">
      <sharedItems containsSemiMixedTypes="0" containsString="0" containsNumber="1" minValue="-14.48" maxValue="-2.61"/>
    </cacheField>
    <cacheField name="REFUND_SHIPMENT_PRICE_VAT_RATE" numFmtId="166">
      <sharedItems containsSemiMixedTypes="0" containsString="0" containsNumber="1" minValue="0" maxValue="0.2"/>
    </cacheField>
    <cacheField name="REFUND_SHIPMENT_PRICE_VAT" numFmtId="2">
      <sharedItems containsSemiMixedTypes="0" containsString="0" containsNumber="1" minValue="-0.54" maxValue="0"/>
    </cacheField>
    <cacheField name="REFUND_SHIPMENT_PRICE_DISCOUNT_VAT" numFmtId="2">
      <sharedItems containsSemiMixedTypes="0" containsString="0" containsNumber="1" minValue="0" maxValue="0.54"/>
    </cacheField>
    <cacheField name="REFUND_SHIPMENT_PRICE_TOTAL_VAT" numFmtId="2">
      <sharedItems containsSemiMixedTypes="0" containsString="0" containsNumber="1" containsInteger="1" minValue="0" maxValue="0"/>
    </cacheField>
    <cacheField name="REFUND_GIFT_WRAP_PRICE_VAT_RATE" numFmtId="166">
      <sharedItems containsSemiMixedTypes="0" containsString="0" containsNumber="1" containsInteger="1" minValue="0" maxValue="0"/>
    </cacheField>
    <cacheField name="REFUND_GIFT_WRAP_PRICE_VAT" numFmtId="2">
      <sharedItems containsSemiMixedTypes="0" containsString="0" containsNumber="1" containsInteger="1" minValue="0" maxValue="0"/>
    </cacheField>
    <cacheField name="REFUND_GIFT_WRAP_PRICE_DISCOUNT_VAT" numFmtId="2">
      <sharedItems containsSemiMixedTypes="0" containsString="0" containsNumber="1" containsInteger="1" minValue="0" maxValue="0"/>
    </cacheField>
    <cacheField name="REFUND_GIFT_WRAP_PRICE_TOTAL_VAT" numFmtId="2">
      <sharedItems containsSemiMixedTypes="0" containsString="0" containsNumber="1" containsInteger="1" minValue="0" maxValue="0"/>
    </cacheField>
    <cacheField name="REFUND_TOTAL_VALUE_VAT" numFmtId="2">
      <sharedItems containsSemiMixedTypes="0" containsString="0" containsNumber="1" minValue="-14.48" maxValue="-2.61"/>
    </cacheField>
    <cacheField name="REFUND_ITEM_PRICE_GROSS" numFmtId="0">
      <sharedItems containsSemiMixedTypes="0" containsString="0" containsNumber="1" minValue="-105" maxValue="-18.899999999999999"/>
    </cacheField>
    <cacheField name="REFUND_ITEM_PRICE_DISCOUNT_GROSS" numFmtId="0">
      <sharedItems containsSemiMixedTypes="0" containsString="0" containsNumber="1" containsInteger="1" minValue="0" maxValue="0"/>
    </cacheField>
    <cacheField name="REFUND_ITEM_PRICE_TOTAL_GROSS" numFmtId="0">
      <sharedItems containsSemiMixedTypes="0" containsString="0" containsNumber="1" minValue="-105" maxValue="-18.899999999999999"/>
    </cacheField>
    <cacheField name="REFUND_SHIPMENT_PRICE_GROSS" numFmtId="0">
      <sharedItems containsSemiMixedTypes="0" containsString="0" containsNumber="1" minValue="-3.89" maxValue="0"/>
    </cacheField>
    <cacheField name="REFUND_SHIPMENT_PRICE_DISCOUNT_GROSS" numFmtId="0">
      <sharedItems containsSemiMixedTypes="0" containsString="0" containsNumber="1" minValue="0" maxValue="3.89"/>
    </cacheField>
    <cacheField name="REFUND_SHIPMENT_PRICE_TOTAL_GROSS" numFmtId="0">
      <sharedItems containsSemiMixedTypes="0" containsString="0" containsNumber="1" containsInteger="1" minValue="0" maxValue="0"/>
    </cacheField>
    <cacheField name="REFUND_GIFT_WRAP_PRICE_GROSS" numFmtId="0">
      <sharedItems containsSemiMixedTypes="0" containsString="0" containsNumber="1" containsInteger="1" minValue="0" maxValue="0"/>
    </cacheField>
    <cacheField name="REFUND_GIFT_WRAP_PRICE_DISCOUNT_GROSS" numFmtId="0">
      <sharedItems containsSemiMixedTypes="0" containsString="0" containsNumber="1" containsInteger="1" minValue="0" maxValue="0"/>
    </cacheField>
    <cacheField name="REFUND_GIFT_WRAP_PRICE_TOTAL_GROSS" numFmtId="0">
      <sharedItems containsSemiMixedTypes="0" containsString="0" containsNumber="1" containsInteger="1" minValue="0" maxValue="0"/>
    </cacheField>
    <cacheField name="REFUND_TOTAL_VALUE_GROSS" numFmtId="0">
      <sharedItems containsSemiMixedTypes="0" containsString="0" containsNumber="1" minValue="-105" maxValue="-18.899999999999999"/>
    </cacheField>
    <cacheField name="REFUND_CURRENCY" numFmtId="0">
      <sharedItems/>
    </cacheField>
    <cacheField name="ITEM_TAX_CODE" numFmtId="0">
      <sharedItems/>
    </cacheField>
    <cacheField name="ITEM_TAX_RATE_TYPE" numFmtId="0">
      <sharedItems/>
    </cacheField>
    <cacheField name="REFUND_DEPARTURE_CITY" numFmtId="0">
      <sharedItems/>
    </cacheField>
    <cacheField name="REFUND_DEPARTURE_COUNTRY" numFmtId="0">
      <sharedItems count="1">
        <s v="PL"/>
      </sharedItems>
    </cacheField>
    <cacheField name="REFUND_DEPARTURE_POSTAL_CODE" numFmtId="0">
      <sharedItems/>
    </cacheField>
    <cacheField name="REFUND_ARRIVAL_CITY" numFmtId="0">
      <sharedItems/>
    </cacheField>
    <cacheField name="REFUND_ARRIVAL_COUNTRY" numFmtId="0">
      <sharedItems count="5">
        <s v="AT"/>
        <s v="DE"/>
        <s v="ES"/>
        <s v="FR"/>
        <s v="GB"/>
      </sharedItems>
    </cacheField>
    <cacheField name="REFUND_ARRIVAL_POSTAL_CODE" numFmtId="0">
      <sharedItems/>
    </cacheField>
    <cacheField name="REFUND_DEPARTURE_SELLER_VAT_NUMBER_COUNTRY" numFmtId="0">
      <sharedItems/>
    </cacheField>
    <cacheField name="REFUND_DEPARTURE_SELLER_VAT_NUMBER" numFmtId="0">
      <sharedItems/>
    </cacheField>
    <cacheField name="REFUND_ARRIVAL_SELLER_VAT_NUMBER_COUNTRY" numFmtId="0">
      <sharedItems/>
    </cacheField>
    <cacheField name="REFUND_ARRIVAL_SELLER_VAT_NUMBER" numFmtId="0">
      <sharedItems containsBlank="1"/>
    </cacheField>
    <cacheField name="REFUND_SELLER_VAT_NUMBER_COUNTRY" numFmtId="0">
      <sharedItems/>
    </cacheField>
    <cacheField name="REFUND_SELLER_VAT_NUMBER" numFmtId="0">
      <sharedItems/>
    </cacheField>
    <cacheField name="CUSTOMER_VAT_NUMBER_COUNTRY" numFmtId="0">
      <sharedItems containsNonDate="0" containsString="0" containsBlank="1"/>
    </cacheField>
    <cacheField name="CUSTOMER_VAT_NUMBER" numFmtId="0">
      <sharedItems containsNonDate="0" containsString="0" containsBlank="1"/>
    </cacheField>
    <cacheField name="TAX_JURISDICTION" numFmtId="0">
      <sharedItems/>
    </cacheField>
    <cacheField name="REFUND_INVOICE_NUMBER" numFmtId="0">
      <sharedItems/>
    </cacheField>
    <cacheField name="REFUND_INVOICE_AMOUNT_NET" numFmtId="2">
      <sharedItems containsSemiMixedTypes="0" containsString="0" containsNumber="1" minValue="-398.79" maxValue="-72.44"/>
    </cacheField>
    <cacheField name="REFUND_INVOICE_AMOUNT_VAT" numFmtId="2">
      <sharedItems containsSemiMixedTypes="0" containsString="0" containsNumber="1" minValue="-63.79" maxValue="-11.61"/>
    </cacheField>
    <cacheField name="REFUND_INVOICE_AMOUNT_GROSS" numFmtId="2">
      <sharedItems containsSemiMixedTypes="0" containsString="0" containsNumber="1" minValue="-462.58" maxValue="-84.04"/>
    </cacheField>
    <cacheField name="REFUND_INVOICE_CURRENCY" numFmtId="0">
      <sharedItems/>
    </cacheField>
    <cacheField name="REFUND_INVOICE_EXCHANGE_RATE" numFmtId="0">
      <sharedItems containsSemiMixedTypes="0" containsString="0" containsNumber="1" minValue="4.3970000000000002" maxValue="4.452"/>
    </cacheField>
    <cacheField name="REFUND_INVOICE_EXCHANGE_RATE_DATE" numFmtId="14">
      <sharedItems containsSemiMixedTypes="0" containsNonDate="0" containsDate="1" containsString="0" minDate="2020-08-04T00:00:00" maxDate="2020-09-15T00:00:00"/>
    </cacheField>
    <cacheField name="REFUND_INVOICE_EXCHANGE_RATE_BASIS" numFmtId="0">
      <sharedItems/>
    </cacheField>
    <cacheField name="REFUND_INVOICE_URL" numFmtId="0">
      <sharedItems/>
    </cacheField>
    <cacheField name="CHANGE_EXPORT" numFmtId="0">
      <sharedItems/>
    </cacheField>
    <cacheField name="CHANGE_LOCAL_SALES_REVERSE_CHARGE" numFmtId="0">
      <sharedItems/>
    </cacheField>
    <cacheField name="CHANGE_REFUND_ITEM_PRICE_VAT_RATE" numFmtId="0">
      <sharedItems/>
    </cacheField>
    <cacheField name="CHANGE_REFUND_SHIPMENT_PRICE_VAT_RATE" numFmtId="0">
      <sharedItems containsBlank="1"/>
    </cacheField>
    <cacheField name="CHANGE_REFUND_GIFT_WRAP_PRICE_VAT_RATE" numFmtId="0">
      <sharedItems/>
    </cacheField>
    <cacheField name="ERROR" numFmtId="0">
      <sharedItems/>
    </cacheField>
    <cacheField name="REFUND_ITEM_PRICE_TOTAL_NET_EUR" numFmtId="2">
      <sharedItems containsSemiMixedTypes="0" containsString="0" containsNumber="1" minValue="-90.52" maxValue="-16.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s v="A01"/>
    <s v="ON LINE DESK SA"/>
    <s v="Calle Ferraz 28, 1 Izq, 28008 Madrid, Spain"/>
    <s v="ES"/>
    <s v="A2SC0NLSYTA68B"/>
    <s v="2020.09"/>
    <s v="AFN"/>
    <s v="amazon.de"/>
    <x v="0"/>
    <s v="305-6871316-8411505"/>
    <s v="DgVcHpdjL"/>
    <s v="YES"/>
    <s v="B2C"/>
    <x v="0"/>
    <d v="2020-09-01T00:00:00"/>
    <d v="2020-09-02T00:00:00"/>
    <d v="2020-09-02T00:00:00"/>
    <s v="2020"/>
    <s v="2020"/>
    <s v="2020.03"/>
    <s v="2020.09"/>
    <s v="2020.36"/>
    <s v="SC-02-02-03-EYS-0005"/>
    <s v="SKIN COMPLIMENTS Bio Wimpernserum &amp; Augenbrauenserum - Hormonfrei &amp; Vegan - Wachstum, St\344rkung &amp; Pflege von Wimpern &amp; Augenbrauen - 5ml - Nat\374rliche"/>
    <n v="1"/>
    <n v="15.37"/>
    <n v="0"/>
    <n v="15.37"/>
    <n v="0"/>
    <n v="0"/>
    <n v="0"/>
    <n v="0"/>
    <n v="0"/>
    <n v="0"/>
    <n v="15.37"/>
    <n v="0.23"/>
    <n v="3.53"/>
    <n v="0"/>
    <n v="3.53"/>
    <n v="0"/>
    <n v="0"/>
    <n v="0"/>
    <n v="0"/>
    <n v="0"/>
    <n v="0"/>
    <n v="0"/>
    <n v="0"/>
    <n v="3.53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Ottensheim"/>
    <x v="0"/>
    <s v="4100"/>
    <s v="PL"/>
    <s v="PL5263266229"/>
    <s v="AT"/>
    <m/>
    <s v="PL"/>
    <s v="PL5263266229"/>
    <m/>
    <m/>
    <s v="PL"/>
    <s v="INV-PL-753614555-2020-199"/>
    <n v="67.510000000000005"/>
    <n v="15.51"/>
    <n v="83.02"/>
    <s v="PLN"/>
    <n v="4.3929999999999998"/>
    <d v="2020-09-01T00:00:00"/>
    <s v="https://www.Amazon.de/gp/invoice/download.html?v=urn%3aalx%3adoc%3a9d8cab0f-1f96-4462-8642-ace99a371392%3aee6e1937-3a47-40bd-9f7f-51b243986080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028-1789878-5632343"/>
    <s v="D3wz5cRLQ"/>
    <s v="YES"/>
    <s v="B2C"/>
    <x v="0"/>
    <d v="2020-09-02T00:00:00"/>
    <d v="2020-09-02T00:00:00"/>
    <d v="2020-09-02T00:00:00"/>
    <s v="2020"/>
    <s v="2020"/>
    <s v="2020.03"/>
    <s v="2020.09"/>
    <s v="2020.36"/>
    <s v="SC-02-02-03-EYS-0005"/>
    <s v="SKIN COMPLIMENTS Bio Wimpernserum &amp; Augenbrauenserum - Hormonfrei &amp; Vegan - Wachstum, St\344rkung &amp; Pflege von Wimpern &amp; Augenbrauen - 5ml - Nat\374rliche"/>
    <n v="1"/>
    <n v="15.37"/>
    <n v="0"/>
    <n v="15.37"/>
    <n v="0"/>
    <n v="0"/>
    <n v="0"/>
    <n v="0"/>
    <n v="0"/>
    <n v="0"/>
    <n v="15.37"/>
    <n v="0.23"/>
    <n v="3.53"/>
    <n v="0"/>
    <n v="3.53"/>
    <n v="0"/>
    <n v="0"/>
    <n v="0"/>
    <n v="0"/>
    <n v="0"/>
    <n v="0"/>
    <n v="0"/>
    <n v="0"/>
    <n v="3.53"/>
    <n v="18.899999999999999"/>
    <n v="0"/>
    <n v="18.899999999999999"/>
    <n v="0"/>
    <n v="0"/>
    <n v="0"/>
    <n v="0"/>
    <n v="0"/>
    <n v="0"/>
    <n v="18.899999999999999"/>
    <s v="EUR"/>
    <s v="A_GEN_STANDARD"/>
    <s v="S"/>
    <s v="Sosnowiec"/>
    <x v="0"/>
    <s v="41-208"/>
    <s v="Wien"/>
    <x v="0"/>
    <s v="1230"/>
    <s v="PL"/>
    <s v="PL5263266229"/>
    <s v="AT"/>
    <m/>
    <s v="PL"/>
    <s v="PL5263266229"/>
    <m/>
    <m/>
    <s v="PL"/>
    <s v="INV-PL-753614555-2020-200"/>
    <n v="67.510000000000005"/>
    <n v="15.51"/>
    <n v="83.02"/>
    <s v="PLN"/>
    <n v="4.3929999999999998"/>
    <d v="2020-09-01T00:00:00"/>
    <s v="https://www.Amazon.de/gp/invoice/download.html?v=urn%3aalx%3adoc%3a9d8cab0f-1f96-4462-8642-ace99a371392%3a25988292-6e5f-4938-ad95-b1cf1efbb3e2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302-8646962-8185163"/>
    <s v="DNBw4MxRQ"/>
    <s v="YES"/>
    <s v="B2C"/>
    <x v="0"/>
    <d v="2020-09-05T00:00:00"/>
    <d v="2020-09-06T00:00:00"/>
    <d v="2020-09-06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5.37"/>
    <n v="0"/>
    <n v="15.37"/>
    <n v="0"/>
    <n v="0"/>
    <n v="0"/>
    <n v="0"/>
    <n v="0"/>
    <n v="0"/>
    <n v="15.37"/>
    <n v="0.23"/>
    <n v="3.53"/>
    <n v="0"/>
    <n v="3.53"/>
    <n v="0"/>
    <n v="0"/>
    <n v="0"/>
    <n v="0"/>
    <n v="0"/>
    <n v="0"/>
    <n v="0"/>
    <n v="0"/>
    <n v="3.53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BERGHEIM"/>
    <x v="0"/>
    <s v="5101"/>
    <s v="PL"/>
    <s v="PL5263266229"/>
    <s v="AT"/>
    <m/>
    <s v="PL"/>
    <s v="PL5263266229"/>
    <m/>
    <m/>
    <s v="PL"/>
    <s v="INV-PL-753614555-2020-201"/>
    <n v="68.42"/>
    <n v="15.71"/>
    <n v="84.13"/>
    <s v="PLN"/>
    <n v="4.4509999999999996"/>
    <d v="2020-09-05T00:00:00"/>
    <s v="https://www.Amazon.de/gp/invoice/download.html?v=urn%3aalx%3adoc%3a9d8cab0f-1f96-4462-8642-ace99a371392%3af7029a22-4ebb-4ef9-9716-940f38bb52ba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304-8968568-9440350"/>
    <s v="D1HYzHRsr"/>
    <s v="YES"/>
    <s v="B2C"/>
    <x v="0"/>
    <d v="2020-09-08T00:00:00"/>
    <d v="2020-09-09T00:00:00"/>
    <d v="2020-09-09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5.37"/>
    <n v="0"/>
    <n v="15.37"/>
    <n v="1.1499999999999999"/>
    <n v="-1.1499999999999999"/>
    <n v="0"/>
    <n v="0"/>
    <n v="0"/>
    <n v="0"/>
    <n v="15.37"/>
    <n v="0.23"/>
    <n v="3.53"/>
    <n v="0"/>
    <n v="3.53"/>
    <n v="0.23"/>
    <n v="0.27"/>
    <n v="-0.27"/>
    <n v="0"/>
    <n v="0"/>
    <n v="0"/>
    <n v="0"/>
    <n v="0"/>
    <n v="3.53"/>
    <n v="18.899999999999999"/>
    <n v="0"/>
    <n v="18.899999999999999"/>
    <n v="1.42"/>
    <n v="-1.42"/>
    <n v="0"/>
    <n v="0"/>
    <n v="0"/>
    <n v="0"/>
    <n v="18.899999999999999"/>
    <s v="EUR"/>
    <s v="A_GEN_STANDARD"/>
    <s v="S"/>
    <s v="Sosnowiec"/>
    <x v="0"/>
    <s v="41-208"/>
    <s v="Kolding"/>
    <x v="1"/>
    <s v="6000"/>
    <s v="PL"/>
    <s v="PL5263266229"/>
    <s v="DK"/>
    <m/>
    <s v="PL"/>
    <s v="PL5263266229"/>
    <m/>
    <m/>
    <s v="PL"/>
    <s v="INV-PL-753614555-2020-202"/>
    <n v="68.37"/>
    <n v="15.7"/>
    <n v="84.07"/>
    <s v="PLN"/>
    <n v="4.4480000000000004"/>
    <d v="2020-09-08T00:00:00"/>
    <s v="https://www.Amazon.de/gp/invoice/download.html?v=urn%3aalx%3adoc%3a9d8cab0f-1f96-4462-8642-ace99a371392%3a3ef1a1f6-1d7e-41ba-b3e4-9cde40110426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306-9125570-1993913"/>
    <s v="Dc8hH7Kxr"/>
    <s v="YES"/>
    <s v="B2C"/>
    <x v="0"/>
    <d v="2020-09-10T00:00:00"/>
    <d v="2020-09-10T00:00:00"/>
    <d v="2020-09-10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5.37"/>
    <n v="0"/>
    <n v="15.37"/>
    <n v="0"/>
    <n v="0"/>
    <n v="0"/>
    <n v="0"/>
    <n v="0"/>
    <n v="0"/>
    <n v="15.37"/>
    <n v="0.23"/>
    <n v="3.53"/>
    <n v="0"/>
    <n v="3.53"/>
    <n v="0"/>
    <n v="0"/>
    <n v="0"/>
    <n v="0"/>
    <n v="0"/>
    <n v="0"/>
    <n v="0"/>
    <n v="0"/>
    <n v="3.53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Wels"/>
    <x v="0"/>
    <s v="4600"/>
    <s v="PL"/>
    <s v="PL5263266229"/>
    <s v="AT"/>
    <m/>
    <s v="PL"/>
    <s v="PL5263266229"/>
    <m/>
    <m/>
    <s v="PL"/>
    <s v="INV-PL-753614555-2020-204"/>
    <n v="68.39"/>
    <n v="15.71"/>
    <n v="84.1"/>
    <s v="PLN"/>
    <n v="4.45"/>
    <d v="2020-09-09T00:00:00"/>
    <s v="https://www.Amazon.de/gp/invoice/download.html?v=urn%3aalx%3adoc%3a9d8cab0f-1f96-4462-8642-ace99a371392%3affa00454-5f42-4aa2-b523-0b410551224b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028-3778114-3709928"/>
    <s v="DnsJvlrQ7"/>
    <s v="YES"/>
    <s v="B2C"/>
    <x v="0"/>
    <d v="2020-09-10T00:00:00"/>
    <d v="2020-09-10T00:00:00"/>
    <d v="2020-09-10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5.37"/>
    <n v="0"/>
    <n v="15.37"/>
    <n v="1.62"/>
    <n v="-1.62"/>
    <n v="0"/>
    <n v="0"/>
    <n v="0"/>
    <n v="0"/>
    <n v="15.37"/>
    <n v="0.23"/>
    <n v="3.53"/>
    <n v="0"/>
    <n v="3.53"/>
    <n v="0.23"/>
    <n v="0.37"/>
    <n v="-0.37"/>
    <n v="0"/>
    <n v="0"/>
    <n v="0"/>
    <n v="0"/>
    <n v="0"/>
    <n v="3.53"/>
    <n v="18.899999999999999"/>
    <n v="0"/>
    <n v="18.899999999999999"/>
    <n v="1.99"/>
    <n v="-1.99"/>
    <n v="0"/>
    <n v="0"/>
    <n v="0"/>
    <n v="0"/>
    <n v="18.899999999999999"/>
    <s v="EUR"/>
    <s v="A_GEN_STANDARD"/>
    <s v="S"/>
    <s v="Bielany Wroclawskie"/>
    <x v="0"/>
    <s v="55-040"/>
    <s v="StraÃwalchen"/>
    <x v="0"/>
    <s v="5204"/>
    <s v="PL"/>
    <s v="PL5263266229"/>
    <s v="AT"/>
    <m/>
    <s v="PL"/>
    <s v="PL5263266229"/>
    <m/>
    <m/>
    <s v="PL"/>
    <s v="INV-PL-753614555-2020-203"/>
    <n v="68.39"/>
    <n v="15.71"/>
    <n v="84.1"/>
    <s v="PLN"/>
    <n v="4.45"/>
    <d v="2020-09-09T00:00:00"/>
    <s v="https://www.Amazon.de/gp/invoice/download.html?v=urn%3aalx%3adoc%3a9d8cab0f-1f96-4462-8642-ace99a371392%3ae2033e4a-9d18-4bce-bee0-7db2d8d77d88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303-4256246-6779533"/>
    <s v="DJ2Pp7xGQ"/>
    <s v="YES"/>
    <s v="B2C"/>
    <x v="0"/>
    <d v="2020-09-14T00:00:00"/>
    <d v="2020-09-15T00:00:00"/>
    <d v="2020-09-15T00:00:00"/>
    <s v="2020"/>
    <s v="2020"/>
    <s v="2020.03"/>
    <s v="2020.09"/>
    <s v="2020.38"/>
    <s v="WE-01-02-01-01-01-03-43"/>
    <s v="weltenmann Klassische Herren Slip-on Espadrilles aus Baumwolle mit Schuhbeutel, Cacao, 43, Handmade in Spain"/>
    <n v="1"/>
    <n v="23.98"/>
    <n v="0"/>
    <n v="23.98"/>
    <n v="0"/>
    <n v="0"/>
    <n v="0"/>
    <n v="0"/>
    <n v="0"/>
    <n v="0"/>
    <n v="23.98"/>
    <n v="0.23"/>
    <n v="5.52"/>
    <n v="0"/>
    <n v="5.52"/>
    <n v="0"/>
    <n v="0"/>
    <n v="0"/>
    <n v="0"/>
    <n v="0"/>
    <n v="0"/>
    <n v="0"/>
    <n v="0"/>
    <n v="5.52"/>
    <n v="29.5"/>
    <n v="0"/>
    <n v="29.5"/>
    <n v="0"/>
    <n v="0"/>
    <n v="0"/>
    <n v="0"/>
    <n v="0"/>
    <n v="0"/>
    <n v="29.5"/>
    <s v="EUR"/>
    <s v="A_GEN_STANDARD"/>
    <s v="S"/>
    <s v="Bielany Wroclawskie"/>
    <x v="0"/>
    <s v="55-040"/>
    <s v="FuÃach"/>
    <x v="0"/>
    <s v="6972"/>
    <s v="PL"/>
    <s v="PL5263266229"/>
    <s v="AT"/>
    <m/>
    <s v="PL"/>
    <s v="PL5263266229"/>
    <m/>
    <m/>
    <s v="PL"/>
    <s v="INV-PL-753614555-2020-205"/>
    <n v="106.72"/>
    <n v="24.57"/>
    <n v="131.29"/>
    <s v="PLN"/>
    <n v="4.45"/>
    <d v="2020-09-14T00:00:00"/>
    <s v="https://www.Amazon.de/gp/invoice/download.html?v=urn%3aalx%3adoc%3a9d8cab0f-1f96-4462-8642-ace99a371392%3ab81fe9d6-607f-4671-89c3-6eaff50f93b2&amp;t=EU_Retail_Forward"/>
    <m/>
    <m/>
    <m/>
    <m/>
    <s v="NO"/>
    <s v="NO"/>
    <s v="NO"/>
    <s v="NO"/>
    <s v="NO"/>
    <s v="NO"/>
    <n v="23.98"/>
  </r>
  <r>
    <s v="A01"/>
    <s v="ON LINE DESK SA"/>
    <s v="Calle Ferraz 28, 1 Izq, 28008 Madrid, Spain"/>
    <s v="ES"/>
    <s v="A2SC0NLSYTA68B"/>
    <s v="2020.09"/>
    <s v="AFN"/>
    <s v="amazon.de"/>
    <x v="0"/>
    <s v="303-5871906-3979517"/>
    <s v="DCYVZyqR1"/>
    <s v="YES"/>
    <s v="B2C"/>
    <x v="0"/>
    <d v="2020-09-29T00:00:00"/>
    <d v="2020-09-30T00:00:00"/>
    <d v="2020-09-30T00:00:00"/>
    <s v="2020"/>
    <s v="2020"/>
    <s v="2020.03"/>
    <s v="2020.09"/>
    <s v="2020.40"/>
    <s v="SC-02-02-03-EYS-0005"/>
    <s v="SKIN COMPLIMENTS Bio Wimpernserum &amp; Augenbrauenserum - Hormonfrei &amp; Vegan - Wachstum, St\344rkung &amp; Pflege von Wimpern &amp; Augenbrauen - 5ml - Nat\374rliche"/>
    <n v="1"/>
    <n v="15.37"/>
    <n v="0"/>
    <n v="15.37"/>
    <n v="3.24"/>
    <n v="0"/>
    <n v="3.24"/>
    <n v="0"/>
    <n v="0"/>
    <n v="0"/>
    <n v="18.61"/>
    <n v="0.23"/>
    <n v="3.53"/>
    <n v="0"/>
    <n v="3.53"/>
    <n v="0.23"/>
    <n v="0.75"/>
    <n v="0"/>
    <n v="0.75"/>
    <n v="0"/>
    <n v="0"/>
    <n v="0"/>
    <n v="0"/>
    <n v="4.28"/>
    <n v="18.899999999999999"/>
    <n v="0"/>
    <n v="18.899999999999999"/>
    <n v="3.99"/>
    <n v="0"/>
    <n v="3.99"/>
    <n v="0"/>
    <n v="0"/>
    <n v="0"/>
    <n v="22.89"/>
    <s v="EUR"/>
    <s v="A_GEN_STANDARD"/>
    <s v="S"/>
    <s v="Gliwice"/>
    <x v="0"/>
    <s v="44-141"/>
    <s v="Annaberg"/>
    <x v="0"/>
    <s v="5524"/>
    <s v="PL"/>
    <s v="PL5263266229"/>
    <s v="AT"/>
    <m/>
    <s v="PL"/>
    <s v="PL5263266229"/>
    <m/>
    <m/>
    <s v="PL"/>
    <s v="INV-PL-753614555-2020-206"/>
    <n v="84.55"/>
    <n v="19.45"/>
    <n v="104"/>
    <s v="PLN"/>
    <n v="4.5430000000000001"/>
    <d v="2020-09-29T00:00:00"/>
    <s v="https://www.Amazon.de/gp/invoice/download.html?v=urn%3aalx%3adoc%3a9d8cab0f-1f96-4462-8642-ace99a371392%3a10b9019c-0839-4a3a-8aff-c12748b8ea5a&amp;t=EU_Retail_Forward"/>
    <m/>
    <m/>
    <m/>
    <m/>
    <s v="NO"/>
    <s v="NO"/>
    <s v="NO"/>
    <s v="NO"/>
    <s v="NO"/>
    <s v="NO"/>
    <n v="15.37"/>
  </r>
  <r>
    <s v="A01"/>
    <s v="ON LINE DESK SA"/>
    <s v="Calle Ferraz 28, 1 Izq, 28008 Madrid, Spain"/>
    <s v="ES"/>
    <s v="A2SC0NLSYTA68B"/>
    <s v="2020.09"/>
    <s v="AFN"/>
    <s v="amazon.de"/>
    <x v="0"/>
    <s v="306-8492933-0364317"/>
    <s v="DcsNj1rLL"/>
    <s v="YES"/>
    <s v="B2C"/>
    <x v="1"/>
    <d v="2020-08-31T00:00:00"/>
    <d v="2020-09-01T00:00:00"/>
    <d v="2020-09-01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3"/>
    <n v="48.87"/>
    <n v="0"/>
    <n v="48.87"/>
    <n v="3.35"/>
    <n v="-3.35"/>
    <n v="0"/>
    <n v="0"/>
    <n v="0"/>
    <n v="0"/>
    <n v="48.87"/>
    <n v="0.16"/>
    <n v="7.83"/>
    <n v="0"/>
    <n v="7.83"/>
    <n v="0.16"/>
    <n v="0.54"/>
    <n v="-0.54"/>
    <n v="0"/>
    <n v="0"/>
    <n v="0"/>
    <n v="0"/>
    <n v="0"/>
    <n v="7.83"/>
    <n v="56.7"/>
    <n v="0"/>
    <n v="56.7"/>
    <n v="3.89"/>
    <n v="-3.89"/>
    <n v="0"/>
    <n v="0"/>
    <n v="0"/>
    <n v="0"/>
    <n v="56.7"/>
    <s v="EUR"/>
    <s v="A_GEN_STANDARD"/>
    <s v="S"/>
    <s v="Kolbaskowo"/>
    <x v="0"/>
    <s v="72-001"/>
    <s v="Hof"/>
    <x v="2"/>
    <s v="95032"/>
    <s v="PL"/>
    <s v="PL5263266229"/>
    <s v="DE"/>
    <s v="DE322857776"/>
    <s v="DE"/>
    <s v="DE322857776"/>
    <m/>
    <m/>
    <s v="PL"/>
    <s v="INV-DE-753614555-2020-2273"/>
    <n v="214.89"/>
    <n v="34.43"/>
    <n v="249.32"/>
    <s v="PLN"/>
    <n v="4.3970000000000002"/>
    <d v="2020-08-31T00:00:00"/>
    <s v="https://www.Amazon.de/gp/invoice/download.html?v=urn%3aalx%3adoc%3a9d8cab0f-1f96-4462-8642-ace99a371392%3a52dd44f2-fe40-45eb-a380-c6e5c13de2f2&amp;t=EU_Retail_Forward"/>
    <m/>
    <m/>
    <m/>
    <m/>
    <s v="NO"/>
    <s v="NO"/>
    <s v="NO"/>
    <s v="NO"/>
    <s v="NO"/>
    <s v="NO"/>
    <n v="48.87"/>
  </r>
  <r>
    <s v="A01"/>
    <s v="ON LINE DESK SA"/>
    <s v="Calle Ferraz 28, 1 Izq, 28008 Madrid, Spain"/>
    <s v="ES"/>
    <s v="A2SC0NLSYTA68B"/>
    <s v="2020.09"/>
    <s v="AFN"/>
    <s v="amazon.de"/>
    <x v="0"/>
    <s v="304-9521464-9485141"/>
    <s v="DwvjQLtFM"/>
    <s v="YES"/>
    <s v="B2C"/>
    <x v="1"/>
    <d v="2020-08-30T00:00:00"/>
    <d v="2020-09-01T00:00:00"/>
    <d v="2020-09-01T00:00:00"/>
    <s v="2020"/>
    <s v="2020"/>
    <s v="2020.03"/>
    <s v="2020.09"/>
    <s v="2020.36"/>
    <s v="WE-01-02-01-01-01-04-44"/>
    <s v="weltenmann Klassische Herren Slip-on Espadrilles aus Baumwolle mit Schuhbeutel, Camel, 44, Handmade in Spain"/>
    <n v="1"/>
    <n v="25.43"/>
    <n v="0"/>
    <n v="25.43"/>
    <n v="3.35"/>
    <n v="-3.35"/>
    <n v="0"/>
    <n v="0"/>
    <n v="0"/>
    <n v="0"/>
    <n v="25.43"/>
    <n v="0.16"/>
    <n v="4.07"/>
    <n v="0"/>
    <n v="4.07"/>
    <n v="0.16"/>
    <n v="0.54"/>
    <n v="-0.54"/>
    <n v="0"/>
    <n v="0"/>
    <n v="0"/>
    <n v="0"/>
    <n v="0"/>
    <n v="4.07"/>
    <n v="29.5"/>
    <n v="0"/>
    <n v="29.5"/>
    <n v="3.89"/>
    <n v="-3.89"/>
    <n v="0"/>
    <n v="0"/>
    <n v="0"/>
    <n v="0"/>
    <n v="29.5"/>
    <s v="EUR"/>
    <s v="A_GEN_STANDARD"/>
    <s v="S"/>
    <s v="Sady"/>
    <x v="0"/>
    <s v="62-080"/>
    <s v="Obernkirchen"/>
    <x v="2"/>
    <s v="31683"/>
    <s v="PL"/>
    <s v="PL5263266229"/>
    <s v="DE"/>
    <s v="DE322857776"/>
    <s v="DE"/>
    <s v="DE322857776"/>
    <m/>
    <m/>
    <s v="PL"/>
    <s v="INV-DE-753614555-2020-2272"/>
    <n v="111.82"/>
    <n v="17.899999999999999"/>
    <n v="129.71"/>
    <s v="PLN"/>
    <n v="4.3970000000000002"/>
    <d v="2020-08-31T00:00:00"/>
    <s v="https://www.Amazon.de/gp/invoice/download.html?v=urn%3aalx%3adoc%3a9d8cab0f-1f96-4462-8642-ace99a371392%3a1da031cf-6501-41e3-b8ea-8ccbb31178dc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4-5432707-3681122"/>
    <s v="DG14b7dNL"/>
    <s v="YES"/>
    <s v="B2C"/>
    <x v="1"/>
    <d v="2020-09-01T00:00:00"/>
    <d v="2020-09-01T00:00:00"/>
    <d v="2020-09-01T00:00:00"/>
    <s v="2020"/>
    <s v="2020"/>
    <s v="2020.03"/>
    <s v="2020.09"/>
    <s v="2020.36"/>
    <s v="WE-01-02-01-01-01-07-44"/>
    <s v="weltenmann Klassische Herren Slip-on Espadrilles aus Baumwolle mit Schuhbeutel, Olive, 44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KÃ¶ln"/>
    <x v="2"/>
    <s v="50933"/>
    <s v="PL"/>
    <s v="PL5263266229"/>
    <s v="DE"/>
    <s v="DE322857776"/>
    <s v="DE"/>
    <s v="DE322857776"/>
    <m/>
    <m/>
    <s v="PL"/>
    <s v="INV-DE-753614555-2020-2274"/>
    <n v="111.82"/>
    <n v="17.899999999999999"/>
    <n v="129.71"/>
    <s v="PLN"/>
    <n v="4.3970000000000002"/>
    <d v="2020-08-31T00:00:00"/>
    <s v="https://www.Amazon.de/gp/invoice/download.html?v=urn%3aalx%3adoc%3a9d8cab0f-1f96-4462-8642-ace99a371392%3a5a3bf13e-d9c3-48ba-bb2d-eabe8b4288ff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3-4897425-1957153"/>
    <s v="DwdTLcJG7"/>
    <s v="YES"/>
    <s v="B2C"/>
    <x v="1"/>
    <d v="2020-09-01T00:00:00"/>
    <d v="2020-09-01T00:00:00"/>
    <d v="2020-09-01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ady"/>
    <x v="0"/>
    <s v="62-080"/>
    <s v="Berlin"/>
    <x v="2"/>
    <s v="10783"/>
    <s v="PL"/>
    <s v="PL5263266229"/>
    <s v="DE"/>
    <s v="DE322857776"/>
    <s v="DE"/>
    <s v="DE322857776"/>
    <m/>
    <m/>
    <s v="PL"/>
    <s v="INV-DE-753614555-2020-2275"/>
    <n v="71.63"/>
    <n v="11.48"/>
    <n v="83.11"/>
    <s v="PLN"/>
    <n v="4.3970000000000002"/>
    <d v="2020-08-31T00:00:00"/>
    <s v="https://www.Amazon.de/gp/invoice/download.html?v=urn%3aalx%3adoc%3a9d8cab0f-1f96-4462-8642-ace99a371392%3a9af728da-87e8-40ed-bff9-bf70be7ff2c1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1459917-8090727"/>
    <s v="DVLGsWJs7"/>
    <s v="YES"/>
    <s v="B2C"/>
    <x v="1"/>
    <d v="2020-09-01T00:00:00"/>
    <d v="2020-09-01T00:00:00"/>
    <d v="2020-09-01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3.35"/>
    <n v="0"/>
    <n v="3.35"/>
    <n v="0"/>
    <n v="0"/>
    <n v="0"/>
    <n v="19.64"/>
    <n v="0.16"/>
    <n v="2.61"/>
    <n v="0"/>
    <n v="2.61"/>
    <n v="0.16"/>
    <n v="0.54"/>
    <n v="0"/>
    <n v="0.54"/>
    <n v="0"/>
    <n v="0"/>
    <n v="0"/>
    <n v="0"/>
    <n v="3.15"/>
    <n v="18.899999999999999"/>
    <n v="0"/>
    <n v="18.899999999999999"/>
    <n v="3.89"/>
    <n v="0"/>
    <n v="3.89"/>
    <n v="0"/>
    <n v="0"/>
    <n v="0"/>
    <n v="22.79"/>
    <s v="EUR"/>
    <s v="A_GEN_STANDARD"/>
    <s v="S"/>
    <s v="Kolbaskowo"/>
    <x v="0"/>
    <s v="72-001"/>
    <s v="Oberried"/>
    <x v="2"/>
    <s v="79254"/>
    <s v="PL"/>
    <s v="PL5263266229"/>
    <s v="DE"/>
    <s v="DE322857776"/>
    <s v="DE"/>
    <s v="DE322857776"/>
    <m/>
    <m/>
    <s v="PL"/>
    <s v="INV-DE-753614555-2020-2276"/>
    <n v="86.36"/>
    <n v="13.85"/>
    <n v="100.21"/>
    <s v="PLN"/>
    <n v="4.3970000000000002"/>
    <d v="2020-08-31T00:00:00"/>
    <s v="https://www.Amazon.de/gp/invoice/download.html?v=urn%3aalx%3adoc%3a9d8cab0f-1f96-4462-8642-ace99a371392%3ab88c3168-326f-4687-8ca4-d700ade545ca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1679656-5537139"/>
    <s v="DX6qp8RXQ"/>
    <s v="YES"/>
    <s v="B2C"/>
    <x v="1"/>
    <d v="2020-09-01T00:00:00"/>
    <d v="2020-09-01T00:00:00"/>
    <d v="2020-09-01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ady"/>
    <x v="0"/>
    <s v="62-080"/>
    <s v="Essen"/>
    <x v="2"/>
    <s v="45219"/>
    <s v="PL"/>
    <s v="PL5263266229"/>
    <s v="DE"/>
    <s v="DE322857776"/>
    <s v="DE"/>
    <s v="DE322857776"/>
    <m/>
    <m/>
    <s v="PL"/>
    <s v="INV-DE-753614555-2020-2271"/>
    <n v="71.63"/>
    <n v="11.48"/>
    <n v="83.11"/>
    <s v="PLN"/>
    <n v="4.3970000000000002"/>
    <d v="2020-08-31T00:00:00"/>
    <s v="https://www.Amazon.de/gp/invoice/download.html?v=urn%3aalx%3adoc%3a9d8cab0f-1f96-4462-8642-ace99a371392%3a91693a16-448e-4948-9d7b-9eadb9ff509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7953443-2905917"/>
    <s v="DN09wjd5L"/>
    <s v="YES"/>
    <s v="B2C"/>
    <x v="1"/>
    <d v="2020-09-02T00:00:00"/>
    <d v="2020-09-02T00:00:00"/>
    <d v="2020-09-02T00:00:00"/>
    <s v="2020"/>
    <s v="2020"/>
    <s v="2020.03"/>
    <s v="2020.09"/>
    <s v="2020.36"/>
    <s v="WE-01-02-01-01-01-04-42"/>
    <s v="weltenmann Klassische Herren Slip-on Espadrilles aus Baumwolle mit Schuhbeutel, Camel, 42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KÃ¶ln"/>
    <x v="2"/>
    <s v="50678"/>
    <s v="PL"/>
    <s v="PL5263266229"/>
    <s v="DE"/>
    <s v="DE322857776"/>
    <s v="DE"/>
    <s v="DE322857776"/>
    <m/>
    <m/>
    <s v="PL"/>
    <s v="INV-DE-753614555-2020-2282"/>
    <n v="111.7"/>
    <n v="17.88"/>
    <n v="129.58000000000001"/>
    <s v="PLN"/>
    <n v="4.3929999999999998"/>
    <d v="2020-09-01T00:00:00"/>
    <s v="https://www.Amazon.de/gp/invoice/download.html?v=urn%3aalx%3adoc%3a9d8cab0f-1f96-4462-8642-ace99a371392%3adf562a05-3aae-4636-89e2-0ce5ad3fde8f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7814020-7893106"/>
    <s v="DJ7F9cdXL"/>
    <s v="YES"/>
    <s v="B2C"/>
    <x v="1"/>
    <d v="2020-09-01T00:00:00"/>
    <d v="2020-09-02T00:00:00"/>
    <d v="2020-09-02T00:00:00"/>
    <s v="2020"/>
    <s v="2020"/>
    <s v="2020.03"/>
    <s v="2020.09"/>
    <s v="2020.36"/>
    <s v="WE-01-02-01-01-01-15-44"/>
    <s v="weltenmann Klassische Herren Slip-on Espadrilles aus Baumwolle mit Schuhbeutel, Sky, 44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Gliwice"/>
    <x v="0"/>
    <s v="44-141"/>
    <s v="Landshut"/>
    <x v="2"/>
    <s v="84028"/>
    <s v="PL"/>
    <s v="PL5263266229"/>
    <s v="DE"/>
    <s v="DE322857776"/>
    <s v="DE"/>
    <s v="DE322857776"/>
    <m/>
    <m/>
    <s v="PL"/>
    <s v="INV-DE-753614555-2020-2278"/>
    <n v="111.7"/>
    <n v="17.88"/>
    <n v="129.58000000000001"/>
    <s v="PLN"/>
    <n v="4.3929999999999998"/>
    <d v="2020-09-01T00:00:00"/>
    <s v="https://www.Amazon.de/gp/invoice/download.html?v=urn%3aalx%3adoc%3a9d8cab0f-1f96-4462-8642-ace99a371392%3a291b1794-87ca-49be-b8bc-fa243822b1a4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1910094-8415565"/>
    <s v="DwHKShtQM"/>
    <s v="YES"/>
    <s v="B2C"/>
    <x v="1"/>
    <d v="2020-09-02T00:00:00"/>
    <d v="2020-09-02T00:00:00"/>
    <d v="2020-09-02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ady"/>
    <x v="0"/>
    <s v="62-080"/>
    <s v="Hannover"/>
    <x v="2"/>
    <s v="30449"/>
    <s v="PL"/>
    <s v="PL5263266229"/>
    <s v="DE"/>
    <s v="DE322857776"/>
    <s v="DE"/>
    <s v="DE322857776"/>
    <m/>
    <m/>
    <s v="PL"/>
    <s v="INV-DE-753614555-2020-2280"/>
    <n v="71.55"/>
    <n v="11.46"/>
    <n v="83.02"/>
    <s v="PLN"/>
    <n v="4.3929999999999998"/>
    <d v="2020-09-01T00:00:00"/>
    <s v="https://www.Amazon.de/gp/invoice/download.html?v=urn%3aalx%3adoc%3a9d8cab0f-1f96-4462-8642-ace99a371392%3a6c843bef-35e0-49ca-84bf-96cc6a10e031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1795790-5010712"/>
    <s v="Dnvy2bd9L"/>
    <s v="YES"/>
    <s v="B2C"/>
    <x v="1"/>
    <d v="2020-09-03T00:00:00"/>
    <d v="2020-09-03T00:00:00"/>
    <d v="2020-09-03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ady"/>
    <x v="0"/>
    <s v="62-080"/>
    <s v="Berlin"/>
    <x v="2"/>
    <s v="13156"/>
    <s v="PL"/>
    <s v="PL5263266229"/>
    <s v="DE"/>
    <s v="DE322857776"/>
    <s v="DE"/>
    <s v="DE322857776"/>
    <m/>
    <m/>
    <s v="PL"/>
    <s v="INV-DE-753614555-2020-2286"/>
    <n v="71.98"/>
    <n v="11.53"/>
    <n v="83.51"/>
    <s v="PLN"/>
    <n v="4.4189999999999996"/>
    <d v="2020-09-02T00:00:00"/>
    <s v="https://www.Amazon.de/gp/invoice/download.html?v=urn%3aalx%3adoc%3a9d8cab0f-1f96-4462-8642-ace99a371392%3ab3091388-f85a-409b-b375-1e76ab613cf3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3206954-2777907"/>
    <s v="Dgs4SQvRr"/>
    <s v="YES"/>
    <s v="B2C"/>
    <x v="1"/>
    <d v="2020-09-02T00:00:00"/>
    <d v="2020-09-03T00:00:00"/>
    <d v="2020-09-03T00:00:00"/>
    <s v="2020"/>
    <s v="2020"/>
    <s v="2020.03"/>
    <s v="2020.09"/>
    <s v="2020.36"/>
    <s v="ES-01-02-01-03-01-16-38"/>
    <s v="ESPADELLE Klassische Damen Slip-on Espadrilles aus Baumwolle mit Schuhbeutel, Chili, 38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Augsburg"/>
    <x v="2"/>
    <s v="86159"/>
    <s v="PL"/>
    <s v="PL5263266229"/>
    <s v="DE"/>
    <s v="DE322857776"/>
    <s v="DE"/>
    <s v="DE322857776"/>
    <m/>
    <m/>
    <s v="PL"/>
    <s v="INV-DE-753614555-2020-2285"/>
    <n v="112.36"/>
    <n v="17.98"/>
    <n v="130.35"/>
    <s v="PLN"/>
    <n v="4.4189999999999996"/>
    <d v="2020-09-02T00:00:00"/>
    <s v="https://www.Amazon.de/gp/invoice/download.html?v=urn%3aalx%3adoc%3a9d8cab0f-1f96-4462-8642-ace99a371392%3a48c8effd-08cc-4cb2-b1ad-2252929f3bf7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5-8573245-7101919"/>
    <s v="DJ2MyhdhL"/>
    <s v="YES"/>
    <s v="B2C"/>
    <x v="1"/>
    <d v="2020-09-02T00:00:00"/>
    <d v="2020-09-04T00:00:00"/>
    <d v="2020-09-04T00:00:00"/>
    <s v="2020"/>
    <s v="2020"/>
    <s v="2020.03"/>
    <s v="2020.09"/>
    <s v="2020.36"/>
    <s v="WE-01-02-01-01-01-02-43"/>
    <s v="weltenmann Klassische Herren Slip-on Espadrilles aus Baumwolle mit Schuhbeutel, Panther, 43, Handmade in Spain"/>
    <n v="1"/>
    <n v="25.43"/>
    <n v="0"/>
    <n v="25.43"/>
    <n v="0.67"/>
    <n v="-0.67"/>
    <n v="0"/>
    <n v="0"/>
    <n v="0"/>
    <n v="0"/>
    <n v="25.43"/>
    <n v="0.16"/>
    <n v="4.07"/>
    <n v="0"/>
    <n v="4.07"/>
    <n v="0.16"/>
    <n v="0.11"/>
    <n v="-0.11"/>
    <n v="0"/>
    <n v="0"/>
    <n v="0"/>
    <n v="0"/>
    <n v="0"/>
    <n v="4.07"/>
    <n v="29.5"/>
    <n v="0"/>
    <n v="29.5"/>
    <n v="0.78"/>
    <n v="-0.78"/>
    <n v="0"/>
    <n v="0"/>
    <n v="0"/>
    <n v="0"/>
    <n v="29.5"/>
    <s v="EUR"/>
    <s v="A_GEN_STANDARD"/>
    <s v="S"/>
    <s v="Gliwice"/>
    <x v="0"/>
    <s v="44-141"/>
    <s v="Unterensingen"/>
    <x v="2"/>
    <s v="72669"/>
    <s v="PL"/>
    <s v="PL5263266229"/>
    <s v="DE"/>
    <s v="DE322857776"/>
    <s v="DE"/>
    <s v="DE322857776"/>
    <m/>
    <m/>
    <s v="PL"/>
    <s v="INV-DE-753614555-2020-2290"/>
    <n v="112.58"/>
    <n v="18.02"/>
    <n v="130.59"/>
    <s v="PLN"/>
    <n v="4.4269999999999996"/>
    <d v="2020-09-03T00:00:00"/>
    <s v="https://www.Amazon.de/gp/invoice/download.html?v=urn%3aalx%3adoc%3a9d8cab0f-1f96-4462-8642-ace99a371392%3af623351b-e855-4a9e-bf34-c455fc05c4b0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5-1182910-7369916"/>
    <s v="D6Pf5VtLM"/>
    <s v="YES"/>
    <s v="B2C"/>
    <x v="1"/>
    <d v="2020-09-05T00:00:00"/>
    <d v="2020-09-06T00:00:00"/>
    <d v="2020-09-06T00:00:00"/>
    <s v="2020"/>
    <s v="2020"/>
    <s v="2020.03"/>
    <s v="2020.09"/>
    <s v="2020.36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Augsburg"/>
    <x v="2"/>
    <s v="86159"/>
    <s v="PL"/>
    <s v="PL5263266229"/>
    <s v="DE"/>
    <s v="DE322857776"/>
    <s v="DE"/>
    <s v="DE322857776"/>
    <m/>
    <m/>
    <s v="PL"/>
    <s v="INV-DE-753614555-2020-2295"/>
    <n v="72.510000000000005"/>
    <n v="11.62"/>
    <n v="84.13"/>
    <s v="PLN"/>
    <n v="4.4509999999999996"/>
    <d v="2020-09-05T00:00:00"/>
    <s v="https://www.Amazon.de/gp/invoice/download.html?v=urn%3aalx%3adoc%3a9d8cab0f-1f96-4462-8642-ace99a371392%3a43aaaf7c-e53b-4e6c-940b-7b6206c56965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6369495-8101960"/>
    <s v="DGZtCLJ07"/>
    <s v="YES"/>
    <s v="B2C"/>
    <x v="1"/>
    <d v="2020-09-05T00:00:00"/>
    <d v="2020-09-06T00:00:00"/>
    <d v="2020-09-06T00:00:00"/>
    <s v="2020"/>
    <s v="2020"/>
    <s v="2020.03"/>
    <s v="2020.09"/>
    <s v="2020.36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MÃ¼llheim"/>
    <x v="2"/>
    <s v="79379"/>
    <s v="PL"/>
    <s v="PL5263266229"/>
    <s v="DE"/>
    <s v="DE322857776"/>
    <s v="DE"/>
    <s v="DE322857776"/>
    <m/>
    <m/>
    <s v="PL"/>
    <s v="INV-DE-753614555-2020-2294"/>
    <n v="72.510000000000005"/>
    <n v="11.62"/>
    <n v="84.13"/>
    <s v="PLN"/>
    <n v="4.4509999999999996"/>
    <d v="2020-09-05T00:00:00"/>
    <s v="https://www.Amazon.de/gp/invoice/download.html?v=urn%3aalx%3adoc%3a9d8cab0f-1f96-4462-8642-ace99a371392%3a58426fa2-33a8-4daa-a36d-f6e754ca104c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5634953-7493911"/>
    <s v="DGk2y8xNQ"/>
    <s v="YES"/>
    <s v="B2C"/>
    <x v="1"/>
    <d v="2020-09-06T00:00:00"/>
    <d v="2020-09-06T00:00:00"/>
    <d v="2020-09-06T00:00:00"/>
    <s v="2020"/>
    <s v="2020"/>
    <s v="2020.03"/>
    <s v="2020.09"/>
    <s v="2020.36"/>
    <s v="WE-01-02-01-01-01-06-41"/>
    <s v="weltenmann Klassische Herren Slip-on Espadrilles aus Baumwolle mit Schuhbeutel, Hippo, 41, Handmade in Spain"/>
    <n v="1"/>
    <n v="25.43"/>
    <n v="0"/>
    <n v="25.43"/>
    <n v="1.68"/>
    <n v="-1.68"/>
    <n v="0"/>
    <n v="0"/>
    <n v="0"/>
    <n v="0"/>
    <n v="25.43"/>
    <n v="0.16"/>
    <n v="4.07"/>
    <n v="0"/>
    <n v="4.07"/>
    <n v="0.16"/>
    <n v="0.27"/>
    <n v="-0.27"/>
    <n v="0"/>
    <n v="0"/>
    <n v="0"/>
    <n v="0"/>
    <n v="0"/>
    <n v="4.07"/>
    <n v="29.5"/>
    <n v="0"/>
    <n v="29.5"/>
    <n v="1.95"/>
    <n v="-1.95"/>
    <n v="0"/>
    <n v="0"/>
    <n v="0"/>
    <n v="0"/>
    <n v="29.5"/>
    <s v="EUR"/>
    <s v="A_GEN_STANDARD"/>
    <s v="S"/>
    <s v="Sosnowiec"/>
    <x v="0"/>
    <s v="41-208"/>
    <s v="TRIER"/>
    <x v="2"/>
    <s v="54292"/>
    <s v="PL"/>
    <s v="PL5263266229"/>
    <s v="DE"/>
    <s v="DE322857776"/>
    <s v="DE"/>
    <s v="DE322857776"/>
    <m/>
    <m/>
    <s v="PL"/>
    <s v="INV-DE-753614555-2020-2297"/>
    <n v="113.2"/>
    <n v="18.12"/>
    <n v="131.32"/>
    <s v="PLN"/>
    <n v="4.4509999999999996"/>
    <d v="2020-09-05T00:00:00"/>
    <s v="https://www.Amazon.de/gp/invoice/download.html?v=urn%3aalx%3adoc%3a9d8cab0f-1f96-4462-8642-ace99a371392%3a06a68b79-29d8-4064-80ec-cac8886ed73a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4-8009536-4638737"/>
    <s v="DG317Zd6L"/>
    <s v="YES"/>
    <s v="B2C"/>
    <x v="1"/>
    <d v="2020-09-04T00:00:00"/>
    <d v="2020-09-07T00:00:00"/>
    <d v="2020-09-07T00:00:00"/>
    <s v="2020"/>
    <s v="2020"/>
    <s v="2020.03"/>
    <s v="2020.09"/>
    <s v="2020.37"/>
    <s v="WE-01-02-01-01-01-02-46"/>
    <s v="weltenmann Klassische Herren Slip-on Espadrilles aus Baumwolle mit Schuhbeutel, Panther, 46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KÃ¼rnach"/>
    <x v="2"/>
    <s v="97273"/>
    <s v="PL"/>
    <s v="PL5263266229"/>
    <s v="DE"/>
    <s v="DE322857776"/>
    <s v="DE"/>
    <s v="DE322857776"/>
    <m/>
    <m/>
    <s v="PL"/>
    <s v="INV-DE-753614555-2020-2301"/>
    <n v="113.2"/>
    <n v="18.12"/>
    <n v="131.32"/>
    <s v="PLN"/>
    <n v="4.4509999999999996"/>
    <d v="2020-09-06T00:00:00"/>
    <s v="https://www.Amazon.de/gp/invoice/download.html?v=urn%3aalx%3adoc%3a9d8cab0f-1f96-4462-8642-ace99a371392%3ae08c00be-64a3-4fbb-8bfa-39dc05ed203d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3-6954783-0323537"/>
    <s v="DXw1zBXVr"/>
    <s v="YES"/>
    <s v="B2C"/>
    <x v="1"/>
    <d v="2020-09-06T00:00:00"/>
    <d v="2020-09-07T00:00:00"/>
    <d v="2020-09-07T00:00:00"/>
    <s v="2020"/>
    <s v="2020"/>
    <s v="2020.03"/>
    <s v="2020.09"/>
    <s v="2020.37"/>
    <s v="WE-01-02-01-01-01-06-46"/>
    <s v="weltenmann Klassische Herren Slip-on Espadrilles aus Baumwolle mit Schuhbeutel, Hippo, 46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Friedrichshafen"/>
    <x v="2"/>
    <s v="88045"/>
    <s v="PL"/>
    <s v="PL5263266229"/>
    <s v="DE"/>
    <s v="DE322857776"/>
    <s v="DE"/>
    <s v="DE322857776"/>
    <m/>
    <m/>
    <s v="PL"/>
    <s v="INV-DE-753614555-2020-2305"/>
    <n v="113.2"/>
    <n v="18.12"/>
    <n v="131.32"/>
    <s v="PLN"/>
    <n v="4.4509999999999996"/>
    <d v="2020-09-06T00:00:00"/>
    <s v="https://www.Amazon.de/gp/invoice/download.html?v=urn%3aalx%3adoc%3a9d8cab0f-1f96-4462-8642-ace99a371392%3a13edf4ae-3fbb-4b12-8e7e-5bfdcc12ad29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3-2554407-0013161"/>
    <s v="DXYqMKXYr"/>
    <s v="YES"/>
    <s v="B2C"/>
    <x v="1"/>
    <d v="2020-09-07T00:00:00"/>
    <d v="2020-09-07T00:00:00"/>
    <d v="2020-09-07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1.68"/>
    <n v="0"/>
    <n v="1.68"/>
    <n v="0"/>
    <n v="0"/>
    <n v="0"/>
    <n v="17.97"/>
    <n v="0.16"/>
    <n v="2.61"/>
    <n v="0"/>
    <n v="2.61"/>
    <n v="0.16"/>
    <n v="0.27"/>
    <n v="0"/>
    <n v="0.27"/>
    <n v="0"/>
    <n v="0"/>
    <n v="0"/>
    <n v="0"/>
    <n v="2.88"/>
    <n v="18.899999999999999"/>
    <n v="0"/>
    <n v="18.899999999999999"/>
    <n v="1.95"/>
    <n v="0"/>
    <n v="1.95"/>
    <n v="0"/>
    <n v="0"/>
    <n v="0"/>
    <n v="20.85"/>
    <s v="EUR"/>
    <s v="A_GEN_STANDARD"/>
    <s v="S"/>
    <s v="Sady"/>
    <x v="0"/>
    <s v="62-080"/>
    <s v="Berlin"/>
    <x v="2"/>
    <s v="10709"/>
    <s v="PL"/>
    <s v="PL5263266229"/>
    <s v="DE"/>
    <s v="DE322857776"/>
    <s v="DE"/>
    <s v="DE322857776"/>
    <m/>
    <m/>
    <s v="PL"/>
    <s v="INV-DE-753614555-2020-2304"/>
    <n v="79.989999999999995"/>
    <n v="12.82"/>
    <n v="92.81"/>
    <s v="PLN"/>
    <n v="4.4509999999999996"/>
    <d v="2020-09-06T00:00:00"/>
    <s v="https://www.Amazon.de/gp/invoice/download.html?v=urn%3aalx%3adoc%3a9d8cab0f-1f96-4462-8642-ace99a371392%3a4322f519-7827-4cd5-8b65-eb44f29da5da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9254087-1557926"/>
    <s v="DwL75qJL7"/>
    <s v="YES"/>
    <s v="B2C"/>
    <x v="1"/>
    <d v="2020-09-06T00:00:00"/>
    <d v="2020-09-07T00:00:00"/>
    <d v="2020-09-07T00:00:00"/>
    <s v="2020"/>
    <s v="2020"/>
    <s v="2020.03"/>
    <s v="2020.09"/>
    <s v="2020.37"/>
    <s v="WE-01-02-01-01-01-07-45"/>
    <s v="weltenmann Klassische Herren Slip-on Espadrilles aus Baumwolle mit Schuhbeutel, Olive, 45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Weinheim"/>
    <x v="2"/>
    <s v="69469"/>
    <s v="PL"/>
    <s v="PL5263266229"/>
    <s v="DE"/>
    <s v="DE322857776"/>
    <s v="DE"/>
    <s v="DE322857776"/>
    <m/>
    <m/>
    <s v="PL"/>
    <s v="INV-DE-753614555-2020-2298"/>
    <n v="113.2"/>
    <n v="18.12"/>
    <n v="131.32"/>
    <s v="PLN"/>
    <n v="4.4509999999999996"/>
    <d v="2020-09-06T00:00:00"/>
    <s v="https://www.Amazon.de/gp/invoice/download.html?v=urn%3aalx%3adoc%3a9d8cab0f-1f96-4462-8642-ace99a371392%3ad571e8db-8640-4349-914f-c4114f82f1e6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4759337-6662704"/>
    <s v="D1LW5qJL7"/>
    <s v="YES"/>
    <s v="B2C"/>
    <x v="1"/>
    <d v="2020-09-06T00:00:00"/>
    <d v="2020-09-07T00:00:00"/>
    <d v="2020-09-07T00:00:00"/>
    <s v="2020"/>
    <s v="2020"/>
    <s v="2020.03"/>
    <s v="2020.09"/>
    <s v="2020.37"/>
    <s v="WE-01-02-01-01-01-06-45"/>
    <s v="weltenmann Klassische Herren Slip-on Espadrilles aus Baumwolle mit Schuhbeutel, Hippo, 45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Weinheim"/>
    <x v="2"/>
    <s v="69469"/>
    <s v="PL"/>
    <s v="PL5263266229"/>
    <s v="DE"/>
    <s v="DE322857776"/>
    <s v="DE"/>
    <s v="DE322857776"/>
    <m/>
    <m/>
    <s v="PL"/>
    <s v="INV-DE-753614555-2020-2299"/>
    <n v="113.2"/>
    <n v="18.12"/>
    <n v="131.32"/>
    <s v="PLN"/>
    <n v="4.4509999999999996"/>
    <d v="2020-09-06T00:00:00"/>
    <s v="https://www.Amazon.de/gp/invoice/download.html?v=urn%3aalx%3adoc%3a9d8cab0f-1f96-4462-8642-ace99a371392%3adbfa483b-d589-41fa-97e2-fee6b760e3fd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4143826-2669163"/>
    <s v="DwB49XxyQ"/>
    <s v="YES"/>
    <s v="B2C"/>
    <x v="1"/>
    <d v="2020-09-05T00:00:00"/>
    <d v="2020-09-07T00:00:00"/>
    <d v="2020-09-07T00:00:00"/>
    <s v="2020"/>
    <s v="2020"/>
    <s v="2020.03"/>
    <s v="2020.09"/>
    <s v="2020.37"/>
    <s v="WE-01-02-01-01-01-08-46"/>
    <s v="weltenmann Klassische Herren Slip-on Espadrilles aus Baumwolle mit Schuhbeutel, Vino, 46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MÃ¼nchen"/>
    <x v="2"/>
    <s v="80807"/>
    <s v="PL"/>
    <s v="PL5263266229"/>
    <s v="DE"/>
    <s v="DE322857776"/>
    <s v="DE"/>
    <s v="DE322857776"/>
    <m/>
    <m/>
    <s v="PL"/>
    <s v="INV-DE-753614555-2020-2300"/>
    <n v="113.2"/>
    <n v="18.12"/>
    <n v="131.32"/>
    <s v="PLN"/>
    <n v="4.4509999999999996"/>
    <d v="2020-09-06T00:00:00"/>
    <s v="https://www.Amazon.de/gp/invoice/download.html?v=urn%3aalx%3adoc%3a9d8cab0f-1f96-4462-8642-ace99a371392%3adb939634-6751-4fb1-bc0e-0df1a4b1eb37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3-5685019-7227528"/>
    <s v="D3tS9Mrz7"/>
    <s v="YES"/>
    <s v="B2C"/>
    <x v="1"/>
    <d v="2020-09-08T00:00:00"/>
    <d v="2020-09-08T00:00:00"/>
    <d v="2020-09-08T00:00:00"/>
    <s v="2020"/>
    <s v="2020"/>
    <s v="2020.03"/>
    <s v="2020.09"/>
    <s v="2020.37"/>
    <s v="WE-01-02-01-01-01-07-44"/>
    <s v="weltenmann Klassische Herren Slip-on Espadrilles aus Baumwolle mit Schuhbeutel, Olive, 44, Handmade in Spain"/>
    <n v="1"/>
    <n v="25.43"/>
    <n v="0"/>
    <n v="25.43"/>
    <n v="1.67"/>
    <n v="-1.67"/>
    <n v="0"/>
    <n v="0"/>
    <n v="0"/>
    <n v="0"/>
    <n v="25.43"/>
    <n v="0.16"/>
    <n v="4.07"/>
    <n v="0"/>
    <n v="4.07"/>
    <n v="0.16"/>
    <n v="0.27"/>
    <n v="-0.27"/>
    <n v="0"/>
    <n v="0"/>
    <n v="0"/>
    <n v="0"/>
    <n v="0"/>
    <n v="4.07"/>
    <n v="29.5"/>
    <n v="0"/>
    <n v="29.5"/>
    <n v="1.94"/>
    <n v="-1.94"/>
    <n v="0"/>
    <n v="0"/>
    <n v="0"/>
    <n v="0"/>
    <n v="29.5"/>
    <s v="EUR"/>
    <s v="A_GEN_STANDARD"/>
    <s v="S"/>
    <s v="Sosnowiec"/>
    <x v="0"/>
    <s v="41-208"/>
    <s v="KÃ¶ln"/>
    <x v="2"/>
    <s v="51109"/>
    <s v="PL"/>
    <s v="PL5263266229"/>
    <s v="DE"/>
    <s v="DE322857776"/>
    <s v="DE"/>
    <s v="DE322857776"/>
    <m/>
    <m/>
    <s v="PL"/>
    <s v="INV-DE-753614555-2020-2310"/>
    <n v="113.17"/>
    <n v="18.11"/>
    <n v="131.29"/>
    <s v="PLN"/>
    <n v="4.45"/>
    <d v="2020-09-07T00:00:00"/>
    <s v="https://www.Amazon.de/gp/invoice/download.html?v=urn%3aalx%3adoc%3a9d8cab0f-1f96-4462-8642-ace99a371392%3aa7c11bca-73c0-482f-a98d-10077ccde7d3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6060091-1268307"/>
    <s v="DVcRSvX8r"/>
    <s v="YES"/>
    <s v="B2C"/>
    <x v="1"/>
    <d v="2020-09-08T00:00:00"/>
    <d v="2020-09-08T00:00:00"/>
    <d v="2020-09-08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Leipzig"/>
    <x v="2"/>
    <s v="04177"/>
    <s v="PL"/>
    <s v="PL5263266229"/>
    <s v="DE"/>
    <s v="DE322857776"/>
    <s v="DE"/>
    <s v="DE322857776"/>
    <m/>
    <m/>
    <s v="PL"/>
    <s v="INV-DE-753614555-2020-2307"/>
    <n v="72.5"/>
    <n v="11.62"/>
    <n v="84.11"/>
    <s v="PLN"/>
    <n v="4.45"/>
    <d v="2020-09-07T00:00:00"/>
    <s v="https://www.Amazon.de/gp/invoice/download.html?v=urn%3aalx%3adoc%3a9d8cab0f-1f96-4462-8642-ace99a371392%3a24755fff-8841-47f5-bc40-2f1c8c8c2848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1769759-3185928"/>
    <s v="DCH9DCRnr"/>
    <s v="YES"/>
    <s v="B2C"/>
    <x v="1"/>
    <d v="2020-09-07T00:00:00"/>
    <d v="2020-09-08T00:00:00"/>
    <d v="2020-09-08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Stuttgart"/>
    <x v="2"/>
    <s v="70597"/>
    <s v="PL"/>
    <s v="PL5263266229"/>
    <s v="DE"/>
    <s v="DE322857776"/>
    <s v="DE"/>
    <s v="DE322857776"/>
    <m/>
    <m/>
    <s v="PL"/>
    <s v="INV-DE-753614555-2020-2306"/>
    <n v="72.5"/>
    <n v="11.62"/>
    <n v="84.11"/>
    <s v="PLN"/>
    <n v="4.45"/>
    <d v="2020-09-07T00:00:00"/>
    <s v="https://www.Amazon.de/gp/invoice/download.html?v=urn%3aalx%3adoc%3a9d8cab0f-1f96-4462-8642-ace99a371392%3a62ae6d13-4651-49b0-8ab9-0ffa931acd8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4227773-6291545"/>
    <s v="DGtqCPXbr"/>
    <s v="YES"/>
    <s v="B2C"/>
    <x v="1"/>
    <d v="2020-09-09T00:00:00"/>
    <d v="2020-09-09T00:00:00"/>
    <d v="2020-09-09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Billerbeck"/>
    <x v="2"/>
    <s v="48727"/>
    <s v="PL"/>
    <s v="PL5263266229"/>
    <s v="DE"/>
    <s v="DE322857776"/>
    <s v="DE"/>
    <s v="DE322857776"/>
    <m/>
    <m/>
    <s v="PL"/>
    <s v="INV-DE-753614555-2020-2313"/>
    <n v="72.459999999999994"/>
    <n v="11.61"/>
    <n v="84.07"/>
    <s v="PLN"/>
    <n v="4.4480000000000004"/>
    <d v="2020-09-08T00:00:00"/>
    <s v="https://www.Amazon.de/gp/invoice/download.html?v=urn%3aalx%3adoc%3a9d8cab0f-1f96-4462-8642-ace99a371392%3a94883a0e-d14e-4153-b6c0-7f49686447c5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7685899-5993137"/>
    <s v="D6KCD2r77"/>
    <s v="YES"/>
    <s v="B2C"/>
    <x v="1"/>
    <d v="2020-09-09T00:00:00"/>
    <d v="2020-09-10T00:00:00"/>
    <d v="2020-09-10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2.09"/>
    <n v="0"/>
    <n v="2.09"/>
    <n v="0"/>
    <n v="0"/>
    <n v="0"/>
    <n v="18.38"/>
    <n v="0.16"/>
    <n v="2.61"/>
    <n v="0"/>
    <n v="2.61"/>
    <n v="0.16"/>
    <n v="0.34"/>
    <n v="0"/>
    <n v="0.34"/>
    <n v="0"/>
    <n v="0"/>
    <n v="0"/>
    <n v="0"/>
    <n v="2.95"/>
    <n v="18.899999999999999"/>
    <n v="0"/>
    <n v="18.899999999999999"/>
    <n v="2.4300000000000002"/>
    <n v="0"/>
    <n v="2.4300000000000002"/>
    <n v="0"/>
    <n v="0"/>
    <n v="0"/>
    <n v="21.33"/>
    <s v="EUR"/>
    <s v="A_GEN_STANDARD"/>
    <s v="S"/>
    <s v="Sady"/>
    <x v="0"/>
    <s v="62-080"/>
    <s v="Gronau (Westf.)"/>
    <x v="2"/>
    <s v="48599"/>
    <s v="PL"/>
    <s v="PL5263266229"/>
    <s v="DE"/>
    <s v="DE322857776"/>
    <s v="DE"/>
    <s v="DE322857776"/>
    <m/>
    <m/>
    <s v="PL"/>
    <s v="INV-DE-753614555-2020-2318"/>
    <n v="81.790000000000006"/>
    <n v="13.13"/>
    <n v="94.91"/>
    <s v="PLN"/>
    <n v="4.45"/>
    <d v="2020-09-09T00:00:00"/>
    <s v="https://www.Amazon.de/gp/invoice/download.html?v=urn%3aalx%3adoc%3a9d8cab0f-1f96-4462-8642-ace99a371392%3aefd9ca94-d5fb-4fca-9548-df92897a1141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4852528-6560330"/>
    <s v="D3Fx13xPQ"/>
    <s v="YES"/>
    <s v="B2C"/>
    <x v="1"/>
    <d v="2020-09-09T00:00:00"/>
    <d v="2020-09-10T00:00:00"/>
    <d v="2020-09-10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Ostfildern"/>
    <x v="2"/>
    <s v="73760"/>
    <s v="PL"/>
    <s v="PL5263266229"/>
    <s v="DE"/>
    <s v="DE322857776"/>
    <s v="DE"/>
    <s v="DE322857776"/>
    <m/>
    <m/>
    <s v="PL"/>
    <s v="INV-DE-753614555-2020-2315"/>
    <n v="72.489999999999995"/>
    <n v="11.61"/>
    <n v="84.1"/>
    <s v="PLN"/>
    <n v="4.45"/>
    <d v="2020-09-09T00:00:00"/>
    <s v="https://www.Amazon.de/gp/invoice/download.html?v=urn%3aalx%3adoc%3a9d8cab0f-1f96-4462-8642-ace99a371392%3afc46a271-4d5a-4dc3-80dd-a28e2e39479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0795924-9499545"/>
    <s v="Dn0tbRr97"/>
    <s v="YES"/>
    <s v="B2C"/>
    <x v="1"/>
    <d v="2020-09-08T00:00:00"/>
    <d v="2020-09-10T00:00:00"/>
    <d v="2020-09-10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3.35"/>
    <n v="0"/>
    <n v="3.35"/>
    <n v="0"/>
    <n v="0"/>
    <n v="0"/>
    <n v="19.64"/>
    <n v="0.16"/>
    <n v="2.61"/>
    <n v="0"/>
    <n v="2.61"/>
    <n v="0.16"/>
    <n v="0.54"/>
    <n v="0"/>
    <n v="0.54"/>
    <n v="0"/>
    <n v="0"/>
    <n v="0"/>
    <n v="0"/>
    <n v="3.15"/>
    <n v="18.899999999999999"/>
    <n v="0"/>
    <n v="18.899999999999999"/>
    <n v="3.89"/>
    <n v="0"/>
    <n v="3.89"/>
    <n v="0"/>
    <n v="0"/>
    <n v="0"/>
    <n v="22.79"/>
    <s v="EUR"/>
    <s v="A_GEN_STANDARD"/>
    <s v="S"/>
    <s v="Kolbaskowo"/>
    <x v="0"/>
    <s v="72-001"/>
    <s v="Spiesen-Elversberg"/>
    <x v="2"/>
    <s v="66583"/>
    <s v="PL"/>
    <s v="PL5263266229"/>
    <s v="DE"/>
    <s v="DE322857776"/>
    <s v="DE"/>
    <s v="DE322857776"/>
    <m/>
    <m/>
    <s v="PL"/>
    <s v="INV-DE-753614555-2020-2316"/>
    <n v="87.39"/>
    <n v="14.02"/>
    <n v="101.41"/>
    <s v="PLN"/>
    <n v="4.45"/>
    <d v="2020-09-09T00:00:00"/>
    <s v="https://www.Amazon.de/gp/invoice/download.html?v=urn%3aalx%3adoc%3a9d8cab0f-1f96-4462-8642-ace99a371392%3ac388fbd3-66cc-4821-b3a8-a87f24f69bcc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6873042-9020330"/>
    <s v="DcBBRCsJL"/>
    <s v="YES"/>
    <s v="B2C"/>
    <x v="1"/>
    <d v="2020-09-10T00:00:00"/>
    <d v="2020-09-11T00:00:00"/>
    <d v="2020-09-11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3.35"/>
    <n v="-3.35"/>
    <n v="0"/>
    <n v="0"/>
    <n v="0"/>
    <n v="0"/>
    <n v="16.29"/>
    <n v="0.16"/>
    <n v="2.61"/>
    <n v="0"/>
    <n v="2.61"/>
    <n v="0.16"/>
    <n v="0.54"/>
    <n v="-0.54"/>
    <n v="0"/>
    <n v="0"/>
    <n v="0"/>
    <n v="0"/>
    <n v="0"/>
    <n v="2.61"/>
    <n v="18.899999999999999"/>
    <n v="0"/>
    <n v="18.899999999999999"/>
    <n v="3.89"/>
    <n v="-3.89"/>
    <n v="0"/>
    <n v="0"/>
    <n v="0"/>
    <n v="0"/>
    <n v="18.899999999999999"/>
    <s v="EUR"/>
    <s v="A_GEN_STANDARD"/>
    <s v="S"/>
    <s v="Bielany Wroclawskie"/>
    <x v="0"/>
    <s v="55-040"/>
    <s v="Selters (taunus)"/>
    <x v="2"/>
    <s v="65618"/>
    <s v="PL"/>
    <s v="PL5263266229"/>
    <s v="DE"/>
    <s v="DE322857776"/>
    <s v="DE"/>
    <s v="DE322857776"/>
    <m/>
    <m/>
    <s v="PL"/>
    <s v="INV-DE-753614555-2020-2322"/>
    <n v="72.53"/>
    <n v="11.62"/>
    <n v="84.15"/>
    <s v="PLN"/>
    <n v="4.452"/>
    <d v="2020-09-10T00:00:00"/>
    <s v="https://www.Amazon.de/gp/invoice/download.html?v=urn%3aalx%3adoc%3a9d8cab0f-1f96-4462-8642-ace99a371392%3a4b6c5058-b79d-40a4-b4e3-37e263e8f665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4017948-5617948"/>
    <s v="D6R8ypK9r"/>
    <s v="YES"/>
    <s v="B2C"/>
    <x v="1"/>
    <d v="2020-09-11T00:00:00"/>
    <d v="2020-09-11T00:00:00"/>
    <d v="2020-09-11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3.35"/>
    <n v="0"/>
    <n v="3.35"/>
    <n v="0"/>
    <n v="0"/>
    <n v="0"/>
    <n v="19.64"/>
    <n v="0.16"/>
    <n v="2.61"/>
    <n v="0"/>
    <n v="2.61"/>
    <n v="0.16"/>
    <n v="0.54"/>
    <n v="0"/>
    <n v="0.54"/>
    <n v="0"/>
    <n v="0"/>
    <n v="0"/>
    <n v="0"/>
    <n v="3.15"/>
    <n v="18.899999999999999"/>
    <n v="0"/>
    <n v="18.899999999999999"/>
    <n v="3.89"/>
    <n v="0"/>
    <n v="3.89"/>
    <n v="0"/>
    <n v="0"/>
    <n v="0"/>
    <n v="22.79"/>
    <s v="EUR"/>
    <s v="A_GEN_STANDARD"/>
    <s v="S"/>
    <s v="Kolbaskowo"/>
    <x v="0"/>
    <s v="72-001"/>
    <s v="GÃ¼tersloh"/>
    <x v="2"/>
    <s v="33332"/>
    <s v="PL"/>
    <s v="PL5263266229"/>
    <s v="DE"/>
    <s v="DE322857776"/>
    <s v="DE"/>
    <s v="DE322857776"/>
    <m/>
    <m/>
    <s v="PL"/>
    <s v="INV-DE-753614555-2020-2324"/>
    <n v="87.45"/>
    <n v="14.03"/>
    <n v="101.47"/>
    <s v="PLN"/>
    <n v="4.452"/>
    <d v="2020-09-10T00:00:00"/>
    <s v="https://www.Amazon.de/gp/invoice/download.html?v=urn%3aalx%3adoc%3a9d8cab0f-1f96-4462-8642-ace99a371392%3a73f27171-7696-4aef-bb0b-54b8822eb0ab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1864360-8908308"/>
    <s v="D1Bm23Klr"/>
    <s v="YES"/>
    <s v="B2C"/>
    <x v="1"/>
    <d v="2020-09-11T00:00:00"/>
    <d v="2020-09-11T00:00:00"/>
    <d v="2020-09-11T00:00:00"/>
    <s v="2020"/>
    <s v="2020"/>
    <s v="2020.03"/>
    <s v="2020.09"/>
    <s v="2020.37"/>
    <s v="SC-02-02-03-AVG-0200"/>
    <s v="SKIN COMPLIMENTS Bio Aloe Vera Gel - Nat\374rliche Feuchtigkeitspflege &amp; After Sun mit Hyalurons\344ure, Panthenol, Spirulina - Violettglasflasche 200ml -"/>
    <n v="1"/>
    <n v="16.29"/>
    <n v="0"/>
    <n v="16.29"/>
    <n v="0.42"/>
    <n v="-0.42"/>
    <n v="0"/>
    <n v="0"/>
    <n v="0"/>
    <n v="0"/>
    <n v="16.29"/>
    <n v="0.16"/>
    <n v="2.61"/>
    <n v="0"/>
    <n v="2.61"/>
    <n v="0.16"/>
    <n v="7.0000000000000007E-2"/>
    <n v="-7.0000000000000007E-2"/>
    <n v="0"/>
    <n v="0"/>
    <n v="0"/>
    <n v="0"/>
    <n v="0"/>
    <n v="2.61"/>
    <n v="18.899999999999999"/>
    <n v="0"/>
    <n v="18.899999999999999"/>
    <n v="0.49"/>
    <n v="-0.49"/>
    <n v="0"/>
    <n v="0"/>
    <n v="0"/>
    <n v="0"/>
    <n v="18.899999999999999"/>
    <s v="EUR"/>
    <s v="A_GEN_STANDARD"/>
    <s v="S"/>
    <s v="Sady"/>
    <x v="0"/>
    <s v="62-080"/>
    <s v="Tostedt"/>
    <x v="2"/>
    <s v="21255"/>
    <s v="PL"/>
    <s v="PL5263266229"/>
    <s v="DE"/>
    <s v="DE322857776"/>
    <s v="DE"/>
    <s v="DE322857776"/>
    <m/>
    <m/>
    <s v="PL"/>
    <s v="INV-DE-753614555-2020-2328"/>
    <n v="72.53"/>
    <n v="11.62"/>
    <n v="84.15"/>
    <s v="PLN"/>
    <n v="4.452"/>
    <d v="2020-09-10T00:00:00"/>
    <s v="https://www.Amazon.de/gp/invoice/download.html?v=urn%3aalx%3adoc%3a9d8cab0f-1f96-4462-8642-ace99a371392%3a904cf606-1344-48da-b1ea-3a0069e583cc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2416112-3047503"/>
    <s v="DNF3MyRfr"/>
    <s v="YES"/>
    <s v="B2C"/>
    <x v="1"/>
    <d v="2020-09-10T00:00:00"/>
    <d v="2020-09-11T00:00:00"/>
    <d v="2020-09-11T00:00:00"/>
    <s v="2020"/>
    <s v="2020"/>
    <s v="2020.03"/>
    <s v="2020.09"/>
    <s v="2020.37"/>
    <s v="WE-01-02-01-20-10-21-44"/>
    <s v="weltenmann |\240Premium Herren Slip-on Espadrilles in Baumwolle, Tabaco beige 44"/>
    <n v="1"/>
    <n v="76.72"/>
    <n v="-46.03"/>
    <n v="30.7"/>
    <n v="0"/>
    <n v="0"/>
    <n v="0"/>
    <n v="0"/>
    <n v="0"/>
    <n v="0"/>
    <n v="30.7"/>
    <n v="0.16"/>
    <n v="12.28"/>
    <n v="-7.36"/>
    <n v="4.91"/>
    <n v="0"/>
    <n v="0"/>
    <n v="0"/>
    <n v="0"/>
    <n v="0"/>
    <n v="0"/>
    <n v="0"/>
    <n v="0"/>
    <n v="4.91"/>
    <n v="89"/>
    <n v="-53.39"/>
    <n v="35.61"/>
    <n v="0"/>
    <n v="0"/>
    <n v="0"/>
    <n v="0"/>
    <n v="0"/>
    <n v="0"/>
    <n v="35.61"/>
    <s v="EUR"/>
    <s v="A_GEN_STANDARD"/>
    <s v="S"/>
    <s v="Sosnowiec"/>
    <x v="0"/>
    <s v="41-208"/>
    <s v="Eschweiler"/>
    <x v="2"/>
    <s v="52249"/>
    <s v="PL"/>
    <s v="PL5263266229"/>
    <s v="DE"/>
    <s v="DE322857776"/>
    <s v="DE"/>
    <s v="DE322857776"/>
    <m/>
    <m/>
    <s v="PL"/>
    <s v="INV-DE-753614555-2020-2321"/>
    <n v="136.69"/>
    <n v="21.86"/>
    <n v="158.55000000000001"/>
    <s v="PLN"/>
    <n v="4.452"/>
    <d v="2020-09-10T00:00:00"/>
    <s v="https://www.Amazon.de/gp/invoice/download.html?v=urn%3aalx%3adoc%3a9d8cab0f-1f96-4462-8642-ace99a371392%3a4386bab8-c0c1-4f82-863a-98bf8755b692&amp;t=EU_Retail_Forward"/>
    <m/>
    <m/>
    <m/>
    <m/>
    <s v="NO"/>
    <s v="NO"/>
    <s v="NO"/>
    <s v="NO"/>
    <s v="NO"/>
    <s v="NO"/>
    <n v="30.7"/>
  </r>
  <r>
    <s v="A01"/>
    <s v="ON LINE DESK SA"/>
    <s v="Calle Ferraz 28, 1 Izq, 28008 Madrid, Spain"/>
    <s v="ES"/>
    <s v="A2SC0NLSYTA68B"/>
    <s v="2020.09"/>
    <s v="AFN"/>
    <s v="amazon.de"/>
    <x v="0"/>
    <s v="303-2416112-3047503"/>
    <s v="DJsZNGs9L"/>
    <s v="YES"/>
    <s v="B2C"/>
    <x v="1"/>
    <d v="2020-09-10T00:00:00"/>
    <d v="2020-09-11T00:00:00"/>
    <d v="2020-09-11T00:00:00"/>
    <s v="2020"/>
    <s v="2020"/>
    <s v="2020.03"/>
    <s v="2020.09"/>
    <s v="2020.37"/>
    <s v="WE-01-02-01-20-10-21-42"/>
    <s v="weltenmann |\240Premium Herren Slip-on Espadrilles in Baumwolle, Tabaco beige 42"/>
    <n v="1"/>
    <n v="76.72"/>
    <n v="-46.04"/>
    <n v="30.68"/>
    <n v="0"/>
    <n v="0"/>
    <n v="0"/>
    <n v="0"/>
    <n v="0"/>
    <n v="0"/>
    <n v="30.68"/>
    <n v="0.16"/>
    <n v="12.28"/>
    <n v="-7.37"/>
    <n v="4.91"/>
    <n v="0"/>
    <n v="0"/>
    <n v="0"/>
    <n v="0"/>
    <n v="0"/>
    <n v="0"/>
    <n v="0"/>
    <n v="0"/>
    <n v="4.91"/>
    <n v="89"/>
    <n v="-53.41"/>
    <n v="35.590000000000003"/>
    <n v="0"/>
    <n v="0"/>
    <n v="0"/>
    <n v="0"/>
    <n v="0"/>
    <n v="0"/>
    <n v="35.590000000000003"/>
    <s v="EUR"/>
    <s v="A_GEN_STANDARD"/>
    <s v="S"/>
    <s v="Sady"/>
    <x v="0"/>
    <s v="62-080"/>
    <s v="Eschweiler"/>
    <x v="2"/>
    <s v="52249"/>
    <s v="PL"/>
    <s v="PL5263266229"/>
    <s v="DE"/>
    <s v="DE322857776"/>
    <s v="DE"/>
    <s v="DE322857776"/>
    <m/>
    <m/>
    <s v="PL"/>
    <s v="INV-DE-753614555-2020-2323"/>
    <n v="136.6"/>
    <n v="21.86"/>
    <n v="158.46"/>
    <s v="PLN"/>
    <n v="4.452"/>
    <d v="2020-09-10T00:00:00"/>
    <s v="https://www.Amazon.de/gp/invoice/download.html?v=urn%3aalx%3adoc%3a9d8cab0f-1f96-4462-8642-ace99a371392%3ad3462469-17a8-4da1-b904-d06b052dafba&amp;t=EU_Retail_Forward"/>
    <m/>
    <m/>
    <m/>
    <m/>
    <s v="NO"/>
    <s v="NO"/>
    <s v="NO"/>
    <s v="NO"/>
    <s v="NO"/>
    <s v="NO"/>
    <n v="30.68"/>
  </r>
  <r>
    <s v="A01"/>
    <s v="ON LINE DESK SA"/>
    <s v="Calle Ferraz 28, 1 Izq, 28008 Madrid, Spain"/>
    <s v="ES"/>
    <s v="A2SC0NLSYTA68B"/>
    <s v="2020.09"/>
    <s v="AFN"/>
    <s v="amazon.de"/>
    <x v="0"/>
    <s v="305-7581648-5651556"/>
    <s v="D38S20KCr"/>
    <s v="YES"/>
    <s v="B2C"/>
    <x v="1"/>
    <d v="2020-09-11T00:00:00"/>
    <d v="2020-09-12T00:00:00"/>
    <d v="2020-09-12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HAMELN"/>
    <x v="2"/>
    <s v="31789"/>
    <s v="PL"/>
    <s v="PL5263266229"/>
    <s v="DE"/>
    <s v="DE322857776"/>
    <s v="DE"/>
    <s v="DE322857776"/>
    <m/>
    <m/>
    <s v="PL"/>
    <s v="INV-DE-753614555-2020-2329"/>
    <n v="72.44"/>
    <n v="11.61"/>
    <n v="84.04"/>
    <s v="PLN"/>
    <n v="4.4470000000000001"/>
    <d v="2020-09-11T00:00:00"/>
    <s v="https://www.Amazon.de/gp/invoice/download.html?v=urn%3aalx%3adoc%3a9d8cab0f-1f96-4462-8642-ace99a371392%3a38bf14db-50db-44cb-bce3-3e52a68d2d8a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4552343-0266732"/>
    <s v="D32BrmrJ7"/>
    <s v="YES"/>
    <s v="B2C"/>
    <x v="1"/>
    <d v="2020-09-11T00:00:00"/>
    <d v="2020-09-12T00:00:00"/>
    <d v="2020-09-12T00:00:00"/>
    <s v="2020"/>
    <s v="2020"/>
    <s v="2020.03"/>
    <s v="2020.09"/>
    <s v="2020.37"/>
    <s v="WE-01-02-01-01-01-06-43"/>
    <s v="weltenmann Klassische Herren Slip-on Espadrilles aus Baumwolle mit Schuhbeutel, Hippo, 43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Maxdorf"/>
    <x v="2"/>
    <s v="67133"/>
    <s v="PL"/>
    <s v="PL5263266229"/>
    <s v="DE"/>
    <s v="DE322857776"/>
    <s v="DE"/>
    <s v="DE322857776"/>
    <m/>
    <m/>
    <s v="PL"/>
    <s v="INV-DE-753614555-2020-2332"/>
    <n v="113.08"/>
    <n v="18.100000000000001"/>
    <n v="131.18"/>
    <s v="PLN"/>
    <n v="4.4470000000000001"/>
    <d v="2020-09-11T00:00:00"/>
    <s v="https://www.Amazon.de/gp/invoice/download.html?v=urn%3aalx%3adoc%3a9d8cab0f-1f96-4462-8642-ace99a371392%3ae60de3ff-ed1a-40a8-b642-243da3e0efb9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6-6178815-0212336"/>
    <s v="D1hZd7x2Q"/>
    <s v="YES"/>
    <s v="B2C"/>
    <x v="1"/>
    <d v="2020-09-12T00:00:00"/>
    <d v="2020-09-13T00:00:00"/>
    <d v="2020-09-13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1.1100000000000001"/>
    <n v="-1.1100000000000001"/>
    <n v="0"/>
    <n v="0"/>
    <n v="0"/>
    <n v="0"/>
    <n v="16.29"/>
    <n v="0.16"/>
    <n v="2.61"/>
    <n v="0"/>
    <n v="2.61"/>
    <n v="0.16"/>
    <n v="0.18"/>
    <n v="-0.18"/>
    <n v="0"/>
    <n v="0"/>
    <n v="0"/>
    <n v="0"/>
    <n v="0"/>
    <n v="2.61"/>
    <n v="18.899999999999999"/>
    <n v="0"/>
    <n v="18.899999999999999"/>
    <n v="1.29"/>
    <n v="-1.29"/>
    <n v="0"/>
    <n v="0"/>
    <n v="0"/>
    <n v="0"/>
    <n v="18.899999999999999"/>
    <s v="EUR"/>
    <s v="A_GEN_STANDARD"/>
    <s v="S"/>
    <s v="Gliwice"/>
    <x v="0"/>
    <s v="44-141"/>
    <s v="Hamburg"/>
    <x v="2"/>
    <s v="22607"/>
    <s v="PL"/>
    <s v="PL5263266229"/>
    <s v="DE"/>
    <s v="DE322857776"/>
    <s v="DE"/>
    <s v="DE322857776"/>
    <m/>
    <m/>
    <s v="PL"/>
    <s v="INV-DE-753614555-2020-2335"/>
    <n v="72.44"/>
    <n v="11.61"/>
    <n v="84.04"/>
    <s v="PLN"/>
    <n v="4.4470000000000001"/>
    <d v="2020-09-12T00:00:00"/>
    <s v="https://www.Amazon.de/gp/invoice/download.html?v=urn%3aalx%3adoc%3a9d8cab0f-1f96-4462-8642-ace99a371392%3adc64eebd-82fb-441a-afd4-7171b3ecd75f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0037591-3028334"/>
    <s v="DnpsJzrt7"/>
    <s v="YES"/>
    <s v="B2C"/>
    <x v="1"/>
    <d v="2020-09-12T00:00:00"/>
    <d v="2020-09-13T00:00:00"/>
    <d v="2020-09-13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Dresden"/>
    <x v="2"/>
    <s v="01067"/>
    <s v="PL"/>
    <s v="PL5263266229"/>
    <s v="DE"/>
    <s v="DE322857776"/>
    <s v="DE"/>
    <s v="DE322857776"/>
    <m/>
    <m/>
    <s v="PL"/>
    <s v="INV-DE-753614555-2020-2336"/>
    <n v="72.44"/>
    <n v="11.61"/>
    <n v="84.04"/>
    <s v="PLN"/>
    <n v="4.4470000000000001"/>
    <d v="2020-09-12T00:00:00"/>
    <s v="https://www.Amazon.de/gp/invoice/download.html?v=urn%3aalx%3adoc%3a9d8cab0f-1f96-4462-8642-ace99a371392%3aac83bf1e-07bb-4fef-b309-5759dca044dd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4-9630500-7653941"/>
    <s v="DNMFB0sKL"/>
    <s v="YES"/>
    <s v="B2C"/>
    <x v="1"/>
    <d v="2020-09-12T00:00:00"/>
    <d v="2020-09-13T00:00:00"/>
    <d v="2020-09-13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Frankfurt am Main"/>
    <x v="2"/>
    <s v="60431"/>
    <s v="PL"/>
    <s v="PL5263266229"/>
    <s v="DE"/>
    <s v="DE322857776"/>
    <s v="DE"/>
    <s v="DE322857776"/>
    <m/>
    <m/>
    <s v="PL"/>
    <s v="INV-DE-753614555-2020-2333"/>
    <n v="72.44"/>
    <n v="11.61"/>
    <n v="84.04"/>
    <s v="PLN"/>
    <n v="4.4470000000000001"/>
    <d v="2020-09-12T00:00:00"/>
    <s v="https://www.Amazon.de/gp/invoice/download.html?v=urn%3aalx%3adoc%3a9d8cab0f-1f96-4462-8642-ace99a371392%3afea4a40c-36ea-459e-800a-a5bb93995f64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3425119-1313929"/>
    <s v="DVyP6rx7Q"/>
    <s v="YES"/>
    <s v="B2C"/>
    <x v="1"/>
    <d v="2020-09-13T00:00:00"/>
    <d v="2020-09-13T00:00:00"/>
    <d v="2020-09-13T00:00:00"/>
    <s v="2020"/>
    <s v="2020"/>
    <s v="2020.03"/>
    <s v="2020.09"/>
    <s v="2020.37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Berlin"/>
    <x v="2"/>
    <s v="13125"/>
    <s v="PL"/>
    <s v="PL5263266229"/>
    <s v="DE"/>
    <s v="DE322857776"/>
    <s v="DE"/>
    <s v="DE322857776"/>
    <m/>
    <m/>
    <s v="PL"/>
    <s v="INV-DE-753614555-2020-2338"/>
    <n v="72.44"/>
    <n v="11.61"/>
    <n v="84.04"/>
    <s v="PLN"/>
    <n v="4.4470000000000001"/>
    <d v="2020-09-12T00:00:00"/>
    <s v="https://www.Amazon.de/gp/invoice/download.html?v=urn%3aalx%3adoc%3a9d8cab0f-1f96-4462-8642-ace99a371392%3ad81ae510-7672-4a40-a47b-469fa8964053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9899326-2930710"/>
    <s v="DG6pQkVqM"/>
    <s v="YES"/>
    <s v="B2C"/>
    <x v="1"/>
    <d v="2020-09-12T00:00:00"/>
    <d v="2020-09-13T00:00:00"/>
    <d v="2020-09-13T00:00:00"/>
    <s v="2020"/>
    <s v="2020"/>
    <s v="2020.03"/>
    <s v="2020.09"/>
    <s v="2020.37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Hamburg"/>
    <x v="2"/>
    <s v="20457"/>
    <s v="PL"/>
    <s v="PL5263266229"/>
    <s v="DE"/>
    <s v="DE322857776"/>
    <s v="DE"/>
    <s v="DE322857776"/>
    <m/>
    <m/>
    <s v="PL"/>
    <s v="INV-DE-753614555-2020-2334"/>
    <n v="72.44"/>
    <n v="11.61"/>
    <n v="84.04"/>
    <s v="PLN"/>
    <n v="4.4470000000000001"/>
    <d v="2020-09-12T00:00:00"/>
    <s v="https://www.Amazon.de/gp/invoice/download.html?v=urn%3aalx%3adoc%3a9d8cab0f-1f96-4462-8642-ace99a371392%3abebb011e-70ca-43be-a896-14a49d6d40d2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7979600-7095556"/>
    <s v="D3jsBYK1r"/>
    <s v="YES"/>
    <s v="B2C"/>
    <x v="1"/>
    <d v="2020-09-10T00:00:00"/>
    <d v="2020-09-13T00:00:00"/>
    <d v="2020-09-13T00:00:00"/>
    <s v="2020"/>
    <s v="2020"/>
    <s v="2020.03"/>
    <s v="2020.09"/>
    <s v="2020.37"/>
    <s v="WE-01-02-01-01-01-08-46"/>
    <s v="weltenmann Klassische Herren Slip-on Espadrilles aus Baumwolle mit Schuhbeutel, Vino, 46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Berlin"/>
    <x v="2"/>
    <s v="13595"/>
    <s v="PL"/>
    <s v="PL5263266229"/>
    <s v="DE"/>
    <s v="DE322857776"/>
    <s v="DE"/>
    <s v="DE322857776"/>
    <m/>
    <m/>
    <s v="PL"/>
    <s v="INV-DE-753614555-2020-2337"/>
    <n v="113.08"/>
    <n v="18.100000000000001"/>
    <n v="131.18"/>
    <s v="PLN"/>
    <n v="4.4470000000000001"/>
    <d v="2020-09-12T00:00:00"/>
    <s v="https://www.Amazon.de/gp/invoice/download.html?v=urn%3aalx%3adoc%3a9d8cab0f-1f96-4462-8642-ace99a371392%3a75f351ab-ed45-4153-81fb-59963f78b2a5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6-9355634-0697127"/>
    <s v="DVRMGlrC7"/>
    <s v="YES"/>
    <s v="B2C"/>
    <x v="1"/>
    <d v="2020-09-14T00:00:00"/>
    <d v="2020-09-14T00:00:00"/>
    <d v="2020-09-14T00:00:00"/>
    <s v="2020"/>
    <s v="2020"/>
    <s v="2020.03"/>
    <s v="2020.09"/>
    <s v="2020.38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Bad Sassendorf"/>
    <x v="2"/>
    <s v="59505"/>
    <s v="PL"/>
    <s v="PL5263266229"/>
    <s v="DE"/>
    <s v="DE322857776"/>
    <s v="DE"/>
    <s v="DE322857776"/>
    <m/>
    <m/>
    <s v="PL"/>
    <s v="INV-DE-753614555-2020-2340"/>
    <n v="72.44"/>
    <n v="11.61"/>
    <n v="84.04"/>
    <s v="PLN"/>
    <n v="4.4470000000000001"/>
    <d v="2020-09-13T00:00:00"/>
    <s v="https://www.Amazon.de/gp/invoice/download.html?v=urn%3aalx%3adoc%3a9d8cab0f-1f96-4462-8642-ace99a371392%3a565bd2e2-6f68-4bba-a352-49b4e3079463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8660550-0590750"/>
    <s v="DXQ1KbxmQ"/>
    <s v="YES"/>
    <s v="B2C"/>
    <x v="1"/>
    <d v="2020-09-14T00:00:00"/>
    <d v="2020-09-14T00:00:00"/>
    <d v="2020-09-14T00:00:00"/>
    <s v="2020"/>
    <s v="2020"/>
    <s v="2020.03"/>
    <s v="2020.09"/>
    <s v="2020.38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Gelsenkirchen"/>
    <x v="2"/>
    <s v="45896"/>
    <s v="PL"/>
    <s v="PL5263266229"/>
    <s v="DE"/>
    <s v="DE322857776"/>
    <s v="DE"/>
    <s v="DE322857776"/>
    <m/>
    <m/>
    <s v="PL"/>
    <s v="INV-DE-753614555-2020-2342"/>
    <n v="72.44"/>
    <n v="11.61"/>
    <n v="84.04"/>
    <s v="PLN"/>
    <n v="4.4470000000000001"/>
    <d v="2020-09-13T00:00:00"/>
    <s v="https://www.Amazon.de/gp/invoice/download.html?v=urn%3aalx%3adoc%3a9d8cab0f-1f96-4462-8642-ace99a371392%3a9b8b8015-fa52-4093-a1bc-b3e172dcbe0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6546440-0863534"/>
    <s v="D6rvlLKvr"/>
    <s v="YES"/>
    <s v="B2C"/>
    <x v="1"/>
    <d v="2020-09-14T00:00:00"/>
    <d v="2020-09-14T00:00:00"/>
    <d v="2020-09-14T00:00:00"/>
    <s v="2020"/>
    <s v="2020"/>
    <s v="2020.03"/>
    <s v="2020.09"/>
    <s v="2020.38"/>
    <s v="ES-01-02-01-03-01-23-38"/>
    <s v="ESPADELLE Klassische Damen Slip-on Espadrilles aus Baumwolle mit Schuhbeutel, Papaya, 38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Gliwice"/>
    <x v="0"/>
    <s v="44-141"/>
    <s v="Rastatt"/>
    <x v="2"/>
    <s v="76437"/>
    <s v="PL"/>
    <s v="PL5263266229"/>
    <s v="DE"/>
    <s v="DE322857776"/>
    <s v="DE"/>
    <s v="DE322857776"/>
    <m/>
    <m/>
    <s v="PL"/>
    <s v="INV-DE-753614555-2020-2345"/>
    <n v="113.08"/>
    <n v="18.100000000000001"/>
    <n v="131.18"/>
    <s v="PLN"/>
    <n v="4.4470000000000001"/>
    <d v="2020-09-13T00:00:00"/>
    <s v="https://www.Amazon.de/gp/invoice/download.html?v=urn%3aalx%3adoc%3a9d8cab0f-1f96-4462-8642-ace99a371392%3af232ace5-3f6d-44fa-9590-d37b22183a4d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2-0485399-6989107"/>
    <s v="DGCgdjKcr"/>
    <s v="YES"/>
    <s v="B2C"/>
    <x v="1"/>
    <d v="2020-09-14T00:00:00"/>
    <d v="2020-09-14T00:00:00"/>
    <d v="2020-09-14T00:00:00"/>
    <s v="2020"/>
    <s v="2020"/>
    <s v="2020.03"/>
    <s v="2020.09"/>
    <s v="2020.38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Pottum"/>
    <x v="2"/>
    <s v="56459"/>
    <s v="PL"/>
    <s v="PL5263266229"/>
    <s v="DE"/>
    <s v="DE322857776"/>
    <s v="DE"/>
    <s v="DE322857776"/>
    <m/>
    <m/>
    <s v="PL"/>
    <s v="INV-DE-753614555-2020-2341"/>
    <n v="72.44"/>
    <n v="11.61"/>
    <n v="84.04"/>
    <s v="PLN"/>
    <n v="4.4470000000000001"/>
    <d v="2020-09-13T00:00:00"/>
    <s v="https://www.Amazon.de/gp/invoice/download.html?v=urn%3aalx%3adoc%3a9d8cab0f-1f96-4462-8642-ace99a371392%3a586afaf6-6e04-41b5-80b7-c59c8580070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8052533-3072300"/>
    <s v="DnkXrWs5L"/>
    <s v="YES"/>
    <s v="B2C"/>
    <x v="1"/>
    <d v="2020-09-15T00:00:00"/>
    <d v="2020-09-15T00:00:00"/>
    <d v="2020-09-15T00:00:00"/>
    <s v="2020"/>
    <s v="2020"/>
    <s v="2020.03"/>
    <s v="2020.09"/>
    <s v="2020.38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BÃ¼rstadt"/>
    <x v="2"/>
    <s v="68642"/>
    <s v="PL"/>
    <s v="PL5263266229"/>
    <s v="DE"/>
    <s v="DE322857776"/>
    <s v="DE"/>
    <s v="DE322857776"/>
    <m/>
    <m/>
    <s v="PL"/>
    <s v="INV-DE-753614555-2020-2348"/>
    <n v="72.5"/>
    <n v="11.62"/>
    <n v="84.11"/>
    <s v="PLN"/>
    <n v="4.45"/>
    <d v="2020-09-14T00:00:00"/>
    <s v="https://www.Amazon.de/gp/invoice/download.html?v=urn%3aalx%3adoc%3a9d8cab0f-1f96-4462-8642-ace99a371392%3a5c2e9c1e-42ce-4827-8bfb-513b86e4aaf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2545630-6197164"/>
    <s v="DCqVq5RYr"/>
    <s v="YES"/>
    <s v="B2C"/>
    <x v="1"/>
    <d v="2020-09-17T00:00:00"/>
    <d v="2020-09-17T00:00:00"/>
    <d v="2020-09-17T00:00:00"/>
    <s v="2020"/>
    <s v="2020"/>
    <s v="2020.03"/>
    <s v="2020.09"/>
    <s v="2020.38"/>
    <s v="WE-01-02-01-01-01-04-44"/>
    <s v="weltenmann Klassische Herren Slip-on Espadrilles aus Baumwolle mit Schuhbeutel, Camel, 44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Berlin"/>
    <x v="2"/>
    <s v="10969"/>
    <s v="PL"/>
    <s v="PL5263266229"/>
    <s v="DE"/>
    <s v="DE322857776"/>
    <s v="DE"/>
    <s v="DE322857776"/>
    <m/>
    <m/>
    <s v="PL"/>
    <s v="INV-DE-753614555-2020-2361"/>
    <n v="113.08"/>
    <n v="18.100000000000001"/>
    <n v="131.16999999999999"/>
    <s v="PLN"/>
    <n v="4.4470000000000001"/>
    <d v="2020-09-16T00:00:00"/>
    <s v="https://www.Amazon.de/gp/invoice/download.html?v=urn%3aalx%3adoc%3a9d8cab0f-1f96-4462-8642-ace99a371392%3abc53f4a7-cf82-443f-aef8-1ef76c28adde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5-4107153-7630742"/>
    <s v="Dw8dd8s7L"/>
    <s v="YES"/>
    <s v="B2C"/>
    <x v="1"/>
    <d v="2020-09-17T00:00:00"/>
    <d v="2020-09-18T00:00:00"/>
    <d v="2020-09-18T00:00:00"/>
    <s v="2020"/>
    <s v="2020"/>
    <s v="2020.03"/>
    <s v="2020.09"/>
    <s v="2020.38"/>
    <s v="WE-01-02-01-01-01-06-43"/>
    <s v="weltenmann Klassische Herren Slip-on Espadrilles aus Baumwolle mit Schuhbeutel, Hippo, 43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Gosheim"/>
    <x v="2"/>
    <s v="78559"/>
    <s v="PL"/>
    <s v="PL5263266229"/>
    <s v="DE"/>
    <s v="DE322857776"/>
    <s v="DE"/>
    <s v="DE322857776"/>
    <m/>
    <m/>
    <s v="PL"/>
    <s v="INV-DE-753614555-2020-2367"/>
    <n v="113.36"/>
    <n v="18.14"/>
    <n v="131.51"/>
    <s v="PLN"/>
    <n v="4.4580000000000002"/>
    <d v="2020-09-17T00:00:00"/>
    <s v="https://www.Amazon.de/gp/invoice/download.html?v=urn%3aalx%3adoc%3a9d8cab0f-1f96-4462-8642-ace99a371392%3a82cda49b-6532-48e0-b2ec-f0cdc37278f9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303-5915651-7497128"/>
    <s v="D6W9jrrc7"/>
    <s v="YES"/>
    <s v="B2C"/>
    <x v="1"/>
    <d v="2020-09-17T00:00:00"/>
    <d v="2020-09-18T00:00:00"/>
    <d v="2020-09-18T00:00:00"/>
    <s v="2020"/>
    <s v="2020"/>
    <s v="2020.03"/>
    <s v="2020.09"/>
    <s v="2020.38"/>
    <s v="WE-01-02-01-02-01-12-45"/>
    <s v="weltenmann Klassische Gestreifte Herren Slip-on Espadrilles aus Baumwolle mit Schuhbeutel, Risotto, 45, Handmade in Spain"/>
    <n v="1"/>
    <n v="25.78"/>
    <n v="0"/>
    <n v="25.78"/>
    <n v="0"/>
    <n v="0"/>
    <n v="0"/>
    <n v="0"/>
    <n v="0"/>
    <n v="0"/>
    <n v="25.78"/>
    <n v="0.16"/>
    <n v="4.12"/>
    <n v="0"/>
    <n v="4.12"/>
    <n v="0"/>
    <n v="0"/>
    <n v="0"/>
    <n v="0"/>
    <n v="0"/>
    <n v="0"/>
    <n v="0"/>
    <n v="0"/>
    <n v="4.12"/>
    <n v="29.9"/>
    <n v="0"/>
    <n v="29.9"/>
    <n v="0"/>
    <n v="0"/>
    <n v="0"/>
    <n v="0"/>
    <n v="0"/>
    <n v="0"/>
    <n v="29.9"/>
    <s v="EUR"/>
    <s v="A_GEN_STANDARD"/>
    <s v="S"/>
    <s v="Sosnowiec"/>
    <x v="0"/>
    <s v="41-208"/>
    <s v="Weinheim"/>
    <x v="2"/>
    <s v="69469"/>
    <s v="PL"/>
    <s v="PL5263266229"/>
    <s v="DE"/>
    <s v="DE322857776"/>
    <s v="DE"/>
    <s v="DE322857776"/>
    <m/>
    <m/>
    <s v="PL"/>
    <s v="INV-DE-753614555-2020-2366"/>
    <n v="114.92"/>
    <n v="18.37"/>
    <n v="133.29"/>
    <s v="PLN"/>
    <n v="4.4580000000000002"/>
    <d v="2020-09-17T00:00:00"/>
    <s v="https://www.Amazon.de/gp/invoice/download.html?v=urn%3aalx%3adoc%3a9d8cab0f-1f96-4462-8642-ace99a371392%3aff7994df-4bd8-4bdc-b442-d62f87b4b9bb&amp;t=EU_Retail_Forward"/>
    <m/>
    <m/>
    <m/>
    <m/>
    <s v="NO"/>
    <s v="NO"/>
    <s v="NO"/>
    <s v="NO"/>
    <s v="NO"/>
    <s v="NO"/>
    <n v="25.78"/>
  </r>
  <r>
    <s v="A01"/>
    <s v="ON LINE DESK SA"/>
    <s v="Calle Ferraz 28, 1 Izq, 28008 Madrid, Spain"/>
    <s v="ES"/>
    <s v="A2SC0NLSYTA68B"/>
    <s v="2020.09"/>
    <s v="AFN"/>
    <s v="amazon.de"/>
    <x v="0"/>
    <s v="305-7499633-1497154"/>
    <s v="D63GHgdS7"/>
    <s v="YES"/>
    <s v="B2C"/>
    <x v="1"/>
    <d v="2020-09-19T00:00:00"/>
    <d v="2020-09-20T00:00:00"/>
    <d v="2020-09-20T00:00:00"/>
    <s v="2020"/>
    <s v="2020"/>
    <s v="2020.03"/>
    <s v="2020.09"/>
    <s v="2020.38"/>
    <s v="WE-01-02-01-01-01-06-44"/>
    <s v="weltenmann Klassische Herren Slip-on Espadrilles aus Baumwolle mit Schuhbeutel, Hippo, 44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KÃ¶ln"/>
    <x v="2"/>
    <s v="50935"/>
    <s v="PL"/>
    <s v="PL5263266229"/>
    <s v="DE"/>
    <s v="DE322857776"/>
    <s v="DE"/>
    <s v="DE322857776"/>
    <m/>
    <m/>
    <s v="PL"/>
    <s v="INV-DE-753614555-2020-2372"/>
    <n v="113.42"/>
    <n v="18.149999999999999"/>
    <n v="131.58000000000001"/>
    <s v="PLN"/>
    <n v="4.46"/>
    <d v="2020-09-19T00:00:00"/>
    <s v="https://www.Amazon.de/gp/invoice/download.html?v=urn%3aalx%3adoc%3a9d8cab0f-1f96-4462-8642-ace99a371392%3a5ee0a767-a061-473b-a247-c2d2042f0308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028-2910016-2609955"/>
    <s v="DwRckcdj7"/>
    <s v="YES"/>
    <s v="B2C"/>
    <x v="1"/>
    <d v="2020-09-18T00:00:00"/>
    <d v="2020-09-20T00:00:00"/>
    <d v="2020-09-20T00:00:00"/>
    <s v="2020"/>
    <s v="2020"/>
    <s v="2020.03"/>
    <s v="2020.09"/>
    <s v="2020.38"/>
    <s v="WE-01-02-01-10-30-131-46"/>
    <s v="weltenmann Premium Herren Slip-on Espadrilles aus Wildleder mit Schuhbeutel, Sahara, 46, Handmade in Spain"/>
    <n v="1"/>
    <n v="90.52"/>
    <n v="0"/>
    <n v="90.52"/>
    <n v="0"/>
    <n v="0"/>
    <n v="0"/>
    <n v="0"/>
    <n v="0"/>
    <n v="0"/>
    <n v="90.52"/>
    <n v="0.16"/>
    <n v="14.48"/>
    <n v="0"/>
    <n v="14.48"/>
    <n v="0"/>
    <n v="0"/>
    <n v="0"/>
    <n v="0"/>
    <n v="0"/>
    <n v="0"/>
    <n v="0"/>
    <n v="0"/>
    <n v="14.48"/>
    <n v="105"/>
    <n v="0"/>
    <n v="105"/>
    <n v="0"/>
    <n v="0"/>
    <n v="0"/>
    <n v="0"/>
    <n v="0"/>
    <n v="0"/>
    <n v="105"/>
    <s v="EUR"/>
    <s v="A_GEN_STANDARD"/>
    <s v="S"/>
    <s v="Sosnowiec"/>
    <x v="0"/>
    <s v="41-208"/>
    <s v="Berlin"/>
    <x v="2"/>
    <s v="10115"/>
    <s v="PL"/>
    <s v="PL5263266229"/>
    <s v="DE"/>
    <s v="DE322857776"/>
    <s v="DE"/>
    <s v="DE322857776"/>
    <m/>
    <m/>
    <s v="PL"/>
    <s v="INV-DE-753614555-2020-2371"/>
    <n v="403.74"/>
    <n v="64.58"/>
    <n v="468.32"/>
    <s v="PLN"/>
    <n v="4.46"/>
    <d v="2020-09-19T00:00:00"/>
    <s v="https://www.Amazon.de/gp/invoice/download.html?v=urn%3aalx%3adoc%3a9d8cab0f-1f96-4462-8642-ace99a371392%3a72dbb66d-1055-4afb-85f4-67e05e082d48&amp;t=EU_Retail_Forward"/>
    <m/>
    <m/>
    <m/>
    <m/>
    <s v="NO"/>
    <s v="NO"/>
    <s v="NO"/>
    <s v="NO"/>
    <s v="NO"/>
    <s v="NO"/>
    <n v="90.52"/>
  </r>
  <r>
    <s v="A01"/>
    <s v="ON LINE DESK SA"/>
    <s v="Calle Ferraz 28, 1 Izq, 28008 Madrid, Spain"/>
    <s v="ES"/>
    <s v="A2SC0NLSYTA68B"/>
    <s v="2020.09"/>
    <s v="AFN"/>
    <s v="amazon.de"/>
    <x v="0"/>
    <s v="306-8043734-1855502"/>
    <s v="DX9SKys0L"/>
    <s v="YES"/>
    <s v="B2C"/>
    <x v="1"/>
    <d v="2020-09-19T00:00:00"/>
    <d v="2020-09-21T00:00:00"/>
    <d v="2020-09-21T00:00:00"/>
    <s v="2020"/>
    <s v="2020"/>
    <s v="2020.03"/>
    <s v="2020.09"/>
    <s v="2020.39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1.1200000000000001"/>
    <n v="-1.1200000000000001"/>
    <n v="0"/>
    <n v="0"/>
    <n v="0"/>
    <n v="0"/>
    <n v="16.29"/>
    <n v="0.16"/>
    <n v="2.61"/>
    <n v="0"/>
    <n v="2.61"/>
    <n v="0.16"/>
    <n v="0.18"/>
    <n v="-0.18"/>
    <n v="0"/>
    <n v="0"/>
    <n v="0"/>
    <n v="0"/>
    <n v="0"/>
    <n v="2.61"/>
    <n v="18.899999999999999"/>
    <n v="0"/>
    <n v="18.899999999999999"/>
    <n v="1.3"/>
    <n v="-1.3"/>
    <n v="0"/>
    <n v="0"/>
    <n v="0"/>
    <n v="0"/>
    <n v="18.899999999999999"/>
    <s v="EUR"/>
    <s v="A_GEN_STANDARD"/>
    <s v="S"/>
    <s v="Sady"/>
    <x v="0"/>
    <s v="62-080"/>
    <s v="Dummerstorf"/>
    <x v="2"/>
    <s v="18196"/>
    <s v="PL"/>
    <s v="PL5263266229"/>
    <s v="DE"/>
    <s v="DE322857776"/>
    <s v="DE"/>
    <s v="DE322857776"/>
    <m/>
    <m/>
    <s v="PL"/>
    <s v="INV-DE-753614555-2020-2374"/>
    <n v="72.66"/>
    <n v="11.64"/>
    <n v="84.3"/>
    <s v="PLN"/>
    <n v="4.46"/>
    <d v="2020-09-20T00:00:00"/>
    <s v="https://www.Amazon.de/gp/invoice/download.html?v=urn%3aalx%3adoc%3a9d8cab0f-1f96-4462-8642-ace99a371392%3a820c4e74-93a9-425d-b511-12c3b01db7e4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5-0741821-7810710"/>
    <s v="DcYJyWdG7"/>
    <s v="YES"/>
    <s v="B2C"/>
    <x v="1"/>
    <d v="2020-09-20T00:00:00"/>
    <d v="2020-09-21T00:00:00"/>
    <d v="2020-09-21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Dortmund"/>
    <x v="2"/>
    <s v="44141"/>
    <s v="PL"/>
    <s v="PL5263266229"/>
    <s v="DE"/>
    <s v="DE322857776"/>
    <s v="DE"/>
    <s v="DE322857776"/>
    <m/>
    <m/>
    <s v="PL"/>
    <s v="INV-DE-753614555-2020-2375"/>
    <n v="72.66"/>
    <n v="11.64"/>
    <n v="84.3"/>
    <s v="PLN"/>
    <n v="4.46"/>
    <d v="2020-09-20T00:00:00"/>
    <s v="https://www.Amazon.de/gp/invoice/download.html?v=urn%3aalx%3adoc%3a9d8cab0f-1f96-4462-8642-ace99a371392%3ab92289d9-da67-42bc-b726-94ae965ff7bc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3732710-1310761"/>
    <s v="DXC1yvJLQ"/>
    <s v="YES"/>
    <s v="B2C"/>
    <x v="1"/>
    <d v="2020-09-21T00:00:00"/>
    <d v="2020-09-21T00:00:00"/>
    <d v="2020-09-21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Kleve"/>
    <x v="2"/>
    <s v="47533"/>
    <s v="PL"/>
    <s v="PL5263266229"/>
    <s v="DE"/>
    <s v="DE322857776"/>
    <s v="DE"/>
    <s v="DE322857776"/>
    <m/>
    <m/>
    <s v="PL"/>
    <s v="INV-DE-753614555-2020-2373"/>
    <n v="72.66"/>
    <n v="11.64"/>
    <n v="84.3"/>
    <s v="PLN"/>
    <n v="4.46"/>
    <d v="2020-09-20T00:00:00"/>
    <s v="https://www.Amazon.de/gp/invoice/download.html?v=urn%3aalx%3adoc%3a9d8cab0f-1f96-4462-8642-ace99a371392%3ac19e5566-6dcd-4f02-bdc8-bc56159f64a8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7895268-9113152"/>
    <s v="DGzTFTJkQ"/>
    <s v="YES"/>
    <s v="B2C"/>
    <x v="1"/>
    <d v="2020-09-22T00:00:00"/>
    <d v="2020-09-22T00:00:00"/>
    <d v="2020-09-22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Bielany Wroclawskie"/>
    <x v="0"/>
    <s v="55-040"/>
    <s v="Krefeld"/>
    <x v="2"/>
    <s v="47798"/>
    <s v="PL"/>
    <s v="PL5263266229"/>
    <s v="DE"/>
    <s v="DE322857776"/>
    <s v="DE"/>
    <s v="DE322857776"/>
    <m/>
    <m/>
    <s v="PL"/>
    <s v="INV-DE-753614555-2020-2379"/>
    <n v="73.040000000000006"/>
    <n v="11.7"/>
    <n v="84.74"/>
    <s v="PLN"/>
    <n v="4.484"/>
    <d v="2020-09-21T00:00:00"/>
    <s v="https://www.Amazon.de/gp/invoice/download.html?v=urn%3aalx%3adoc%3a9d8cab0f-1f96-4462-8642-ace99a371392%3a976a5924-bf02-4bb8-af67-6202544c1074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4143396-0805125"/>
    <s v="D6sW6bPK1"/>
    <s v="YES"/>
    <s v="B2C"/>
    <x v="1"/>
    <d v="2020-09-21T00:00:00"/>
    <d v="2020-09-22T00:00:00"/>
    <d v="2020-09-22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Melle"/>
    <x v="2"/>
    <s v="49324"/>
    <s v="PL"/>
    <s v="PL5263266229"/>
    <s v="DE"/>
    <s v="DE322857776"/>
    <s v="DE"/>
    <s v="DE322857776"/>
    <m/>
    <m/>
    <s v="PL"/>
    <s v="INV-DE-753614555-2020-2378"/>
    <n v="73.040000000000006"/>
    <n v="11.7"/>
    <n v="84.74"/>
    <s v="PLN"/>
    <n v="4.484"/>
    <d v="2020-09-21T00:00:00"/>
    <s v="https://www.Amazon.de/gp/invoice/download.html?v=urn%3aalx%3adoc%3a9d8cab0f-1f96-4462-8642-ace99a371392%3ad604dc5d-066a-40c4-a02b-546c4b4ca294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5-6287950-7007510"/>
    <s v="DCNRjLPl1"/>
    <s v="YES"/>
    <s v="B2C"/>
    <x v="1"/>
    <d v="2020-09-23T00:00:00"/>
    <d v="2020-09-23T00:00:00"/>
    <d v="2020-09-23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Gliwice"/>
    <x v="0"/>
    <s v="44-141"/>
    <s v="Priestewitz"/>
    <x v="2"/>
    <s v="01561"/>
    <s v="PL"/>
    <s v="PL5263266229"/>
    <s v="DE"/>
    <s v="DE322857776"/>
    <s v="DE"/>
    <s v="DE322857776"/>
    <m/>
    <m/>
    <s v="PL"/>
    <s v="INV-DE-753614555-2020-2388"/>
    <n v="73.2"/>
    <n v="11.73"/>
    <n v="84.93"/>
    <s v="PLN"/>
    <n v="4.4930000000000003"/>
    <d v="2020-09-22T00:00:00"/>
    <s v="https://www.Amazon.de/gp/invoice/download.html?v=urn%3aalx%3adoc%3a9d8cab0f-1f96-4462-8642-ace99a371392%3a8acfb78e-82bb-45ce-9a7c-7eb437d11a54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8599878-5508354"/>
    <s v="DJ7kNtG8L"/>
    <s v="YES"/>
    <s v="B2C"/>
    <x v="1"/>
    <d v="2020-09-22T00:00:00"/>
    <d v="2020-09-23T00:00:00"/>
    <d v="2020-09-23T00:00:00"/>
    <s v="2020"/>
    <s v="2020"/>
    <s v="2020.03"/>
    <s v="2020.09"/>
    <s v="2020.39"/>
    <s v="WE-01-02-01-01-01-02-46"/>
    <s v="weltenmann Klassische Herren Slip-on Espadrilles aus Baumwolle mit Schuhbeutel, Panther, 46, Handmade in Spain"/>
    <n v="1"/>
    <n v="25.43"/>
    <n v="0"/>
    <n v="25.43"/>
    <n v="0"/>
    <n v="0"/>
    <n v="0"/>
    <n v="0"/>
    <n v="0"/>
    <n v="0"/>
    <n v="25.43"/>
    <n v="0.16"/>
    <n v="4.07"/>
    <n v="0"/>
    <n v="4.07"/>
    <n v="0"/>
    <n v="0"/>
    <n v="0"/>
    <n v="0"/>
    <n v="0"/>
    <n v="0"/>
    <n v="0"/>
    <n v="0"/>
    <n v="4.07"/>
    <n v="29.5"/>
    <n v="0"/>
    <n v="29.5"/>
    <n v="0"/>
    <n v="0"/>
    <n v="0"/>
    <n v="0"/>
    <n v="0"/>
    <n v="0"/>
    <n v="29.5"/>
    <s v="EUR"/>
    <s v="A_GEN_STANDARD"/>
    <s v="S"/>
    <s v="Sady"/>
    <x v="0"/>
    <s v="62-080"/>
    <s v="Pfedelbach"/>
    <x v="2"/>
    <s v="74629"/>
    <s v="PL"/>
    <s v="PL5263266229"/>
    <s v="DE"/>
    <s v="DE322857776"/>
    <s v="DE"/>
    <s v="DE322857776"/>
    <m/>
    <m/>
    <s v="PL"/>
    <s v="INV-DE-753614555-2020-2386"/>
    <n v="114.27"/>
    <n v="18.29"/>
    <n v="132.56"/>
    <s v="PLN"/>
    <n v="4.4930000000000003"/>
    <d v="2020-09-22T00:00:00"/>
    <s v="https://www.Amazon.de/gp/invoice/download.html?v=urn%3aalx%3adoc%3a9d8cab0f-1f96-4462-8642-ace99a371392%3aaa7cfde9-fc14-4eb5-87e6-d52af217b92a&amp;t=EU_Retail_Forward"/>
    <m/>
    <m/>
    <m/>
    <m/>
    <s v="NO"/>
    <s v="NO"/>
    <s v="NO"/>
    <s v="NO"/>
    <s v="NO"/>
    <s v="NO"/>
    <n v="25.43"/>
  </r>
  <r>
    <s v="A01"/>
    <s v="ON LINE DESK SA"/>
    <s v="Calle Ferraz 28, 1 Izq, 28008 Madrid, Spain"/>
    <s v="ES"/>
    <s v="A2SC0NLSYTA68B"/>
    <s v="2020.09"/>
    <s v="AFN"/>
    <s v="amazon.de"/>
    <x v="0"/>
    <s v="028-6627406-5008323"/>
    <s v="DgslFbx7r"/>
    <s v="YES"/>
    <s v="B2C"/>
    <x v="1"/>
    <d v="2020-09-22T00:00:00"/>
    <d v="2020-09-23T00:00:00"/>
    <d v="2020-09-23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1.22"/>
    <n v="-1.22"/>
    <n v="0"/>
    <n v="0"/>
    <n v="0"/>
    <n v="0"/>
    <n v="16.29"/>
    <n v="0.16"/>
    <n v="2.61"/>
    <n v="0"/>
    <n v="2.61"/>
    <n v="0.16"/>
    <n v="0.2"/>
    <n v="-0.2"/>
    <n v="0"/>
    <n v="0"/>
    <n v="0"/>
    <n v="0"/>
    <n v="0"/>
    <n v="2.61"/>
    <n v="18.899999999999999"/>
    <n v="0"/>
    <n v="18.899999999999999"/>
    <n v="1.42"/>
    <n v="-1.42"/>
    <n v="0"/>
    <n v="0"/>
    <n v="0"/>
    <n v="0"/>
    <n v="18.899999999999999"/>
    <s v="EUR"/>
    <s v="A_GEN_STANDARD"/>
    <s v="S"/>
    <s v="Gliwice"/>
    <x v="0"/>
    <s v="44-141"/>
    <s v="EisenhÃ¼ttenstadt"/>
    <x v="2"/>
    <s v="15890"/>
    <s v="PL"/>
    <s v="PL5263266229"/>
    <s v="DE"/>
    <s v="DE322857776"/>
    <s v="DE"/>
    <s v="DE322857776"/>
    <m/>
    <m/>
    <s v="PL"/>
    <s v="INV-DE-753614555-2020-2385"/>
    <n v="73.2"/>
    <n v="11.73"/>
    <n v="84.93"/>
    <s v="PLN"/>
    <n v="4.4930000000000003"/>
    <d v="2020-09-22T00:00:00"/>
    <s v="https://www.Amazon.de/gp/invoice/download.html?v=urn%3aalx%3adoc%3a9d8cab0f-1f96-4462-8642-ace99a371392%3a81a6ce3e-84a8-4330-94cc-3d13cd42a70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2977901-3632352"/>
    <s v="DgY1MydD7"/>
    <s v="YES"/>
    <s v="B2C"/>
    <x v="1"/>
    <d v="2020-09-24T00:00:00"/>
    <d v="2020-09-24T00:00:00"/>
    <d v="2020-09-24T00:00:00"/>
    <s v="2020"/>
    <s v="2020"/>
    <s v="2020.03"/>
    <s v="2020.09"/>
    <s v="2020.39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1.67"/>
    <n v="-1.67"/>
    <n v="0"/>
    <n v="0"/>
    <n v="0"/>
    <n v="0"/>
    <n v="16.29"/>
    <n v="0.16"/>
    <n v="2.61"/>
    <n v="0"/>
    <n v="2.61"/>
    <n v="0.16"/>
    <n v="0.27"/>
    <n v="-0.27"/>
    <n v="0"/>
    <n v="0"/>
    <n v="0"/>
    <n v="0"/>
    <n v="0"/>
    <n v="2.61"/>
    <n v="18.899999999999999"/>
    <n v="0"/>
    <n v="18.899999999999999"/>
    <n v="1.94"/>
    <n v="-1.94"/>
    <n v="0"/>
    <n v="0"/>
    <n v="0"/>
    <n v="0"/>
    <n v="18.899999999999999"/>
    <s v="EUR"/>
    <s v="A_GEN_STANDARD"/>
    <s v="S"/>
    <s v="Kolbaskowo"/>
    <x v="0"/>
    <s v="72-001"/>
    <s v="Melle"/>
    <x v="2"/>
    <s v="49324"/>
    <s v="PL"/>
    <s v="PL5263266229"/>
    <s v="DE"/>
    <s v="DE322857776"/>
    <s v="DE"/>
    <s v="DE322857776"/>
    <m/>
    <m/>
    <s v="PL"/>
    <s v="INV-DE-753614555-2020-2391"/>
    <n v="73.31"/>
    <n v="11.75"/>
    <n v="85.05"/>
    <s v="PLN"/>
    <n v="4.5"/>
    <d v="2020-09-23T00:00:00"/>
    <s v="https://www.Amazon.de/gp/invoice/download.html?v=urn%3aalx%3adoc%3a9d8cab0f-1f96-4462-8642-ace99a371392%3a49e873cc-82d2-4f0a-a5fd-aad79715889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2239134-7741951"/>
    <s v="D3fJnjdJ7"/>
    <s v="YES"/>
    <s v="B2C"/>
    <x v="1"/>
    <d v="2020-09-25T00:00:00"/>
    <d v="2020-09-25T00:00:00"/>
    <d v="2020-09-25T00:00:00"/>
    <s v="2020"/>
    <s v="2020"/>
    <s v="2020.03"/>
    <s v="2020.09"/>
    <s v="2020.39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.84"/>
    <n v="-0.84"/>
    <n v="0"/>
    <n v="0"/>
    <n v="0"/>
    <n v="0"/>
    <n v="16.29"/>
    <n v="0.16"/>
    <n v="2.61"/>
    <n v="0"/>
    <n v="2.61"/>
    <n v="0.16"/>
    <n v="0.14000000000000001"/>
    <n v="-0.14000000000000001"/>
    <n v="0"/>
    <n v="0"/>
    <n v="0"/>
    <n v="0"/>
    <n v="0"/>
    <n v="2.61"/>
    <n v="18.899999999999999"/>
    <n v="0"/>
    <n v="18.899999999999999"/>
    <n v="0.98"/>
    <n v="-0.98"/>
    <n v="0"/>
    <n v="0"/>
    <n v="0"/>
    <n v="0"/>
    <n v="18.899999999999999"/>
    <s v="EUR"/>
    <s v="A_GEN_STANDARD"/>
    <s v="S"/>
    <s v="Kolbaskowo"/>
    <x v="0"/>
    <s v="72-001"/>
    <s v="Erfurt"/>
    <x v="2"/>
    <s v="99098"/>
    <s v="PL"/>
    <s v="PL5263266229"/>
    <s v="DE"/>
    <s v="DE322857776"/>
    <s v="DE"/>
    <s v="DE322857776"/>
    <m/>
    <m/>
    <s v="PL"/>
    <s v="INV-DE-753614555-2020-2394"/>
    <n v="73.78"/>
    <n v="11.82"/>
    <n v="85.6"/>
    <s v="PLN"/>
    <n v="4.5289999999999999"/>
    <d v="2020-09-24T00:00:00"/>
    <s v="https://www.Amazon.de/gp/invoice/download.html?v=urn%3aalx%3adoc%3a9d8cab0f-1f96-4462-8642-ace99a371392%3a47f02dc8-296d-448c-bc97-44f35b011f6e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2251139-9084341"/>
    <s v="DVNkMTJJQ"/>
    <s v="YES"/>
    <s v="B2C"/>
    <x v="1"/>
    <d v="2020-09-25T00:00:00"/>
    <d v="2020-09-26T00:00:00"/>
    <d v="2020-09-26T00:00:00"/>
    <s v="2020"/>
    <s v="2020"/>
    <s v="2020.03"/>
    <s v="2020.09"/>
    <s v="2020.39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osnowiec"/>
    <x v="0"/>
    <s v="41-208"/>
    <s v="Ludwigsburg"/>
    <x v="2"/>
    <s v="71634"/>
    <s v="PL"/>
    <s v="PL5263266229"/>
    <s v="DE"/>
    <s v="DE322857776"/>
    <s v="DE"/>
    <s v="DE322857776"/>
    <m/>
    <m/>
    <s v="PL"/>
    <s v="INV-DE-753614555-2020-2396"/>
    <n v="74.209999999999994"/>
    <n v="11.89"/>
    <n v="86.1"/>
    <s v="PLN"/>
    <n v="4.556"/>
    <d v="2020-09-25T00:00:00"/>
    <s v="https://www.Amazon.de/gp/invoice/download.html?v=urn%3aalx%3adoc%3a9d8cab0f-1f96-4462-8642-ace99a371392%3a332e9df3-4c2e-4989-9fe7-9c51835f469b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5-5140016-8008359"/>
    <s v="DNzPLcqB1"/>
    <s v="YES"/>
    <s v="B2C"/>
    <x v="1"/>
    <d v="2020-09-27T00:00:00"/>
    <d v="2020-09-27T00:00:00"/>
    <d v="2020-09-27T00:00:00"/>
    <s v="2020"/>
    <s v="2020"/>
    <s v="2020.03"/>
    <s v="2020.09"/>
    <s v="2020.39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Gliwice"/>
    <x v="0"/>
    <s v="44-141"/>
    <s v="HÃ¶chstadt A.d.aisch"/>
    <x v="2"/>
    <s v="91315"/>
    <s v="PL"/>
    <s v="PL5263266229"/>
    <s v="DE"/>
    <s v="DE322857776"/>
    <s v="DE"/>
    <s v="DE322857776"/>
    <m/>
    <m/>
    <s v="PL"/>
    <s v="INV-DE-753614555-2020-2398"/>
    <n v="74.209999999999994"/>
    <n v="11.89"/>
    <n v="86.1"/>
    <s v="PLN"/>
    <n v="4.556"/>
    <d v="2020-09-26T00:00:00"/>
    <s v="https://www.Amazon.de/gp/invoice/download.html?v=urn%3aalx%3adoc%3a9d8cab0f-1f96-4462-8642-ace99a371392%3ab11d05b0-0ff0-4c3e-a959-be34b5b1d6b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2-1591536-1708308"/>
    <s v="D6grMwxZr"/>
    <s v="YES"/>
    <s v="B2C"/>
    <x v="1"/>
    <d v="2020-09-26T00:00:00"/>
    <d v="2020-09-27T00:00:00"/>
    <d v="2020-09-27T00:00:00"/>
    <s v="2020"/>
    <s v="2020"/>
    <s v="2020.03"/>
    <s v="2020.09"/>
    <s v="2020.39"/>
    <s v="SC-02-02-03-HYS-0100"/>
    <s v="SKIN COMPLIMENTS Bio Hyalurons\344ure Serum - Hochkonzentriert &amp; Vegan - Anti Aging Feuchtigkeitspflege mit Aloe Vera - Opalglasflasche 100ml - Nat\374rli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Gelsenkirchen"/>
    <x v="2"/>
    <s v="45886"/>
    <s v="PL"/>
    <s v="PL5263266229"/>
    <s v="DE"/>
    <s v="DE322857776"/>
    <s v="DE"/>
    <s v="DE322857776"/>
    <m/>
    <m/>
    <s v="PL"/>
    <s v="INV-DE-753614555-2020-2397"/>
    <n v="74.209999999999994"/>
    <n v="11.89"/>
    <n v="86.1"/>
    <s v="PLN"/>
    <n v="4.556"/>
    <d v="2020-09-26T00:00:00"/>
    <s v="https://www.Amazon.de/gp/invoice/download.html?v=urn%3aalx%3adoc%3a9d8cab0f-1f96-4462-8642-ace99a371392%3a1a76d9ed-21cc-4db1-96b9-60c79f2304f5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3635914-3856359"/>
    <s v="DNBPWGd97"/>
    <s v="YES"/>
    <s v="B2C"/>
    <x v="1"/>
    <d v="2020-09-27T00:00:00"/>
    <d v="2020-09-28T00:00:00"/>
    <d v="2020-09-28T00:00:00"/>
    <s v="2020"/>
    <s v="2020"/>
    <s v="2020.03"/>
    <s v="2020.09"/>
    <s v="2020.40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Gliwice"/>
    <x v="0"/>
    <s v="44-141"/>
    <s v="Herzogenrath"/>
    <x v="2"/>
    <s v="52134"/>
    <s v="PL"/>
    <s v="PL5263266229"/>
    <s v="DE"/>
    <s v="DE322857776"/>
    <s v="DE"/>
    <s v="DE322857776"/>
    <m/>
    <m/>
    <s v="PL"/>
    <s v="INV-DE-753614555-2020-2401"/>
    <n v="74.209999999999994"/>
    <n v="11.89"/>
    <n v="86.1"/>
    <s v="PLN"/>
    <n v="4.556"/>
    <d v="2020-09-27T00:00:00"/>
    <s v="https://www.Amazon.de/gp/invoice/download.html?v=urn%3aalx%3adoc%3a9d8cab0f-1f96-4462-8642-ace99a371392%3ae6730b79-7c32-4ca2-8d6d-82214aef6150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3-9421769-6096306"/>
    <s v="Dnn4TrG8L"/>
    <s v="YES"/>
    <s v="B2C"/>
    <x v="1"/>
    <d v="2020-09-28T00:00:00"/>
    <d v="2020-09-28T00:00:00"/>
    <d v="2020-09-28T00:00:00"/>
    <s v="2020"/>
    <s v="2020"/>
    <s v="2020.03"/>
    <s v="2020.09"/>
    <s v="2020.40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Sady"/>
    <x v="0"/>
    <s v="62-080"/>
    <s v="Wertingen"/>
    <x v="2"/>
    <s v="86637"/>
    <s v="PL"/>
    <s v="PL5263266229"/>
    <s v="DE"/>
    <s v="DE322857776"/>
    <s v="DE"/>
    <s v="DE322857776"/>
    <m/>
    <m/>
    <s v="PL"/>
    <s v="INV-DE-753614555-2020-2402"/>
    <n v="74.209999999999994"/>
    <n v="11.89"/>
    <n v="86.1"/>
    <s v="PLN"/>
    <n v="4.556"/>
    <d v="2020-09-27T00:00:00"/>
    <s v="https://www.Amazon.de/gp/invoice/download.html?v=urn%3aalx%3adoc%3a9d8cab0f-1f96-4462-8642-ace99a371392%3a84cc5a02-8689-470c-b6f8-35ebb82886b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028-2586794-7674721"/>
    <s v="DGttv3qp1"/>
    <s v="YES"/>
    <s v="B2C"/>
    <x v="1"/>
    <d v="2020-09-26T00:00:00"/>
    <d v="2020-09-28T00:00:00"/>
    <d v="2020-09-28T00:00:00"/>
    <s v="2020"/>
    <s v="2020"/>
    <s v="2020.03"/>
    <s v="2020.09"/>
    <s v="2020.40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0"/>
    <n v="0"/>
    <n v="0"/>
    <n v="0"/>
    <n v="0"/>
    <n v="0"/>
    <n v="16.29"/>
    <n v="0.16"/>
    <n v="2.61"/>
    <n v="0"/>
    <n v="2.61"/>
    <n v="0"/>
    <n v="0"/>
    <n v="0"/>
    <n v="0"/>
    <n v="0"/>
    <n v="0"/>
    <n v="0"/>
    <n v="0"/>
    <n v="2.61"/>
    <n v="18.899999999999999"/>
    <n v="0"/>
    <n v="18.899999999999999"/>
    <n v="0"/>
    <n v="0"/>
    <n v="0"/>
    <n v="0"/>
    <n v="0"/>
    <n v="0"/>
    <n v="18.899999999999999"/>
    <s v="EUR"/>
    <s v="A_GEN_STANDARD"/>
    <s v="S"/>
    <s v="Kolbaskowo"/>
    <x v="0"/>
    <s v="72-001"/>
    <s v="Schwanfeld"/>
    <x v="2"/>
    <s v="97523"/>
    <s v="PL"/>
    <s v="PL5263266229"/>
    <s v="DE"/>
    <s v="DE322857776"/>
    <s v="DE"/>
    <s v="DE322857776"/>
    <m/>
    <m/>
    <s v="PL"/>
    <s v="INV-DE-753614555-2020-2399"/>
    <n v="74.209999999999994"/>
    <n v="11.89"/>
    <n v="86.1"/>
    <s v="PLN"/>
    <n v="4.556"/>
    <d v="2020-09-27T00:00:00"/>
    <s v="https://www.Amazon.de/gp/invoice/download.html?v=urn%3aalx%3adoc%3a9d8cab0f-1f96-4462-8642-ace99a371392%3a82eebef3-db59-4850-8b1c-b6dd8ab867d2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de"/>
    <x v="0"/>
    <s v="306-0674410-3626762"/>
    <s v="DCPwS0GmL"/>
    <s v="YES"/>
    <s v="B2C"/>
    <x v="1"/>
    <d v="2020-09-29T00:00:00"/>
    <d v="2020-09-30T00:00:00"/>
    <d v="2020-09-30T00:00:00"/>
    <s v="2020"/>
    <s v="2020"/>
    <s v="2020.03"/>
    <s v="2020.09"/>
    <s v="2020.40"/>
    <s v="SC-02-02-03-EYS-0005"/>
    <s v="SKIN COMPLIMENTS Bio Wimpernserum &amp; Augenbrauenserum - Hormonfrei &amp; Vegan - Wachstum, St\344rkung &amp; Pflege von Wimpern &amp; Augenbrauen - 5ml - Nat\374rliche"/>
    <n v="1"/>
    <n v="16.29"/>
    <n v="0"/>
    <n v="16.29"/>
    <n v="1.1200000000000001"/>
    <n v="-1.1200000000000001"/>
    <n v="0"/>
    <n v="0"/>
    <n v="0"/>
    <n v="0"/>
    <n v="16.29"/>
    <n v="0.16"/>
    <n v="2.61"/>
    <n v="0"/>
    <n v="2.61"/>
    <n v="0.16"/>
    <n v="0.18"/>
    <n v="-0.18"/>
    <n v="0"/>
    <n v="0"/>
    <n v="0"/>
    <n v="0"/>
    <n v="0"/>
    <n v="2.61"/>
    <n v="18.899999999999999"/>
    <n v="0"/>
    <n v="18.899999999999999"/>
    <n v="1.3"/>
    <n v="-1.3"/>
    <n v="0"/>
    <n v="0"/>
    <n v="0"/>
    <n v="0"/>
    <n v="18.899999999999999"/>
    <s v="EUR"/>
    <s v="A_GEN_STANDARD"/>
    <s v="S"/>
    <s v="Gliwice"/>
    <x v="0"/>
    <s v="44-141"/>
    <s v="Hannover"/>
    <x v="2"/>
    <s v="30625"/>
    <s v="PL"/>
    <s v="PL5263266229"/>
    <s v="DE"/>
    <s v="DE322857776"/>
    <s v="DE"/>
    <s v="DE322857776"/>
    <m/>
    <m/>
    <s v="PL"/>
    <s v="INV-DE-753614555-2020-2403"/>
    <n v="74.010000000000005"/>
    <n v="11.86"/>
    <n v="85.87"/>
    <s v="PLN"/>
    <n v="4.5430000000000001"/>
    <d v="2020-09-29T00:00:00"/>
    <s v="https://www.Amazon.de/gp/invoice/download.html?v=urn%3aalx%3adoc%3a9d8cab0f-1f96-4462-8642-ace99a371392%3a11540ca1-14c5-4d63-b4ba-dd8248b93fa6&amp;t=EU_Retail_Forward"/>
    <m/>
    <m/>
    <m/>
    <m/>
    <s v="NO"/>
    <s v="NO"/>
    <s v="NO"/>
    <s v="NO"/>
    <s v="NO"/>
    <s v="NO"/>
    <n v="16.29"/>
  </r>
  <r>
    <s v="A01"/>
    <s v="ON LINE DESK SA"/>
    <s v="Calle Ferraz 28, 1 Izq, 28008 Madrid, Spain"/>
    <s v="ES"/>
    <s v="A2SC0NLSYTA68B"/>
    <s v="2020.09"/>
    <s v="AFN"/>
    <s v="amazon.es"/>
    <x v="0"/>
    <s v="402-9801800-3411565"/>
    <s v="DCMHRkdTL"/>
    <s v="YES"/>
    <s v="B2C"/>
    <x v="1"/>
    <d v="2020-08-31T00:00:00"/>
    <d v="2020-09-01T00:00:00"/>
    <d v="2020-09-01T00:00:00"/>
    <s v="2020"/>
    <s v="2020"/>
    <s v="2020.03"/>
    <s v="2020.09"/>
    <s v="2020.36"/>
    <s v="WE-01-02-01-01-01-07-43"/>
    <s v="WELTENMANN Alpargatas Slip-on Cl\341sicas para Hombre en Algod\363n con Bolsa de Algod\363n, Olive, 43 | Handmade in Spain"/>
    <n v="1"/>
    <n v="24.38"/>
    <n v="0"/>
    <n v="24.38"/>
    <n v="0"/>
    <n v="0"/>
    <n v="0"/>
    <n v="0"/>
    <n v="0"/>
    <n v="0"/>
    <n v="24.38"/>
    <n v="0.21"/>
    <n v="5.12"/>
    <n v="0"/>
    <n v="5.12"/>
    <n v="0"/>
    <n v="0"/>
    <n v="0"/>
    <n v="0"/>
    <n v="0"/>
    <n v="0"/>
    <n v="0"/>
    <n v="0"/>
    <n v="5.12"/>
    <n v="29.5"/>
    <n v="0"/>
    <n v="29.5"/>
    <n v="0"/>
    <n v="0"/>
    <n v="0"/>
    <n v="0"/>
    <n v="0"/>
    <n v="0"/>
    <n v="29.5"/>
    <s v="EUR"/>
    <s v="A_GEN_STANDARD"/>
    <s v="S"/>
    <s v="Sady"/>
    <x v="0"/>
    <s v="62-080"/>
    <s v="San Fernando"/>
    <x v="3"/>
    <s v="11100"/>
    <s v="PL"/>
    <s v="PL5263266229"/>
    <s v="ES"/>
    <s v="ESA81405219"/>
    <s v="ES"/>
    <s v="ESA81405219"/>
    <m/>
    <m/>
    <s v="PL"/>
    <s v="SIM-INV-ES-753614555-2020-115"/>
    <n v="107.2"/>
    <n v="22.51"/>
    <n v="129.71"/>
    <s v="PLN"/>
    <n v="4.3970000000000002"/>
    <d v="2020-08-31T00:00:00"/>
    <s v="https://www.Amazon.es/gp/invoice/download.html?v=urn%3aalx%3adoc%3a9d8cab0f-1f96-4462-8642-ace99a371392%3a780e9e5e-86e7-4889-88e9-9bb9a5156ed1&amp;t=EU_Retail_Forward"/>
    <m/>
    <m/>
    <m/>
    <m/>
    <s v="NO"/>
    <s v="NO"/>
    <s v="NO"/>
    <s v="NO"/>
    <s v="NO"/>
    <s v="NO"/>
    <n v="24.38"/>
  </r>
  <r>
    <s v="A01"/>
    <s v="ON LINE DESK SA"/>
    <s v="Calle Ferraz 28, 1 Izq, 28008 Madrid, Spain"/>
    <s v="ES"/>
    <s v="A2SC0NLSYTA68B"/>
    <s v="2020.09"/>
    <s v="AFN"/>
    <s v="amazon.es"/>
    <x v="0"/>
    <s v="408-0881162-4691543"/>
    <s v="DcGg3Ts4L"/>
    <s v="YES"/>
    <s v="B2C"/>
    <x v="1"/>
    <d v="2020-09-16T00:00:00"/>
    <d v="2020-09-16T00:00:00"/>
    <d v="2020-09-16T00:00:00"/>
    <s v="2020"/>
    <s v="2020"/>
    <s v="2020.03"/>
    <s v="2020.09"/>
    <s v="2020.38"/>
    <s v="WE-01-02-01-01-01-06-44"/>
    <s v="WELTENMANN Alpargatas Slip-on Cl\341sicas para Hombre en Algod\363n con Bolsa de Algod\363n, Hippo, 44 | Handmade in Spain"/>
    <n v="1"/>
    <n v="24.38"/>
    <n v="0"/>
    <n v="24.38"/>
    <n v="0"/>
    <n v="0"/>
    <n v="0"/>
    <n v="0"/>
    <n v="0"/>
    <n v="0"/>
    <n v="24.38"/>
    <n v="0.21"/>
    <n v="5.12"/>
    <n v="0"/>
    <n v="5.12"/>
    <n v="0"/>
    <n v="0"/>
    <n v="0"/>
    <n v="0"/>
    <n v="0"/>
    <n v="0"/>
    <n v="0"/>
    <n v="0"/>
    <n v="5.12"/>
    <n v="29.5"/>
    <n v="0"/>
    <n v="29.5"/>
    <n v="0"/>
    <n v="0"/>
    <n v="0"/>
    <n v="0"/>
    <n v="0"/>
    <n v="0"/>
    <n v="29.5"/>
    <s v="EUR"/>
    <s v="A_GEN_STANDARD"/>
    <s v="S"/>
    <s v="Sosnowiec"/>
    <x v="0"/>
    <s v="41-208"/>
    <s v="Tres Cantos"/>
    <x v="3"/>
    <s v="28760"/>
    <s v="PL"/>
    <s v="PL5263266229"/>
    <s v="ES"/>
    <s v="ESA81405219"/>
    <s v="ES"/>
    <s v="ESA81405219"/>
    <m/>
    <m/>
    <s v="PL"/>
    <s v="SIM-INV-ES-753614555-2020-116"/>
    <n v="108.4"/>
    <n v="22.76"/>
    <n v="131.16"/>
    <s v="PLN"/>
    <n v="4.4459999999999997"/>
    <d v="2020-09-15T00:00:00"/>
    <s v="https://www.Amazon.es/gp/invoice/download.html?v=urn%3aalx%3adoc%3a9d8cab0f-1f96-4462-8642-ace99a371392%3a39ebabbe-a090-4f0e-baec-16e5f038bf3b&amp;t=EU_Retail_Forward"/>
    <m/>
    <m/>
    <m/>
    <m/>
    <s v="NO"/>
    <s v="NO"/>
    <s v="NO"/>
    <s v="NO"/>
    <s v="NO"/>
    <s v="NO"/>
    <n v="24.38"/>
  </r>
  <r>
    <s v="A01"/>
    <s v="ON LINE DESK SA"/>
    <s v="Calle Ferraz 28, 1 Izq, 28008 Madrid, Spain"/>
    <s v="ES"/>
    <s v="A2SC0NLSYTA68B"/>
    <s v="2020.09"/>
    <s v="AFN"/>
    <s v="amazon.fr"/>
    <x v="0"/>
    <s v="404-0788097-9417106"/>
    <s v="DcXTGMdn7"/>
    <s v="YES"/>
    <s v="B2C"/>
    <x v="1"/>
    <d v="2020-09-26T00:00:00"/>
    <d v="2020-09-26T00:00:00"/>
    <d v="2020-09-26T00:00:00"/>
    <s v="2020"/>
    <s v="2020"/>
    <s v="2020.03"/>
    <s v="2020.09"/>
    <s v="2020.39"/>
    <s v="WE-01-02-01-30-30-105-43"/>
    <s v="weltenmann |\240Espadrilles Baskets Premium pour Homme en Veau Velours, topo Beige 43"/>
    <n v="1"/>
    <n v="91.67"/>
    <n v="0"/>
    <n v="91.67"/>
    <n v="0"/>
    <n v="0"/>
    <n v="0"/>
    <n v="0"/>
    <n v="0"/>
    <n v="0"/>
    <n v="91.67"/>
    <n v="0.2"/>
    <n v="18.329999999999998"/>
    <n v="0"/>
    <n v="18.329999999999998"/>
    <n v="0"/>
    <n v="0"/>
    <n v="0"/>
    <n v="0"/>
    <n v="0"/>
    <n v="0"/>
    <n v="0"/>
    <n v="0"/>
    <n v="18.329999999999998"/>
    <n v="110"/>
    <n v="0"/>
    <n v="110"/>
    <n v="0"/>
    <n v="0"/>
    <n v="0"/>
    <n v="0"/>
    <n v="0"/>
    <n v="0"/>
    <n v="110"/>
    <s v="EUR"/>
    <s v="A_GEN_STANDARD"/>
    <s v="S"/>
    <s v="Sosnowiec"/>
    <x v="0"/>
    <s v="41-208"/>
    <s v="LA TRINITE"/>
    <x v="4"/>
    <s v="06340"/>
    <s v="PL"/>
    <s v="PL5263266229"/>
    <s v="FR"/>
    <s v="FR17850992868"/>
    <s v="FR"/>
    <s v="FR17850992868"/>
    <m/>
    <m/>
    <s v="PL"/>
    <s v="INV-FR-753614555-2020-607"/>
    <n v="417.62"/>
    <n v="83.51"/>
    <n v="501.13"/>
    <s v="PLN"/>
    <n v="4.556"/>
    <d v="2020-09-25T00:00:00"/>
    <s v="https://www.Amazon.fr/gp/invoice/download.html?v=urn%3aalx%3adoc%3a9d8cab0f-1f96-4462-8642-ace99a371392%3a0f75cc29-23a4-4bb2-b9c6-3f45aadae0d6&amp;t=EU_Retail_Forward"/>
    <m/>
    <m/>
    <m/>
    <m/>
    <s v="NO"/>
    <s v="NO"/>
    <s v="NO"/>
    <s v="NO"/>
    <s v="NO"/>
    <s v="NO"/>
    <n v="91.67"/>
  </r>
  <r>
    <s v="A01"/>
    <s v="ON LINE DESK SA"/>
    <s v="Calle Ferraz 28, 1 Izq, 28008 Madrid, Spain"/>
    <s v="ES"/>
    <s v="A2SC0NLSYTA68B"/>
    <s v="2020.09"/>
    <s v="AFN"/>
    <s v="amazon.fr"/>
    <x v="0"/>
    <s v="406-0717325-7865132"/>
    <s v="Dc5DtSx4r"/>
    <s v="YES"/>
    <s v="B2C"/>
    <x v="1"/>
    <d v="2020-09-28T00:00:00"/>
    <d v="2020-09-29T00:00:00"/>
    <d v="2020-09-29T00:00:00"/>
    <s v="2020"/>
    <s v="2020"/>
    <s v="2020.03"/>
    <s v="2020.09"/>
    <s v="2020.40"/>
    <s v="WE-01-02-01-01-01-02-43"/>
    <s v="weltenmann Espadrilles Slip-on Classiques pour Homme en Coton avec Sac en Tissu, Panther, 43 | Handmade in Spain"/>
    <n v="1"/>
    <n v="28.75"/>
    <n v="0"/>
    <n v="28.75"/>
    <n v="0"/>
    <n v="0"/>
    <n v="0"/>
    <n v="0"/>
    <n v="0"/>
    <n v="0"/>
    <n v="28.75"/>
    <n v="0.2"/>
    <n v="5.75"/>
    <n v="0"/>
    <n v="5.75"/>
    <n v="0"/>
    <n v="0"/>
    <n v="0"/>
    <n v="0"/>
    <n v="0"/>
    <n v="0"/>
    <n v="0"/>
    <n v="0"/>
    <n v="5.75"/>
    <n v="34.5"/>
    <n v="0"/>
    <n v="34.5"/>
    <n v="0"/>
    <n v="0"/>
    <n v="0"/>
    <n v="0"/>
    <n v="0"/>
    <n v="0"/>
    <n v="34.5"/>
    <s v="EUR"/>
    <s v="A_GEN_STANDARD"/>
    <s v="S"/>
    <s v="Sosnowiec"/>
    <x v="0"/>
    <s v="41-208"/>
    <s v="Le Raincy"/>
    <x v="4"/>
    <s v="93340"/>
    <s v="PL"/>
    <s v="PL5263266229"/>
    <s v="FR"/>
    <s v="FR17850992868"/>
    <s v="FR"/>
    <s v="FR17850992868"/>
    <m/>
    <m/>
    <s v="PL"/>
    <s v="INV-FR-753614555-2020-608"/>
    <n v="130.82"/>
    <n v="26.16"/>
    <n v="156.97999999999999"/>
    <s v="PLN"/>
    <n v="4.55"/>
    <d v="2020-09-28T00:00:00"/>
    <s v="https://www.Amazon.fr/gp/invoice/download.html?v=urn%3aalx%3adoc%3a9d8cab0f-1f96-4462-8642-ace99a371392%3a5af59512-df23-4abc-a30b-7e072022b381&amp;t=EU_Retail_Forward"/>
    <m/>
    <m/>
    <m/>
    <m/>
    <s v="NO"/>
    <s v="NO"/>
    <s v="NO"/>
    <s v="NO"/>
    <s v="NO"/>
    <s v="NO"/>
    <n v="28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A01"/>
    <s v="ON LINE DESK SA"/>
    <s v="Calle Ferraz 28, 1 Izq, 28008 Madrid, Spain"/>
    <s v="ES"/>
    <s v="A2SC0NLSYTA68B"/>
    <s v="2020.09"/>
    <s v="AFN"/>
    <s v="amazon.de"/>
    <x v="0"/>
    <s v="303-4256246-6779533"/>
    <s v="amzn1:crow:AdEIM6nTT0yKel0a1Vitpg"/>
    <s v="YES"/>
    <s v="B2C"/>
    <x v="0"/>
    <d v="2020-09-15T00:00:00"/>
    <d v="2020-09-14T00:00:00"/>
    <d v="2020-09-22T00:00:00"/>
    <s v="2020"/>
    <s v="2020"/>
    <s v="2020.03"/>
    <s v="2020.09"/>
    <s v="2020.39"/>
    <s v="WE-01-02-01-01-01-03-43"/>
    <s v="weltenmann Klassische Herren Slip-on Espadrilles aus Baumwolle mit Schuhbeutel, Cacao, 43, Handmade in Spain"/>
    <n v="1"/>
    <n v="-23.98"/>
    <n v="0"/>
    <n v="-23.98"/>
    <n v="0"/>
    <n v="0"/>
    <n v="0"/>
    <n v="0"/>
    <n v="0"/>
    <n v="0"/>
    <n v="-23.98"/>
    <n v="0.23"/>
    <n v="-5.52"/>
    <n v="0"/>
    <n v="-5.52"/>
    <n v="0"/>
    <n v="0"/>
    <n v="0"/>
    <n v="0"/>
    <n v="0"/>
    <n v="0"/>
    <n v="0"/>
    <n v="0"/>
    <n v="-5.52"/>
    <n v="-29.5"/>
    <n v="0"/>
    <n v="-29.5"/>
    <n v="0"/>
    <n v="0"/>
    <n v="0"/>
    <n v="0"/>
    <n v="0"/>
    <n v="0"/>
    <n v="-29.5"/>
    <s v="EUR"/>
    <s v="A_GEN_STANDARD"/>
    <s v="S"/>
    <s v="Bielany Wroclawskie"/>
    <x v="0"/>
    <s v="55-040"/>
    <s v="FuÃach"/>
    <x v="0"/>
    <s v="6972"/>
    <s v="PL"/>
    <s v="PL5263266229"/>
    <s v="AT"/>
    <m/>
    <s v="PL"/>
    <s v="PL5263266229"/>
    <m/>
    <m/>
    <s v="PL"/>
    <s v="CN-PL-753614555-2020-29"/>
    <n v="-106.72"/>
    <n v="-24.57"/>
    <n v="-131.29"/>
    <s v="PLN"/>
    <n v="4.45"/>
    <d v="2020-09-14T00:00:00"/>
    <s v="SALE"/>
    <s v="https://www.Amazon.de/gp/invoice/download.html?v=urn%3aalx%3adoc%3a9d8cab0f-1f96-4462-8642-ace99a371392%3a13aa7b59-966d-4f2c-ae06-15c494bcbdc2&amp;t=EU_Retail_Reversal"/>
    <s v="NO"/>
    <s v="NO"/>
    <s v="NO"/>
    <s v="NO"/>
    <s v="NO"/>
    <s v="NO"/>
    <n v="-23.98"/>
  </r>
  <r>
    <s v="A01"/>
    <s v="ON LINE DESK SA"/>
    <s v="Calle Ferraz 28, 1 Izq, 28008 Madrid, Spain"/>
    <s v="ES"/>
    <s v="A2SC0NLSYTA68B"/>
    <s v="2020.09"/>
    <s v="AFN"/>
    <s v="amazon.de"/>
    <x v="0"/>
    <s v="028-7502203-8590719"/>
    <s v="amzn1:crow:Tc5sVVlqTGiq0tPsj3zL1w"/>
    <s v="YES"/>
    <s v="B2C"/>
    <x v="1"/>
    <d v="2020-08-27T00:00:00"/>
    <d v="2020-08-26T00:00:00"/>
    <d v="2020-09-04T00:00:00"/>
    <s v="2020"/>
    <s v="2020"/>
    <s v="2020.03"/>
    <s v="2020.09"/>
    <s v="2020.36"/>
    <s v="ES-01-02-01-04-01-09-39"/>
    <s v="ESPADELLE Klassische Gestreifte Damen Slip-on Espadrilles aus Baumwolle mit Schuhbeutel, Zebra, 39, Handmade in Spain"/>
    <n v="1"/>
    <n v="-25.78"/>
    <n v="0"/>
    <n v="-25.78"/>
    <n v="0"/>
    <n v="0"/>
    <n v="0"/>
    <n v="0"/>
    <n v="0"/>
    <n v="0"/>
    <n v="-25.78"/>
    <n v="0.16"/>
    <n v="-4.12"/>
    <n v="0"/>
    <n v="-4.12"/>
    <n v="0"/>
    <n v="0"/>
    <n v="0"/>
    <n v="0"/>
    <n v="0"/>
    <n v="0"/>
    <n v="0"/>
    <n v="0"/>
    <n v="-4.12"/>
    <n v="-29.9"/>
    <n v="0"/>
    <n v="-29.9"/>
    <n v="0"/>
    <n v="0"/>
    <n v="0"/>
    <n v="0"/>
    <n v="0"/>
    <n v="0"/>
    <n v="-29.9"/>
    <s v="EUR"/>
    <s v="A_GEN_STANDARD"/>
    <s v="S"/>
    <s v="Sosnowiec"/>
    <x v="0"/>
    <s v="41-208"/>
    <s v="Horb am Neckar"/>
    <x v="1"/>
    <s v="72160"/>
    <s v="PL"/>
    <s v="PL5263266229"/>
    <s v="DE"/>
    <s v="DE322857776"/>
    <s v="DE"/>
    <s v="DE322857776"/>
    <m/>
    <m/>
    <s v="PL"/>
    <s v="CN-DE-753614555-2020-391"/>
    <n v="-113.62"/>
    <n v="-18.16"/>
    <n v="-131.78"/>
    <s v="PLN"/>
    <n v="4.407"/>
    <d v="2020-08-26T00:00:00"/>
    <s v="SALE"/>
    <s v="https://www.Amazon.de/gp/invoice/download.html?v=urn%3aalx%3adoc%3a9d8cab0f-1f96-4462-8642-ace99a371392%3a38741b05-7896-4bbc-8792-4ffa03f847ed&amp;t=EU_Retail_Reversal"/>
    <s v="NO"/>
    <s v="NO"/>
    <s v="NO"/>
    <m/>
    <s v="NO"/>
    <s v="NO"/>
    <n v="-25.78"/>
  </r>
  <r>
    <s v="A01"/>
    <s v="ON LINE DESK SA"/>
    <s v="Calle Ferraz 28, 1 Izq, 28008 Madrid, Spain"/>
    <s v="ES"/>
    <s v="A2SC0NLSYTA68B"/>
    <s v="2020.09"/>
    <s v="AFN"/>
    <s v="amazon.de"/>
    <x v="0"/>
    <s v="302-3206954-2777907"/>
    <s v="amzn1:crow:n7yzBmGKQiyXu9xcBXhjnw"/>
    <s v="YES"/>
    <s v="B2C"/>
    <x v="1"/>
    <d v="2020-09-03T00:00:00"/>
    <d v="2020-09-02T00:00:00"/>
    <d v="2020-09-12T00:00:00"/>
    <s v="2020"/>
    <s v="2020"/>
    <s v="2020.03"/>
    <s v="2020.09"/>
    <s v="2020.37"/>
    <s v="ES-01-02-01-03-01-16-38"/>
    <s v="ESPADELLE Klassische Damen Slip-on Espadrilles aus Baumwolle mit Schuhbeutel, Chili, 38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Sosnowiec"/>
    <x v="0"/>
    <s v="41-208"/>
    <s v="Augsburg"/>
    <x v="1"/>
    <s v="86159"/>
    <s v="PL"/>
    <s v="PL5263266229"/>
    <s v="DE"/>
    <s v="DE322857776"/>
    <s v="DE"/>
    <s v="DE322857776"/>
    <m/>
    <m/>
    <s v="PL"/>
    <s v="CN-DE-753614555-2020-399"/>
    <n v="-112.36"/>
    <n v="-17.98"/>
    <n v="-130.35"/>
    <s v="PLN"/>
    <n v="4.4189999999999996"/>
    <d v="2020-09-02T00:00:00"/>
    <s v="SALE"/>
    <s v="https://www.Amazon.de/gp/invoice/download.html?v=urn%3aalx%3adoc%3a9d8cab0f-1f96-4462-8642-ace99a371392%3a6911c9c3-08b5-42bb-94d6-1b5f503e602a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4143826-2669163"/>
    <s v="amzn1:crow:NgD9N2idQRiAHdPLCffyFA"/>
    <s v="YES"/>
    <s v="B2C"/>
    <x v="1"/>
    <d v="2020-09-07T00:00:00"/>
    <d v="2020-09-05T00:00:00"/>
    <d v="2020-09-22T00:00:00"/>
    <s v="2020"/>
    <s v="2020"/>
    <s v="2020.03"/>
    <s v="2020.09"/>
    <s v="2020.39"/>
    <s v="WE-01-02-01-01-01-08-46"/>
    <s v="weltenmann Klassische Herren Slip-on Espadrilles aus Baumwolle mit Schuhbeutel, Vino, 46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Sosnowiec"/>
    <x v="0"/>
    <s v="41-208"/>
    <s v="MÃ¼nchen"/>
    <x v="1"/>
    <s v="80807"/>
    <s v="PL"/>
    <s v="PL5263266229"/>
    <s v="DE"/>
    <s v="DE322857776"/>
    <s v="DE"/>
    <s v="DE322857776"/>
    <m/>
    <m/>
    <s v="PL"/>
    <s v="CN-DE-753614555-2020-409"/>
    <n v="-113.2"/>
    <n v="-18.12"/>
    <n v="-131.32"/>
    <s v="PLN"/>
    <n v="4.4509999999999996"/>
    <d v="2020-09-06T00:00:00"/>
    <s v="SALE"/>
    <s v="https://www.Amazon.de/gp/invoice/download.html?v=urn%3aalx%3adoc%3a9d8cab0f-1f96-4462-8642-ace99a371392%3a009cb739-296b-4108-8402-8c661ac00e9e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5138074-4569135"/>
    <s v="amzn1:crow:ykORzx0aSzyytOZ74l1s+w"/>
    <s v="YES"/>
    <s v="B2C"/>
    <x v="1"/>
    <d v="2020-08-23T00:00:00"/>
    <d v="2020-08-22T00:00:00"/>
    <d v="2020-09-03T00:00:00"/>
    <s v="2020"/>
    <s v="2020"/>
    <s v="2020.03"/>
    <s v="2020.09"/>
    <s v="2020.36"/>
    <s v="WE-01-02-01-01-01-07-43"/>
    <s v="weltenmann Klassische Herren Slip-on Espadrilles aus Baumwolle mit Schuhbeutel, Olive, 43, Handmade in Spain"/>
    <n v="1"/>
    <n v="-25.43"/>
    <n v="0"/>
    <n v="-25.43"/>
    <n v="-3.35"/>
    <n v="3.35"/>
    <n v="0"/>
    <n v="0"/>
    <n v="0"/>
    <n v="0"/>
    <n v="-25.43"/>
    <n v="0.16"/>
    <n v="-4.07"/>
    <n v="0"/>
    <n v="-4.07"/>
    <n v="0.16"/>
    <n v="-0.54"/>
    <n v="0.54"/>
    <n v="0"/>
    <n v="0"/>
    <n v="0"/>
    <n v="0"/>
    <n v="0"/>
    <n v="-4.07"/>
    <n v="-29.5"/>
    <n v="0"/>
    <n v="-29.5"/>
    <n v="-3.89"/>
    <n v="3.89"/>
    <n v="0"/>
    <n v="0"/>
    <n v="0"/>
    <n v="0"/>
    <n v="-29.5"/>
    <s v="EUR"/>
    <s v="A_GEN_STANDARD"/>
    <s v="S"/>
    <s v="Sosnowiec"/>
    <x v="0"/>
    <s v="41-208"/>
    <s v="DÃ¼sseldorf"/>
    <x v="1"/>
    <s v="40477"/>
    <s v="PL"/>
    <s v="PL5263266229"/>
    <s v="DE"/>
    <s v="DE322857776"/>
    <s v="DE"/>
    <s v="DE322857776"/>
    <m/>
    <m/>
    <s v="PL"/>
    <s v="CN-DE-753614555-2020-389"/>
    <n v="-111.84"/>
    <n v="-17.899999999999999"/>
    <n v="-129.74"/>
    <s v="PLN"/>
    <n v="4.3979999999999997"/>
    <d v="2020-08-22T00:00:00"/>
    <s v="SALE"/>
    <s v="https://www.Amazon.de/gp/invoice/download.html?v=urn%3aalx%3adoc%3a9d8cab0f-1f96-4462-8642-ace99a371392%3add8a226a-26f2-4fd0-872b-ac2f136f11bb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6248752-9300359"/>
    <s v="amzn1:crow:5MnEBdp2SMy4sX8dJOGn5g"/>
    <s v="YES"/>
    <s v="B2C"/>
    <x v="1"/>
    <d v="2020-08-23T00:00:00"/>
    <d v="2020-08-22T00:00:00"/>
    <d v="2020-09-11T00:00:00"/>
    <s v="2020"/>
    <s v="2020"/>
    <s v="2020.03"/>
    <s v="2020.09"/>
    <s v="2020.37"/>
    <s v="WE-01-02-01-01-01-04-43"/>
    <s v="weltenmann Klassische Herren Slip-on Espadrilles aus Baumwolle mit Schuhbeutel, Camel, 43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Sosnowiec"/>
    <x v="0"/>
    <s v="41-208"/>
    <s v="DÃ¼sseldorf"/>
    <x v="1"/>
    <s v="40477"/>
    <s v="PL"/>
    <s v="PL5263266229"/>
    <s v="DE"/>
    <s v="DE322857776"/>
    <s v="DE"/>
    <s v="DE322857776"/>
    <m/>
    <m/>
    <s v="PL"/>
    <s v="CN-DE-753614555-2020-397"/>
    <n v="-111.84"/>
    <n v="-17.899999999999999"/>
    <n v="-129.74"/>
    <s v="PLN"/>
    <n v="4.3979999999999997"/>
    <d v="2020-08-22T00:00:00"/>
    <s v="SALE"/>
    <s v="https://www.Amazon.de/gp/invoice/download.html?v=urn%3aalx%3adoc%3a9d8cab0f-1f96-4462-8642-ace99a371392%3a3b0d4d88-42f3-4fe4-ab68-d8b3abefd456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8858320-9901909"/>
    <s v="amzn1:crow:vWMyVA1YTxWMJq1cfyQPGg"/>
    <s v="YES"/>
    <s v="B2C"/>
    <x v="1"/>
    <d v="2020-08-23T00:00:00"/>
    <d v="2020-08-22T00:00:00"/>
    <d v="2020-09-03T00:00:00"/>
    <s v="2020"/>
    <s v="2020"/>
    <s v="2020.03"/>
    <s v="2020.09"/>
    <s v="2020.36"/>
    <s v="WE-01-02-01-01-01-04-43"/>
    <s v="weltenmann Klassische Herren Slip-on Espadrilles aus Baumwolle mit Schuhbeutel, Camel, 43, Handmade in Spain"/>
    <n v="1"/>
    <n v="-25.43"/>
    <n v="0"/>
    <n v="-25.43"/>
    <n v="-3.35"/>
    <n v="3.35"/>
    <n v="0"/>
    <n v="0"/>
    <n v="0"/>
    <n v="0"/>
    <n v="-25.43"/>
    <n v="0.16"/>
    <n v="-4.07"/>
    <n v="0"/>
    <n v="-4.07"/>
    <n v="0.16"/>
    <n v="-0.54"/>
    <n v="0.54"/>
    <n v="0"/>
    <n v="0"/>
    <n v="0"/>
    <n v="0"/>
    <n v="0"/>
    <n v="-4.07"/>
    <n v="-29.5"/>
    <n v="0"/>
    <n v="-29.5"/>
    <n v="-3.89"/>
    <n v="3.89"/>
    <n v="0"/>
    <n v="0"/>
    <n v="0"/>
    <n v="0"/>
    <n v="-29.5"/>
    <s v="EUR"/>
    <s v="A_GEN_STANDARD"/>
    <s v="S"/>
    <s v="Sosnowiec"/>
    <x v="0"/>
    <s v="41-208"/>
    <s v="DÃ¼sseldorf"/>
    <x v="1"/>
    <s v="40477"/>
    <s v="PL"/>
    <s v="PL5263266229"/>
    <s v="DE"/>
    <s v="DE322857776"/>
    <s v="DE"/>
    <s v="DE322857776"/>
    <m/>
    <m/>
    <s v="PL"/>
    <s v="CN-DE-753614555-2020-388"/>
    <n v="-111.84"/>
    <n v="-17.899999999999999"/>
    <n v="-129.74"/>
    <s v="PLN"/>
    <n v="4.3979999999999997"/>
    <d v="2020-08-22T00:00:00"/>
    <s v="SALE"/>
    <s v="https://www.Amazon.de/gp/invoice/download.html?v=urn%3aalx%3adoc%3a9d8cab0f-1f96-4462-8642-ace99a371392%3a61da8766-6bf7-4bd9-806c-49f1d61ec0bf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9241268-2992345"/>
    <s v="amzn1:crow:ccSNer24QbOrHaVghp6Oww"/>
    <s v="YES"/>
    <s v="B2C"/>
    <x v="1"/>
    <d v="2020-08-27T00:00:00"/>
    <d v="2020-08-27T00:00:00"/>
    <d v="2020-09-02T00:00:00"/>
    <s v="2020"/>
    <s v="2020"/>
    <s v="2020.03"/>
    <s v="2020.09"/>
    <s v="2020.36"/>
    <s v="WE-01-02-01-01-01-06-42"/>
    <s v="weltenmann Klassische Herren Slip-on Espadrilles aus Baumwolle mit Schuhbeutel, Hippo, 42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Sosnowiec"/>
    <x v="0"/>
    <s v="41-208"/>
    <s v="Trier"/>
    <x v="1"/>
    <s v="54290"/>
    <s v="PL"/>
    <s v="PL5263266229"/>
    <s v="DE"/>
    <s v="DE322857776"/>
    <s v="DE"/>
    <s v="DE322857776"/>
    <m/>
    <m/>
    <s v="PL"/>
    <s v="CN-DE-753614555-2020-386"/>
    <n v="-112.08"/>
    <n v="-17.940000000000001"/>
    <n v="-130.02000000000001"/>
    <s v="PLN"/>
    <n v="4.407"/>
    <d v="2020-08-26T00:00:00"/>
    <s v="SALE"/>
    <s v="https://www.Amazon.de/gp/invoice/download.html?v=urn%3aalx%3adoc%3a9d8cab0f-1f96-4462-8642-ace99a371392%3af6166d16-8ad8-48b9-8f45-8fb98565bd9a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2-9899326-2930710"/>
    <s v="amzn1:crow:3qMIZIrdStWxI/M97Qua6w"/>
    <s v="YES"/>
    <s v="B2C"/>
    <x v="1"/>
    <d v="2020-09-13T00:00:00"/>
    <d v="2020-09-12T00:00:00"/>
    <d v="2020-09-16T00:00:00"/>
    <s v="2020"/>
    <s v="2020"/>
    <s v="2020.03"/>
    <s v="2020.09"/>
    <s v="2020.38"/>
    <s v="SC-02-02-03-EYS-0005"/>
    <s v="SKIN COMPLIMENTS Bio Wimpernserum &amp; Augenbrauenserum â Hormonfrei &amp; Vegan â Wachstum, StÃ¤rkung &amp; Pflege von Wimpern &amp; Augenbrauen â 5ml â NatÃ¼rliche Kosmetik"/>
    <n v="1"/>
    <n v="-16.29"/>
    <n v="0"/>
    <n v="-16.29"/>
    <n v="0"/>
    <n v="0"/>
    <n v="0"/>
    <n v="0"/>
    <n v="0"/>
    <n v="0"/>
    <n v="-16.29"/>
    <n v="0.16"/>
    <n v="-2.61"/>
    <n v="0"/>
    <n v="-2.61"/>
    <n v="0"/>
    <n v="0"/>
    <n v="0"/>
    <n v="0"/>
    <n v="0"/>
    <n v="0"/>
    <n v="0"/>
    <n v="0"/>
    <n v="-2.61"/>
    <n v="-18.899999999999999"/>
    <n v="0"/>
    <n v="-18.899999999999999"/>
    <n v="0"/>
    <n v="0"/>
    <n v="0"/>
    <n v="0"/>
    <n v="0"/>
    <n v="0"/>
    <n v="-18.899999999999999"/>
    <s v="EUR"/>
    <s v="A_GEN_STANDARD"/>
    <s v="S"/>
    <s v="Kolbaskowo"/>
    <x v="0"/>
    <s v="72-001"/>
    <s v="Hamburg"/>
    <x v="1"/>
    <s v="20457"/>
    <s v="PL"/>
    <s v="PL5263266229"/>
    <s v="DE"/>
    <s v="DE322857776"/>
    <s v="DE"/>
    <s v="DE322857776"/>
    <m/>
    <m/>
    <s v="PL"/>
    <s v="CN-DE-753614555-2020-403"/>
    <n v="-72.44"/>
    <n v="-11.61"/>
    <n v="-84.04"/>
    <s v="PLN"/>
    <n v="4.4470000000000001"/>
    <d v="2020-09-12T00:00:00"/>
    <s v="SALE"/>
    <s v="https://www.Amazon.de/gp/invoice/download.html?v=urn%3aalx%3adoc%3a9d8cab0f-1f96-4462-8642-ace99a371392%3a08446fd9-f040-4937-b3f9-81e4e635077d&amp;t=EU_Retail_Reversal"/>
    <s v="NO"/>
    <s v="NO"/>
    <s v="NO"/>
    <m/>
    <s v="NO"/>
    <s v="NO"/>
    <n v="-16.29"/>
  </r>
  <r>
    <s v="A01"/>
    <s v="ON LINE DESK SA"/>
    <s v="Calle Ferraz 28, 1 Izq, 28008 Madrid, Spain"/>
    <s v="ES"/>
    <s v="A2SC0NLSYTA68B"/>
    <s v="2020.09"/>
    <s v="AFN"/>
    <s v="amazon.de"/>
    <x v="0"/>
    <s v="303-3183084-2151535"/>
    <s v="amzn1:crow:M6z+/QV4TT27Lg9vKrRffQ"/>
    <s v="YES"/>
    <s v="B2C"/>
    <x v="1"/>
    <d v="2020-08-05T00:00:00"/>
    <d v="2020-08-04T00:00:00"/>
    <d v="2020-09-01T00:00:00"/>
    <s v="2020"/>
    <s v="2020"/>
    <s v="2020.03"/>
    <s v="2020.09"/>
    <s v="2020.36"/>
    <s v="WE-01-02-01-10-30-131-42"/>
    <s v="weltenmann Premium Herren Slip-on Espadrilles aus Wildleder mit Schuhbeutel, Sahara, 42, Handmade in Spain"/>
    <n v="1"/>
    <n v="-90.52"/>
    <n v="0"/>
    <n v="-90.52"/>
    <n v="0"/>
    <n v="0"/>
    <n v="0"/>
    <n v="0"/>
    <n v="0"/>
    <n v="0"/>
    <n v="-90.52"/>
    <n v="0.16"/>
    <n v="-14.48"/>
    <n v="0"/>
    <n v="-14.48"/>
    <n v="0"/>
    <n v="0"/>
    <n v="0"/>
    <n v="0"/>
    <n v="0"/>
    <n v="0"/>
    <n v="0"/>
    <n v="0"/>
    <n v="-14.48"/>
    <n v="-105"/>
    <n v="0"/>
    <n v="-105"/>
    <n v="0"/>
    <n v="0"/>
    <n v="0"/>
    <n v="0"/>
    <n v="0"/>
    <n v="0"/>
    <n v="-105"/>
    <s v="EUR"/>
    <s v="A_GEN_STANDARD"/>
    <s v="S"/>
    <s v="Sosnowiec"/>
    <x v="0"/>
    <s v="41-208"/>
    <s v="Bonn"/>
    <x v="1"/>
    <s v="53177"/>
    <s v="PL"/>
    <s v="PL5263266229"/>
    <s v="DE"/>
    <s v="DE322857776"/>
    <s v="DE"/>
    <s v="DE322857776"/>
    <m/>
    <m/>
    <s v="PL"/>
    <s v="CN-DE-753614555-2020-383"/>
    <n v="-398.79"/>
    <n v="-63.79"/>
    <n v="-462.58"/>
    <s v="PLN"/>
    <n v="4.4050000000000002"/>
    <d v="2020-08-04T00:00:00"/>
    <s v="SALE"/>
    <s v="https://www.Amazon.de/gp/invoice/download.html?v=urn%3aalx%3adoc%3a9d8cab0f-1f96-4462-8642-ace99a371392%3a27bdcfe2-2a54-460a-a58e-748b08ac127b&amp;t=EU_Retail_Reversal"/>
    <s v="NO"/>
    <s v="NO"/>
    <s v="NO"/>
    <m/>
    <s v="NO"/>
    <s v="NO"/>
    <n v="-90.52"/>
  </r>
  <r>
    <s v="A01"/>
    <s v="ON LINE DESK SA"/>
    <s v="Calle Ferraz 28, 1 Izq, 28008 Madrid, Spain"/>
    <s v="ES"/>
    <s v="A2SC0NLSYTA68B"/>
    <s v="2020.09"/>
    <s v="AFN"/>
    <s v="amazon.de"/>
    <x v="0"/>
    <s v="303-5685019-7227528"/>
    <s v="amzn1:crow:przTrGDLRBmaglxY7Frzpw"/>
    <s v="YES"/>
    <s v="B2C"/>
    <x v="1"/>
    <d v="2020-09-08T00:00:00"/>
    <d v="2020-09-08T00:00:00"/>
    <d v="2020-09-15T00:00:00"/>
    <s v="2020"/>
    <s v="2020"/>
    <s v="2020.03"/>
    <s v="2020.09"/>
    <s v="2020.38"/>
    <s v="WE-01-02-01-01-01-07-44"/>
    <s v="weltenmann Klassische Herren Slip-on Espadrilles aus Baumwolle mit Schuhbeutel, Olive, 44, Handmade in Spain"/>
    <n v="1"/>
    <n v="-25.43"/>
    <n v="0"/>
    <n v="-25.43"/>
    <n v="-1.67"/>
    <n v="1.67"/>
    <n v="0"/>
    <n v="0"/>
    <n v="0"/>
    <n v="0"/>
    <n v="-25.43"/>
    <n v="0.16"/>
    <n v="-4.07"/>
    <n v="0"/>
    <n v="-4.07"/>
    <n v="0.16"/>
    <n v="-0.27"/>
    <n v="0.27"/>
    <n v="0"/>
    <n v="0"/>
    <n v="0"/>
    <n v="0"/>
    <n v="0"/>
    <n v="-4.07"/>
    <n v="-29.5"/>
    <n v="0"/>
    <n v="-29.5"/>
    <n v="-1.94"/>
    <n v="1.94"/>
    <n v="0"/>
    <n v="0"/>
    <n v="0"/>
    <n v="0"/>
    <n v="-29.5"/>
    <s v="EUR"/>
    <s v="A_GEN_STANDARD"/>
    <s v="S"/>
    <s v="Sosnowiec"/>
    <x v="0"/>
    <s v="41-208"/>
    <s v="KÃ¶ln"/>
    <x v="1"/>
    <s v="51109"/>
    <s v="PL"/>
    <s v="PL5263266229"/>
    <s v="DE"/>
    <s v="DE322857776"/>
    <s v="DE"/>
    <s v="DE322857776"/>
    <m/>
    <m/>
    <s v="PL"/>
    <s v="CN-DE-753614555-2020-401"/>
    <n v="-113.17"/>
    <n v="-18.11"/>
    <n v="-131.29"/>
    <s v="PLN"/>
    <n v="4.45"/>
    <d v="2020-09-07T00:00:00"/>
    <s v="SALE"/>
    <s v="https://www.Amazon.de/gp/invoice/download.html?v=urn%3aalx%3adoc%3a9d8cab0f-1f96-4462-8642-ace99a371392%3a94e77142-0813-44cb-8bc3-5a644b4e2f40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3-6546440-0863534"/>
    <s v="amzn1:crow:V3DRsze8RVG1XJzJWutYbA"/>
    <s v="YES"/>
    <s v="B2C"/>
    <x v="1"/>
    <d v="2020-09-14T00:00:00"/>
    <d v="2020-09-14T00:00:00"/>
    <d v="2020-09-17T00:00:00"/>
    <s v="2020"/>
    <s v="2020"/>
    <s v="2020.03"/>
    <s v="2020.09"/>
    <s v="2020.38"/>
    <s v="ES-01-02-01-03-01-23-38"/>
    <s v="ESPADELLE Klassische Damen Slip-on Espadrilles aus Baumwolle mit Schuhbeutel, Papaya, 38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Gliwice"/>
    <x v="0"/>
    <s v="44-141"/>
    <s v="Rastatt"/>
    <x v="1"/>
    <s v="76437"/>
    <s v="PL"/>
    <s v="PL5263266229"/>
    <s v="DE"/>
    <s v="DE322857776"/>
    <s v="DE"/>
    <s v="DE322857776"/>
    <m/>
    <m/>
    <s v="PL"/>
    <s v="CN-DE-753614555-2020-404"/>
    <n v="-113.08"/>
    <n v="-18.100000000000001"/>
    <n v="-131.18"/>
    <s v="PLN"/>
    <n v="4.4470000000000001"/>
    <d v="2020-09-13T00:00:00"/>
    <s v="SALE"/>
    <s v="https://www.Amazon.de/gp/invoice/download.html?v=urn%3aalx%3adoc%3a9d8cab0f-1f96-4462-8642-ace99a371392%3a7d3af894-ba97-479b-a494-7a6b58992fa3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de"/>
    <x v="0"/>
    <s v="303-6957390-2183548"/>
    <s v="amzn1:crow:lWsVnsSMTzagl4kZMVjlkg"/>
    <s v="YES"/>
    <s v="B2C"/>
    <x v="1"/>
    <d v="2020-08-18T00:00:00"/>
    <d v="2020-08-17T00:00:00"/>
    <d v="2020-09-04T00:00:00"/>
    <s v="2020"/>
    <s v="2020"/>
    <s v="2020.03"/>
    <s v="2020.09"/>
    <s v="2020.36"/>
    <s v="WE-01-02-01-02-01-09-43"/>
    <s v="weltenmann Klassische Gestreifte Herren Slip-on Espadrilles aus Baumwolle mit Schuhbeutel, Zebra, 43, Handmade in Spain"/>
    <n v="1"/>
    <n v="-25.78"/>
    <n v="0"/>
    <n v="-25.78"/>
    <n v="-1.1200000000000001"/>
    <n v="1.1200000000000001"/>
    <n v="0"/>
    <n v="0"/>
    <n v="0"/>
    <n v="0"/>
    <n v="-25.78"/>
    <n v="0.16"/>
    <n v="-4.12"/>
    <n v="0"/>
    <n v="-4.12"/>
    <n v="0.16"/>
    <n v="-0.18"/>
    <n v="0.18"/>
    <n v="0"/>
    <n v="0"/>
    <n v="0"/>
    <n v="0"/>
    <n v="0"/>
    <n v="-4.12"/>
    <n v="-29.9"/>
    <n v="0"/>
    <n v="-29.9"/>
    <n v="-1.3"/>
    <n v="1.3"/>
    <n v="0"/>
    <n v="0"/>
    <n v="0"/>
    <n v="0"/>
    <n v="-29.9"/>
    <s v="EUR"/>
    <s v="A_GEN_STANDARD"/>
    <s v="S"/>
    <s v="Sady"/>
    <x v="0"/>
    <s v="62-080"/>
    <s v="MÃ¼lheim-KÃ¤rlich"/>
    <x v="1"/>
    <s v="56218"/>
    <s v="PL"/>
    <s v="PL5263266229"/>
    <s v="DE"/>
    <s v="DE322857776"/>
    <s v="DE"/>
    <s v="DE322857776"/>
    <m/>
    <m/>
    <s v="PL"/>
    <s v="CN-DE-753614555-2020-392"/>
    <n v="-113.34"/>
    <n v="-18.11"/>
    <n v="-131.46"/>
    <s v="PLN"/>
    <n v="4.3970000000000002"/>
    <d v="2020-08-17T00:00:00"/>
    <s v="SALE"/>
    <s v="https://www.Amazon.de/gp/invoice/download.html?v=urn%3aalx%3adoc%3a9d8cab0f-1f96-4462-8642-ace99a371392%3a67c1205c-700d-4e39-9c9a-f98bb3070f2a&amp;t=EU_Retail_Reversal"/>
    <s v="NO"/>
    <s v="NO"/>
    <s v="NO"/>
    <m/>
    <s v="NO"/>
    <s v="NO"/>
    <n v="-25.78"/>
  </r>
  <r>
    <s v="A01"/>
    <s v="ON LINE DESK SA"/>
    <s v="Calle Ferraz 28, 1 Izq, 28008 Madrid, Spain"/>
    <s v="ES"/>
    <s v="A2SC0NLSYTA68B"/>
    <s v="2020.09"/>
    <s v="AFN"/>
    <s v="amazon.de"/>
    <x v="0"/>
    <s v="304-1864360-8908308"/>
    <s v="amzn1:crow:2f+ArwOWTJOeLBMyRj1Epg"/>
    <s v="YES"/>
    <s v="B2C"/>
    <x v="1"/>
    <d v="2020-09-11T00:00:00"/>
    <d v="2020-09-11T00:00:00"/>
    <d v="2020-09-21T00:00:00"/>
    <s v="2020"/>
    <s v="2020"/>
    <s v="2020.03"/>
    <s v="2020.09"/>
    <s v="2020.39"/>
    <s v="SC-02-02-03-AVG-0200"/>
    <s v="SKIN COMPLIMENTS Bio Aloe Vera Gel â NatÃ¼rliche Feuchtigkeitspflege &amp; After Sun mit HyaluronsÃ¤ure, Panthenol, Spirulina â Violettglasflasche 200ml â NatÃ¼rliche Kosmetik"/>
    <n v="1"/>
    <n v="-16.29"/>
    <n v="0"/>
    <n v="-16.29"/>
    <n v="-0.42"/>
    <n v="0.42"/>
    <n v="0"/>
    <n v="0"/>
    <n v="0"/>
    <n v="0"/>
    <n v="-16.29"/>
    <n v="0.16"/>
    <n v="-2.61"/>
    <n v="0"/>
    <n v="-2.61"/>
    <n v="0.16"/>
    <n v="-7.0000000000000007E-2"/>
    <n v="7.0000000000000007E-2"/>
    <n v="0"/>
    <n v="0"/>
    <n v="0"/>
    <n v="0"/>
    <n v="0"/>
    <n v="-2.61"/>
    <n v="-18.899999999999999"/>
    <n v="0"/>
    <n v="-18.899999999999999"/>
    <n v="-0.49"/>
    <n v="0.49"/>
    <n v="0"/>
    <n v="0"/>
    <n v="0"/>
    <n v="0"/>
    <n v="-18.899999999999999"/>
    <s v="EUR"/>
    <s v="A_GEN_STANDARD"/>
    <s v="S"/>
    <s v="Sady"/>
    <x v="0"/>
    <s v="62-080"/>
    <s v="Tostedt"/>
    <x v="1"/>
    <s v="21255"/>
    <s v="PL"/>
    <s v="PL5263266229"/>
    <s v="DE"/>
    <s v="DE322857776"/>
    <s v="DE"/>
    <s v="DE322857776"/>
    <m/>
    <m/>
    <s v="PL"/>
    <s v="CN-DE-753614555-2020-406"/>
    <n v="-72.53"/>
    <n v="-11.62"/>
    <n v="-84.15"/>
    <s v="PLN"/>
    <n v="4.452"/>
    <d v="2020-09-10T00:00:00"/>
    <s v="SALE"/>
    <s v="https://www.Amazon.de/gp/invoice/download.html?v=urn%3aalx%3adoc%3a9d8cab0f-1f96-4462-8642-ace99a371392%3a20fbb626-6fca-43f6-a6ee-04ea3f92e836&amp;t=EU_Retail_Reversal"/>
    <s v="NO"/>
    <s v="NO"/>
    <s v="NO"/>
    <m/>
    <s v="NO"/>
    <s v="NO"/>
    <n v="-16.29"/>
  </r>
  <r>
    <s v="A01"/>
    <s v="ON LINE DESK SA"/>
    <s v="Calle Ferraz 28, 1 Izq, 28008 Madrid, Spain"/>
    <s v="ES"/>
    <s v="A2SC0NLSYTA68B"/>
    <s v="2020.09"/>
    <s v="AFN"/>
    <s v="amazon.de"/>
    <x v="0"/>
    <s v="304-5815031-2338717"/>
    <s v="amzn1:crow:xBbhhgF3TOiMkQ1EucIypg"/>
    <s v="YES"/>
    <s v="B2C"/>
    <x v="1"/>
    <d v="2020-08-10T00:00:00"/>
    <d v="2020-08-10T00:00:00"/>
    <d v="2020-09-03T00:00:00"/>
    <s v="2020"/>
    <s v="2020"/>
    <s v="2020.03"/>
    <s v="2020.09"/>
    <s v="2020.36"/>
    <s v="ES-01-02-01-04-01-09-39"/>
    <s v="ESPADELLE Klassische Gestreifte Damen Slip-on Espadrilles aus Baumwolle mit Schuhbeutel, Zebra, 39, Handmade in Spain"/>
    <n v="1"/>
    <n v="-25.78"/>
    <n v="0"/>
    <n v="-25.78"/>
    <n v="0"/>
    <n v="0"/>
    <n v="0"/>
    <n v="0"/>
    <n v="0"/>
    <n v="0"/>
    <n v="-25.78"/>
    <n v="0.16"/>
    <n v="-4.12"/>
    <n v="0"/>
    <n v="-4.12"/>
    <n v="0"/>
    <n v="0"/>
    <n v="0"/>
    <n v="0"/>
    <n v="0"/>
    <n v="0"/>
    <n v="0"/>
    <n v="0"/>
    <n v="-4.12"/>
    <n v="-29.9"/>
    <n v="0"/>
    <n v="-29.9"/>
    <n v="0"/>
    <n v="0"/>
    <n v="0"/>
    <n v="0"/>
    <n v="0"/>
    <n v="0"/>
    <n v="-29.9"/>
    <s v="EUR"/>
    <s v="A_GEN_STANDARD"/>
    <s v="S"/>
    <s v="Sosnowiec"/>
    <x v="0"/>
    <s v="41-208"/>
    <s v="Bergisch Gladbach"/>
    <x v="1"/>
    <s v="51427"/>
    <s v="PL"/>
    <s v="PL5263266229"/>
    <s v="DE"/>
    <s v="DE322857776"/>
    <s v="DE"/>
    <s v="DE322857776"/>
    <m/>
    <m/>
    <s v="PL"/>
    <s v="CN-DE-753614555-2020-390"/>
    <n v="-113.64"/>
    <n v="-18.16"/>
    <n v="-131.80000000000001"/>
    <s v="PLN"/>
    <n v="4.4080000000000004"/>
    <d v="2020-08-09T00:00:00"/>
    <s v="SALE"/>
    <s v="https://www.Amazon.de/gp/invoice/download.html?v=urn%3aalx%3adoc%3a9d8cab0f-1f96-4462-8642-ace99a371392%3a7d9a9fb1-ca7c-474c-a19b-00122c987123&amp;t=EU_Retail_Reversal"/>
    <s v="NO"/>
    <s v="NO"/>
    <s v="NO"/>
    <m/>
    <s v="NO"/>
    <s v="NO"/>
    <n v="-25.78"/>
  </r>
  <r>
    <s v="A01"/>
    <s v="ON LINE DESK SA"/>
    <s v="Calle Ferraz 28, 1 Izq, 28008 Madrid, Spain"/>
    <s v="ES"/>
    <s v="A2SC0NLSYTA68B"/>
    <s v="2020.09"/>
    <s v="AFN"/>
    <s v="amazon.de"/>
    <x v="0"/>
    <s v="304-8009536-4638737"/>
    <s v="amzn1:crow:142zJ4alQxaT5Q9cDeaugA"/>
    <s v="YES"/>
    <s v="B2C"/>
    <x v="1"/>
    <d v="2020-09-07T00:00:00"/>
    <d v="2020-09-04T00:00:00"/>
    <d v="2020-09-10T00:00:00"/>
    <s v="2020"/>
    <s v="2020"/>
    <s v="2020.03"/>
    <s v="2020.09"/>
    <s v="2020.37"/>
    <s v="WE-01-02-01-01-01-02-46"/>
    <s v="weltenmann Klassische Herren Slip-on Espadrilles aus Baumwolle mit Schuhbeutel, Panther, 46, Handmade in Spain"/>
    <n v="1"/>
    <n v="-25.43"/>
    <n v="0"/>
    <n v="-25.43"/>
    <n v="0"/>
    <n v="0"/>
    <n v="0"/>
    <n v="0"/>
    <n v="0"/>
    <n v="0"/>
    <n v="-25.43"/>
    <n v="0.16"/>
    <n v="-4.07"/>
    <n v="0"/>
    <n v="-4.07"/>
    <n v="0"/>
    <n v="0"/>
    <n v="0"/>
    <n v="0"/>
    <n v="0"/>
    <n v="0"/>
    <n v="0"/>
    <n v="0"/>
    <n v="-4.07"/>
    <n v="-29.5"/>
    <n v="0"/>
    <n v="-29.5"/>
    <n v="0"/>
    <n v="0"/>
    <n v="0"/>
    <n v="0"/>
    <n v="0"/>
    <n v="0"/>
    <n v="-29.5"/>
    <s v="EUR"/>
    <s v="A_GEN_STANDARD"/>
    <s v="S"/>
    <s v="Sosnowiec"/>
    <x v="0"/>
    <s v="41-208"/>
    <s v="KÃ¼rnach"/>
    <x v="1"/>
    <s v="97273"/>
    <s v="PL"/>
    <s v="PL5263266229"/>
    <s v="DE"/>
    <s v="DE322857776"/>
    <s v="DE"/>
    <s v="DE322857776"/>
    <m/>
    <m/>
    <s v="PL"/>
    <s v="CN-DE-753614555-2020-395"/>
    <n v="-113.2"/>
    <n v="-18.12"/>
    <n v="-131.32"/>
    <s v="PLN"/>
    <n v="4.4509999999999996"/>
    <d v="2020-09-06T00:00:00"/>
    <s v="SALE"/>
    <s v="https://www.Amazon.de/gp/invoice/download.html?v=urn%3aalx%3adoc%3a9d8cab0f-1f96-4462-8642-ace99a371392%3ad2c58a35-67be-4d31-8f1f-b8a8118d3115&amp;t=EU_Retail_Reversal"/>
    <s v="NO"/>
    <s v="NO"/>
    <s v="NO"/>
    <m/>
    <s v="NO"/>
    <s v="NO"/>
    <n v="-25.43"/>
  </r>
  <r>
    <s v="A01"/>
    <s v="ON LINE DESK SA"/>
    <s v="Calle Ferraz 28, 1 Izq, 28008 Madrid, Spain"/>
    <s v="ES"/>
    <s v="A2SC0NLSYTA68B"/>
    <s v="2020.09"/>
    <s v="AFN"/>
    <s v="amazon.es"/>
    <x v="0"/>
    <s v="402-9801800-3411565"/>
    <s v="amzn1:crow:i2w7JtG7SPK01C/VKpK7FQ"/>
    <s v="YES"/>
    <s v="B2C"/>
    <x v="1"/>
    <d v="2020-09-01T00:00:00"/>
    <d v="2020-08-31T00:00:00"/>
    <d v="2020-09-07T00:00:00"/>
    <s v="2020"/>
    <s v="2020"/>
    <s v="2020.03"/>
    <s v="2020.09"/>
    <s v="2020.37"/>
    <s v="WE-01-02-01-01-01-07-43"/>
    <s v="WELTENMANN Alpargatas Slip-on ClÃ¡sicas para Hombre en AlgodÃ³n con Bolsa de AlgodÃ³n, Olive, 43 | Handmade in Spain"/>
    <n v="1"/>
    <n v="-24.38"/>
    <n v="0"/>
    <n v="-24.38"/>
    <n v="0"/>
    <n v="0"/>
    <n v="0"/>
    <n v="0"/>
    <n v="0"/>
    <n v="0"/>
    <n v="-24.38"/>
    <n v="0.21"/>
    <n v="-5.12"/>
    <n v="0"/>
    <n v="-5.12"/>
    <n v="0"/>
    <n v="0"/>
    <n v="0"/>
    <n v="0"/>
    <n v="0"/>
    <n v="0"/>
    <n v="0"/>
    <n v="0"/>
    <n v="-5.12"/>
    <n v="-29.5"/>
    <n v="0"/>
    <n v="-29.5"/>
    <n v="0"/>
    <n v="0"/>
    <n v="0"/>
    <n v="0"/>
    <n v="0"/>
    <n v="0"/>
    <n v="-29.5"/>
    <s v="EUR"/>
    <s v="A_GEN_STANDARD"/>
    <s v="S"/>
    <s v="Sady"/>
    <x v="0"/>
    <s v="62-080"/>
    <s v="San Fernando"/>
    <x v="2"/>
    <s v="11100"/>
    <s v="PL"/>
    <s v="PL5263266229"/>
    <s v="ES"/>
    <s v="ESA81405219"/>
    <s v="ES"/>
    <s v="ESA81405219"/>
    <m/>
    <m/>
    <s v="PL"/>
    <s v="SIM-CN-ES-753614555-2020-18"/>
    <n v="-107.2"/>
    <n v="-22.51"/>
    <n v="-129.71"/>
    <s v="PLN"/>
    <n v="4.3970000000000002"/>
    <d v="2020-08-31T00:00:00"/>
    <s v="SALE"/>
    <s v="https://www.Amazon.es/gp/invoice/download.html?v=urn%3aalx%3adoc%3a9d8cab0f-1f96-4462-8642-ace99a371392%3a3efc59c2-476c-4d31-98a4-e828d11d4a67&amp;t=EU_Retail_Reversal"/>
    <s v="NO"/>
    <s v="NO"/>
    <s v="NO"/>
    <m/>
    <s v="NO"/>
    <s v="NO"/>
    <n v="-24.38"/>
  </r>
  <r>
    <s v="A01"/>
    <s v="ON LINE DESK SA"/>
    <s v="Calle Ferraz 28, 1 Izq, 28008 Madrid, Spain"/>
    <s v="ES"/>
    <s v="A2SC0NLSYTA68B"/>
    <s v="2020.09"/>
    <s v="AFN"/>
    <s v="amazon.fr"/>
    <x v="0"/>
    <s v="407-2133943-5205138"/>
    <s v="amzn1:crow:hBlOSJMoTJ2Ca6ng46H+ew"/>
    <s v="YES"/>
    <s v="B2C"/>
    <x v="1"/>
    <d v="2020-08-25T00:00:00"/>
    <d v="2020-08-25T00:00:00"/>
    <d v="2020-09-21T00:00:00"/>
    <s v="2020"/>
    <s v="2020"/>
    <s v="2020.03"/>
    <s v="2020.09"/>
    <s v="2020.39"/>
    <s v="WE-01-02-01-01-01-01-44"/>
    <s v="weltenmann Espadrilles Slip-on Classiques pour Homme en Coton avec Sac en Tissu, Marine, 44 | Handmade in Spain"/>
    <n v="1"/>
    <n v="-28.75"/>
    <n v="0"/>
    <n v="-28.75"/>
    <n v="0"/>
    <n v="0"/>
    <n v="0"/>
    <n v="0"/>
    <n v="0"/>
    <n v="0"/>
    <n v="-28.75"/>
    <n v="0.2"/>
    <n v="-5.75"/>
    <n v="0"/>
    <n v="-5.75"/>
    <n v="0"/>
    <n v="0"/>
    <n v="0"/>
    <n v="0"/>
    <n v="0"/>
    <n v="0"/>
    <n v="0"/>
    <n v="0"/>
    <n v="-5.75"/>
    <n v="-34.5"/>
    <n v="0"/>
    <n v="-34.5"/>
    <n v="0"/>
    <n v="0"/>
    <n v="0"/>
    <n v="0"/>
    <n v="0"/>
    <n v="0"/>
    <n v="-34.5"/>
    <s v="EUR"/>
    <s v="A_GEN_STANDARD"/>
    <s v="S"/>
    <s v="Sosnowiec"/>
    <x v="0"/>
    <s v="41-208"/>
    <s v="Vandoeuvre Les Nancy"/>
    <x v="3"/>
    <s v="54500"/>
    <s v="PL"/>
    <s v="PL5263266229"/>
    <s v="FR"/>
    <s v="FR17850992868"/>
    <s v="FR"/>
    <s v="FR17850992868"/>
    <m/>
    <m/>
    <s v="PL"/>
    <s v="CN-FR-753614555-2020-67"/>
    <n v="-126.46"/>
    <n v="-25.29"/>
    <n v="-151.75"/>
    <s v="PLN"/>
    <n v="4.399"/>
    <d v="2020-08-24T00:00:00"/>
    <s v="SALE"/>
    <s v="https://www.Amazon.fr/gp/invoice/download.html?v=urn%3aalx%3adoc%3a9d8cab0f-1f96-4462-8642-ace99a371392%3a15fb2214-0017-42ce-8f9a-e4bff0741f7d&amp;t=EU_Retail_Reversal"/>
    <s v="NO"/>
    <s v="NO"/>
    <s v="NO"/>
    <m/>
    <s v="NO"/>
    <s v="NO"/>
    <n v="-28.75"/>
  </r>
  <r>
    <s v="A01"/>
    <s v="ON LINE DESK SA"/>
    <s v="Calle Ferraz 28, 1 Izq, 28008 Madrid, Spain"/>
    <s v="ES"/>
    <s v="A2SC0NLSYTA68B"/>
    <s v="2020.09"/>
    <s v="AFN"/>
    <s v="amazon.co.uk"/>
    <x v="0"/>
    <s v="205-8533025-2041137"/>
    <s v="amzn1:crow:zaaNWGUqRs24ohYZd4Xo0Q"/>
    <s v="YES"/>
    <s v="B2C"/>
    <x v="1"/>
    <d v="2020-08-27T00:00:00"/>
    <d v="2020-08-26T00:00:00"/>
    <d v="2020-09-01T00:00:00"/>
    <s v="2020"/>
    <s v="2020"/>
    <s v="2020.03"/>
    <s v="2020.09"/>
    <s v="2020.36"/>
    <s v="WE-01-02-01-01-01-15-42"/>
    <s v="weltenmann Classic Men Cotton Slip-on Espadrilles with Cotton Bag, Sky, 8, Handmade in Spain"/>
    <n v="1"/>
    <n v="-22.08"/>
    <n v="0"/>
    <n v="-22.08"/>
    <n v="-0.83"/>
    <n v="0.83"/>
    <n v="0"/>
    <n v="0"/>
    <n v="0"/>
    <n v="0"/>
    <n v="-22.08"/>
    <n v="0.2"/>
    <n v="-4.42"/>
    <n v="0"/>
    <n v="-4.42"/>
    <n v="0.2"/>
    <n v="-0.17"/>
    <n v="0.17"/>
    <n v="0"/>
    <n v="0"/>
    <n v="0"/>
    <n v="0"/>
    <n v="0"/>
    <n v="-4.42"/>
    <n v="-26.5"/>
    <n v="0"/>
    <n v="-26.5"/>
    <n v="-1"/>
    <n v="1"/>
    <n v="0"/>
    <n v="0"/>
    <n v="0"/>
    <n v="0"/>
    <n v="-26.5"/>
    <s v="GBP"/>
    <s v="A_GEN_STANDARD"/>
    <s v="S"/>
    <s v="Sosnowiec"/>
    <x v="0"/>
    <s v="41-208"/>
    <s v="London"/>
    <x v="4"/>
    <s v="N7 6PL"/>
    <s v="PL"/>
    <s v="PL5263266229"/>
    <s v="GB"/>
    <s v="GB321836613"/>
    <s v="GB"/>
    <s v="GB321836613"/>
    <m/>
    <m/>
    <s v="PL"/>
    <s v="CN-GB-753614555-2020-13"/>
    <n v="-108.5"/>
    <n v="-21.72"/>
    <n v="-130.22"/>
    <s v="PLN"/>
    <n v="4.407"/>
    <d v="2020-08-26T00:00:00"/>
    <s v="SALE"/>
    <s v="https://www.Amazon.co.uk/gp/invoice/download.html?v=urn%3aalx%3adoc%3a9d8cab0f-1f96-4462-8642-ace99a371392%3a470a204f-171b-4cef-87ec-c78de3fb26f1&amp;t=EU_Retail_Reversal"/>
    <s v="NO"/>
    <s v="NO"/>
    <s v="NO"/>
    <m/>
    <s v="NO"/>
    <s v="NO"/>
    <n v="-24.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77C18-3930-4785-8467-7FC385C5FA89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93:D100" firstHeaderRow="1" firstDataRow="1" firstDataCol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numFmtId="2" showAll="0"/>
    <pivotField showAll="0"/>
    <pivotField numFmtId="166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rowFields count="4">
    <field x="13"/>
    <field x="8"/>
    <field x="62"/>
    <field x="65"/>
  </rowFields>
  <rowItems count="7">
    <i>
      <x v="1"/>
    </i>
    <i r="1">
      <x/>
    </i>
    <i r="2">
      <x/>
    </i>
    <i r="3">
      <x v="1"/>
    </i>
    <i r="3">
      <x v="3"/>
    </i>
    <i r="3">
      <x v="4"/>
    </i>
    <i t="grand">
      <x/>
    </i>
  </rowItems>
  <colItems count="1">
    <i/>
  </colItems>
  <dataFields count="1">
    <dataField name="Sum of SALE_INVOICE_AMOUNT_NET" fld="7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4D372C-CC4F-4ED8-A49C-89B1C1030A96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84:D90" firstHeaderRow="1" firstDataRow="1" firstDataCol="1"/>
  <pivotFields count="9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numFmtId="2" showAll="0"/>
    <pivotField showAll="0"/>
    <pivotField numFmtId="166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rowFields count="4">
    <field x="13"/>
    <field x="8"/>
    <field x="62"/>
    <field x="65"/>
  </rowFields>
  <rowItems count="6">
    <i>
      <x/>
    </i>
    <i r="1">
      <x/>
    </i>
    <i r="2">
      <x/>
    </i>
    <i r="3">
      <x/>
    </i>
    <i r="3">
      <x v="2"/>
    </i>
    <i t="grand">
      <x/>
    </i>
  </rowItems>
  <colItems count="1">
    <i/>
  </colItems>
  <dataFields count="1">
    <dataField name="Sum of SALE_INVOICE_AMOUNT_NET" fld="7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041DD-B9C4-4F47-ABEA-AEF7D2D1AE5E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1:D39" firstHeaderRow="1" firstDataRow="1" firstDataCol="1"/>
  <pivotFields count="92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h="1" x="0"/>
        <item x="1"/>
        <item t="default"/>
      </items>
    </pivotField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numFmtId="2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rowFields count="4">
    <field x="13"/>
    <field x="8"/>
    <field x="62"/>
    <field x="65"/>
  </rowFields>
  <rowItems count="8">
    <i>
      <x v="1"/>
    </i>
    <i r="1">
      <x/>
    </i>
    <i r="2">
      <x/>
    </i>
    <i r="3">
      <x v="1"/>
    </i>
    <i r="3">
      <x v="2"/>
    </i>
    <i r="3">
      <x v="3"/>
    </i>
    <i r="3">
      <x v="4"/>
    </i>
    <i t="grand">
      <x/>
    </i>
  </rowItems>
  <colItems count="1">
    <i/>
  </colItems>
  <dataFields count="1">
    <dataField name="Sum of REFUND_INVOICE_AMOUNT_NET" fld="7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9143C-7985-482D-95CB-75D33BCDB97A}" name="PivotTable3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23:D28" firstHeaderRow="1" firstDataRow="1" firstDataCol="1"/>
  <pivotFields count="92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166" showAll="0"/>
    <pivotField numFmtId="2" showAll="0"/>
    <pivotField numFmtId="2" showAll="0"/>
    <pivotField numFmtId="2"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numFmtId="2" showAll="0"/>
    <pivotField numFmtId="2"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rowFields count="4">
    <field x="13"/>
    <field x="8"/>
    <field x="62"/>
    <field x="65"/>
  </rowFields>
  <rowItems count="5">
    <i>
      <x/>
    </i>
    <i r="1">
      <x/>
    </i>
    <i r="2">
      <x/>
    </i>
    <i r="3">
      <x/>
    </i>
    <i t="grand">
      <x/>
    </i>
  </rowItems>
  <colItems count="1">
    <i/>
  </colItems>
  <dataFields count="1">
    <dataField name="Sum of REFUND_INVOICE_AMOUNT_NET" fld="7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67FC-1B6B-482A-87DE-5C1BC40578F4}">
  <sheetPr>
    <tabColor rgb="FFFFC000"/>
  </sheetPr>
  <dimension ref="A1:I30"/>
  <sheetViews>
    <sheetView tabSelected="1" workbookViewId="0">
      <selection activeCell="J33" sqref="J33"/>
    </sheetView>
  </sheetViews>
  <sheetFormatPr defaultRowHeight="15" x14ac:dyDescent="0.25"/>
  <cols>
    <col min="1" max="1" width="19.7109375" bestFit="1" customWidth="1"/>
    <col min="2" max="2" width="41.42578125" bestFit="1" customWidth="1"/>
    <col min="3" max="3" width="16.140625" customWidth="1"/>
    <col min="4" max="4" width="15.5703125" customWidth="1"/>
    <col min="7" max="7" width="27.85546875" customWidth="1"/>
  </cols>
  <sheetData>
    <row r="1" spans="1:8" x14ac:dyDescent="0.25">
      <c r="A1" s="28" t="s">
        <v>2361</v>
      </c>
      <c r="B1" s="4"/>
      <c r="C1" s="4"/>
      <c r="D1" s="4"/>
    </row>
    <row r="2" spans="1:8" ht="15.75" thickBot="1" x14ac:dyDescent="0.3">
      <c r="A2" s="29">
        <v>44075</v>
      </c>
      <c r="B2" s="4"/>
      <c r="C2" s="4"/>
      <c r="D2" s="4"/>
    </row>
    <row r="3" spans="1:8" x14ac:dyDescent="0.25">
      <c r="A3" t="s">
        <v>2362</v>
      </c>
      <c r="B3" t="s">
        <v>2363</v>
      </c>
      <c r="C3" s="30">
        <f>SUMMARY!D60</f>
        <v>4980.55</v>
      </c>
      <c r="D3" s="31"/>
      <c r="G3" s="32" t="s">
        <v>2364</v>
      </c>
      <c r="H3" s="33"/>
    </row>
    <row r="4" spans="1:8" x14ac:dyDescent="0.25">
      <c r="A4" t="s">
        <v>2365</v>
      </c>
      <c r="B4" t="s">
        <v>2366</v>
      </c>
      <c r="C4" s="30">
        <v>0</v>
      </c>
      <c r="D4" s="31"/>
      <c r="G4" s="34" t="s">
        <v>2367</v>
      </c>
      <c r="H4" s="35">
        <f>SALES!G85+REFUNDS!G24</f>
        <v>493.13999999999987</v>
      </c>
    </row>
    <row r="5" spans="1:8" ht="15.75" thickBot="1" x14ac:dyDescent="0.3">
      <c r="A5" t="s">
        <v>2368</v>
      </c>
      <c r="B5" t="s">
        <v>2369</v>
      </c>
      <c r="C5" s="30"/>
      <c r="D5" s="30">
        <f>C4*0.05</f>
        <v>0</v>
      </c>
      <c r="G5" s="36" t="s">
        <v>2370</v>
      </c>
      <c r="H5" s="37">
        <f>H4*0.23</f>
        <v>113.42219999999998</v>
      </c>
    </row>
    <row r="6" spans="1:8" x14ac:dyDescent="0.25">
      <c r="A6" t="s">
        <v>2371</v>
      </c>
      <c r="B6" t="s">
        <v>2372</v>
      </c>
      <c r="C6" s="30">
        <v>0</v>
      </c>
      <c r="D6" s="31"/>
    </row>
    <row r="7" spans="1:8" ht="15.75" thickBot="1" x14ac:dyDescent="0.3">
      <c r="A7" t="s">
        <v>2373</v>
      </c>
      <c r="B7" t="s">
        <v>2374</v>
      </c>
      <c r="C7" s="30"/>
      <c r="D7" s="30">
        <f>C6*0.08</f>
        <v>0</v>
      </c>
    </row>
    <row r="8" spans="1:8" x14ac:dyDescent="0.25">
      <c r="A8" t="s">
        <v>2375</v>
      </c>
      <c r="B8" t="s">
        <v>2376</v>
      </c>
      <c r="C8" s="30">
        <f>SUMMARY!D33</f>
        <v>493.14</v>
      </c>
      <c r="D8" s="31"/>
      <c r="G8" s="38" t="str">
        <f>ICS_SUMM!D7</f>
        <v>ICS</v>
      </c>
      <c r="H8" s="39"/>
    </row>
    <row r="9" spans="1:8" x14ac:dyDescent="0.25">
      <c r="A9" t="s">
        <v>2378</v>
      </c>
      <c r="B9" t="s">
        <v>2379</v>
      </c>
      <c r="C9" s="30"/>
      <c r="D9" s="30">
        <f>+C8*0.23</f>
        <v>113.4222</v>
      </c>
      <c r="G9" s="40" t="str">
        <f>ICS_SUMM!D8</f>
        <v>CZ684824655</v>
      </c>
      <c r="H9" s="41">
        <f>ICS_SUMM!E8</f>
        <v>130.66</v>
      </c>
    </row>
    <row r="10" spans="1:8" x14ac:dyDescent="0.25">
      <c r="A10" t="s">
        <v>2380</v>
      </c>
      <c r="B10" t="s">
        <v>2377</v>
      </c>
      <c r="C10" s="30">
        <f>SUMMARY!D69</f>
        <v>225.16</v>
      </c>
      <c r="D10" s="31"/>
      <c r="G10" s="40" t="str">
        <f>ICS_SUMM!D9</f>
        <v>DE322857776</v>
      </c>
      <c r="H10" s="41">
        <f>ICS_SUMM!E9</f>
        <v>75.81</v>
      </c>
    </row>
    <row r="11" spans="1:8" x14ac:dyDescent="0.25">
      <c r="A11" t="s">
        <v>2381</v>
      </c>
      <c r="B11" t="s">
        <v>2382</v>
      </c>
      <c r="C11" s="30"/>
      <c r="D11" s="31"/>
      <c r="G11" s="40" t="str">
        <f>ICS_SUMM!D10</f>
        <v>ESA81405219</v>
      </c>
      <c r="H11" s="41">
        <f>ICS_SUMM!E10</f>
        <v>18.690000000000001</v>
      </c>
    </row>
    <row r="12" spans="1:8" ht="15.75" thickBot="1" x14ac:dyDescent="0.3">
      <c r="A12" t="s">
        <v>2383</v>
      </c>
      <c r="B12" t="s">
        <v>2384</v>
      </c>
      <c r="C12" s="30">
        <f>SUMMARY!D87</f>
        <v>3682.46</v>
      </c>
      <c r="D12" s="31"/>
      <c r="G12" s="42" t="str">
        <f>ICS_SUMM!D11</f>
        <v>Total Supply</v>
      </c>
      <c r="H12" s="43">
        <f>ICS_SUMM!E11</f>
        <v>225.16</v>
      </c>
    </row>
    <row r="13" spans="1:8" x14ac:dyDescent="0.25">
      <c r="A13" t="s">
        <v>2385</v>
      </c>
      <c r="B13" t="s">
        <v>2386</v>
      </c>
      <c r="C13" s="30"/>
      <c r="D13" s="30">
        <f>+C12*0.23</f>
        <v>846.96580000000006</v>
      </c>
    </row>
    <row r="14" spans="1:8" ht="15.75" thickBot="1" x14ac:dyDescent="0.3">
      <c r="C14" s="30"/>
      <c r="D14" s="31"/>
    </row>
    <row r="15" spans="1:8" x14ac:dyDescent="0.25">
      <c r="A15" t="s">
        <v>2387</v>
      </c>
      <c r="B15" t="s">
        <v>2388</v>
      </c>
      <c r="C15" s="30">
        <f>C3+C4+C6+C8+C12+C10+C11</f>
        <v>9381.3100000000013</v>
      </c>
      <c r="D15" s="31"/>
      <c r="G15" s="38" t="str">
        <f>ICA_SUMM!C7</f>
        <v>ICA</v>
      </c>
      <c r="H15" s="39"/>
    </row>
    <row r="16" spans="1:8" x14ac:dyDescent="0.25">
      <c r="A16" t="s">
        <v>2390</v>
      </c>
      <c r="B16" t="s">
        <v>2391</v>
      </c>
      <c r="C16" s="44"/>
      <c r="D16" s="30">
        <f>D5+D7+D9+D13</f>
        <v>960.38800000000003</v>
      </c>
      <c r="G16" s="40" t="str">
        <f>ICA_SUMM!C8</f>
        <v>DE322857776</v>
      </c>
      <c r="H16" s="41">
        <f>ICA_SUMM!D8</f>
        <v>3639.52</v>
      </c>
    </row>
    <row r="17" spans="1:9" x14ac:dyDescent="0.25">
      <c r="C17" s="30"/>
      <c r="D17" s="31"/>
      <c r="G17" s="40" t="str">
        <f>ICA_SUMM!C9</f>
        <v>FR17850992868</v>
      </c>
      <c r="H17" s="41">
        <f>ICA_SUMM!D9</f>
        <v>42.94</v>
      </c>
    </row>
    <row r="18" spans="1:9" x14ac:dyDescent="0.25">
      <c r="A18" t="s">
        <v>2392</v>
      </c>
      <c r="B18" t="s">
        <v>2386</v>
      </c>
      <c r="C18" s="44"/>
      <c r="D18" s="30">
        <f>D13</f>
        <v>846.96580000000006</v>
      </c>
      <c r="G18" s="71" t="str">
        <f>ICA_SUMM!C10</f>
        <v>Net Base</v>
      </c>
      <c r="H18" s="72">
        <f>ICA_SUMM!D10</f>
        <v>3682.46</v>
      </c>
    </row>
    <row r="19" spans="1:9" ht="15.75" thickBot="1" x14ac:dyDescent="0.3">
      <c r="C19" s="30"/>
      <c r="D19" s="31"/>
      <c r="G19" s="42" t="str">
        <f>ICA_SUMM!C11</f>
        <v>VAT Reverse Charge</v>
      </c>
      <c r="H19" s="73">
        <f>ICA_SUMM!D11</f>
        <v>846.96580000000006</v>
      </c>
    </row>
    <row r="20" spans="1:9" x14ac:dyDescent="0.25">
      <c r="A20" t="s">
        <v>2393</v>
      </c>
      <c r="B20" t="s">
        <v>2394</v>
      </c>
      <c r="C20" s="30">
        <f>C12</f>
        <v>3682.46</v>
      </c>
      <c r="D20" s="31"/>
      <c r="F20" s="68"/>
      <c r="G20" s="69"/>
      <c r="H20" s="70"/>
      <c r="I20" s="68"/>
    </row>
    <row r="21" spans="1:9" ht="15.75" thickBot="1" x14ac:dyDescent="0.3">
      <c r="A21" t="s">
        <v>2395</v>
      </c>
      <c r="B21" t="s">
        <v>2396</v>
      </c>
      <c r="C21" s="44"/>
      <c r="D21" s="30">
        <f>C20*0.23</f>
        <v>846.96580000000006</v>
      </c>
    </row>
    <row r="22" spans="1:9" ht="15.75" thickBot="1" x14ac:dyDescent="0.3">
      <c r="C22" s="44"/>
      <c r="D22" s="45"/>
      <c r="G22" s="46" t="s">
        <v>2362</v>
      </c>
      <c r="H22" s="47">
        <f>SALES!G94+REFUNDS!G33</f>
        <v>4980.5499999999984</v>
      </c>
    </row>
    <row r="23" spans="1:9" x14ac:dyDescent="0.25">
      <c r="C23" s="44"/>
      <c r="D23" s="45"/>
    </row>
    <row r="24" spans="1:9" ht="15.75" thickBot="1" x14ac:dyDescent="0.3">
      <c r="A24" s="48" t="s">
        <v>2397</v>
      </c>
      <c r="B24" s="48" t="s">
        <v>2398</v>
      </c>
      <c r="C24" s="49">
        <f>D16-D21</f>
        <v>113.42219999999998</v>
      </c>
      <c r="D24" s="45"/>
    </row>
    <row r="25" spans="1:9" ht="15.75" thickTop="1" x14ac:dyDescent="0.25">
      <c r="C25" s="44"/>
      <c r="D25" s="45"/>
    </row>
    <row r="26" spans="1:9" x14ac:dyDescent="0.25">
      <c r="C26" s="44"/>
      <c r="D26" s="45"/>
    </row>
    <row r="27" spans="1:9" x14ac:dyDescent="0.25">
      <c r="C27" s="44"/>
      <c r="D27" s="45"/>
    </row>
    <row r="28" spans="1:9" x14ac:dyDescent="0.25">
      <c r="A28" s="50" t="s">
        <v>2399</v>
      </c>
      <c r="B28" s="51"/>
      <c r="C28" s="52">
        <f>C3+C4+C6+C8</f>
        <v>5473.6900000000005</v>
      </c>
      <c r="D28" s="53" t="s">
        <v>2400</v>
      </c>
    </row>
    <row r="29" spans="1:9" ht="15.75" thickBot="1" x14ac:dyDescent="0.3">
      <c r="A29" s="54" t="s">
        <v>2401</v>
      </c>
      <c r="B29" s="55"/>
      <c r="C29" s="56">
        <f>C24</f>
        <v>113.42219999999998</v>
      </c>
      <c r="D29" s="45"/>
    </row>
    <row r="30" spans="1:9" ht="15.75" thickTop="1" x14ac:dyDescent="0.25"/>
  </sheetData>
  <mergeCells count="3">
    <mergeCell ref="G3:H3"/>
    <mergeCell ref="G8:H8"/>
    <mergeCell ref="G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zoomScale="85" zoomScaleNormal="85" workbookViewId="0">
      <selection activeCell="E37" sqref="E33:E37"/>
    </sheetView>
  </sheetViews>
  <sheetFormatPr defaultColWidth="11.42578125" defaultRowHeight="12.75" x14ac:dyDescent="0.2"/>
  <cols>
    <col min="1" max="1" width="11.42578125" style="3"/>
    <col min="2" max="2" width="20.7109375" style="3" customWidth="1"/>
    <col min="3" max="7" width="30.7109375" style="12" customWidth="1"/>
    <col min="8" max="16384" width="11.42578125" style="4"/>
  </cols>
  <sheetData>
    <row r="3" spans="2:7" ht="18" x14ac:dyDescent="0.2">
      <c r="B3" s="23" t="s">
        <v>185</v>
      </c>
      <c r="C3" s="4"/>
      <c r="G3" s="14" t="str">
        <f>IF(SALES!$B$2="","",SALES!$B$2)</f>
        <v>ON LINE DESK SA</v>
      </c>
    </row>
    <row r="4" spans="2:7" x14ac:dyDescent="0.2">
      <c r="G4" s="15" t="str">
        <f>IF(SALES!$C$2="","",SALES!$C$2)</f>
        <v>Calle Ferraz 28, 1 Izq, 28008 Madrid, Spain</v>
      </c>
    </row>
    <row r="8" spans="2:7" x14ac:dyDescent="0.2">
      <c r="B8" s="13" t="s">
        <v>209</v>
      </c>
      <c r="C8" s="13"/>
    </row>
    <row r="9" spans="2:7" ht="5.0999999999999996" customHeight="1" x14ac:dyDescent="0.2">
      <c r="C9" s="16"/>
      <c r="D9" s="16"/>
      <c r="E9" s="16"/>
      <c r="F9" s="16"/>
      <c r="G9" s="16"/>
    </row>
    <row r="10" spans="2:7" ht="13.5" thickBot="1" x14ac:dyDescent="0.25">
      <c r="C10" s="10" t="s">
        <v>186</v>
      </c>
      <c r="D10" s="17" t="s">
        <v>88</v>
      </c>
      <c r="E10" s="10" t="s">
        <v>187</v>
      </c>
      <c r="F10" s="10" t="s">
        <v>188</v>
      </c>
      <c r="G10" s="16"/>
    </row>
    <row r="11" spans="2:7" x14ac:dyDescent="0.2">
      <c r="C11" s="12" t="str">
        <f>IF(SALES!$U$2="","",SALES!$U$2)</f>
        <v>2020.09</v>
      </c>
      <c r="D11" s="12" t="str">
        <f>IF(SALES!$BX$2="","",SALES!$BX$2)</f>
        <v>PL</v>
      </c>
      <c r="E11" s="12" t="str">
        <f>IFERROR(VLOOKUP($D$11,SALES!$BT:$BU,2,FALSE),"")</f>
        <v>PL5263266229</v>
      </c>
      <c r="F11" s="25" t="str">
        <f>IF(SALES!$CC$2="","",SALES!$CC$2)</f>
        <v>PLN</v>
      </c>
      <c r="G11" s="16"/>
    </row>
    <row r="12" spans="2:7" x14ac:dyDescent="0.2">
      <c r="G12" s="16"/>
    </row>
    <row r="13" spans="2:7" x14ac:dyDescent="0.2">
      <c r="G13" s="16"/>
    </row>
    <row r="14" spans="2:7" x14ac:dyDescent="0.2">
      <c r="G14" s="16"/>
    </row>
    <row r="15" spans="2:7" x14ac:dyDescent="0.2">
      <c r="B15" s="13" t="s">
        <v>363</v>
      </c>
      <c r="G15" s="16"/>
    </row>
    <row r="16" spans="2:7" ht="13.5" thickBot="1" x14ac:dyDescent="0.25">
      <c r="C16" s="10" t="s">
        <v>369</v>
      </c>
      <c r="D16" s="10" t="s">
        <v>370</v>
      </c>
      <c r="E16" s="10" t="s">
        <v>371</v>
      </c>
      <c r="F16" s="10" t="s">
        <v>372</v>
      </c>
      <c r="G16" s="16"/>
    </row>
    <row r="17" spans="2:7" x14ac:dyDescent="0.2">
      <c r="C17" s="12">
        <f>IF(ERROR!$B$2="",0,ERROR!$B$2)</f>
        <v>0</v>
      </c>
      <c r="D17" s="12">
        <f>IF(ERROR!$C$2="",0,ERROR!$C$2)</f>
        <v>0</v>
      </c>
      <c r="E17" s="12">
        <f>IF(ERROR!$D$2="",0,ERROR!$D$2)</f>
        <v>0</v>
      </c>
      <c r="F17" s="12">
        <f>IF(ERROR!$E$2="",0,ERROR!$E$2)</f>
        <v>0</v>
      </c>
      <c r="G17" s="16"/>
    </row>
    <row r="18" spans="2:7" x14ac:dyDescent="0.2">
      <c r="G18" s="16"/>
    </row>
    <row r="19" spans="2:7" x14ac:dyDescent="0.2">
      <c r="G19" s="16"/>
    </row>
    <row r="20" spans="2:7" x14ac:dyDescent="0.2">
      <c r="G20" s="16"/>
    </row>
    <row r="21" spans="2:7" x14ac:dyDescent="0.2">
      <c r="B21" s="13" t="s">
        <v>210</v>
      </c>
      <c r="C21" s="13"/>
      <c r="G21" s="16"/>
    </row>
    <row r="22" spans="2:7" ht="5.0999999999999996" customHeight="1" x14ac:dyDescent="0.2">
      <c r="C22" s="16"/>
      <c r="D22" s="16" t="s">
        <v>202</v>
      </c>
      <c r="G22" s="16"/>
    </row>
    <row r="23" spans="2:7" ht="13.5" thickBot="1" x14ac:dyDescent="0.25">
      <c r="C23" s="10" t="s">
        <v>207</v>
      </c>
      <c r="D23" s="17" t="s">
        <v>205</v>
      </c>
      <c r="G23" s="16"/>
    </row>
    <row r="24" spans="2:7" x14ac:dyDescent="0.2">
      <c r="C24" s="22">
        <f>$D$33+$D$51</f>
        <v>493.14</v>
      </c>
      <c r="D24" s="22">
        <f>$E$33+$E$51-$E$96</f>
        <v>113.30000000000001</v>
      </c>
      <c r="E24" s="16"/>
      <c r="G24" s="16"/>
    </row>
    <row r="25" spans="2:7" x14ac:dyDescent="0.2">
      <c r="C25" s="16"/>
      <c r="D25" s="16"/>
      <c r="E25" s="16"/>
      <c r="F25" s="16"/>
      <c r="G25" s="16"/>
    </row>
    <row r="26" spans="2:7" x14ac:dyDescent="0.2">
      <c r="C26" s="16"/>
      <c r="D26" s="16"/>
      <c r="E26" s="16"/>
      <c r="F26" s="16"/>
      <c r="G26" s="16"/>
    </row>
    <row r="27" spans="2:7" x14ac:dyDescent="0.2">
      <c r="C27" s="16"/>
      <c r="D27" s="16"/>
      <c r="E27" s="16"/>
      <c r="F27" s="16"/>
      <c r="G27" s="16"/>
    </row>
    <row r="28" spans="2:7" x14ac:dyDescent="0.2">
      <c r="B28" s="13" t="s">
        <v>195</v>
      </c>
      <c r="C28" s="4"/>
      <c r="G28" s="16"/>
    </row>
    <row r="29" spans="2:7" ht="5.0999999999999996" customHeight="1" x14ac:dyDescent="0.2">
      <c r="C29" s="16"/>
      <c r="D29" s="16" t="s">
        <v>202</v>
      </c>
      <c r="E29" s="16" t="s">
        <v>203</v>
      </c>
      <c r="F29" s="16" t="s">
        <v>204</v>
      </c>
      <c r="G29" s="16"/>
    </row>
    <row r="30" spans="2:7" ht="13.5" thickBot="1" x14ac:dyDescent="0.25">
      <c r="C30" s="17"/>
      <c r="D30" s="10" t="s">
        <v>189</v>
      </c>
      <c r="E30" s="10" t="s">
        <v>194</v>
      </c>
      <c r="F30" s="10" t="s">
        <v>190</v>
      </c>
      <c r="G30" s="16"/>
    </row>
    <row r="31" spans="2:7" x14ac:dyDescent="0.2">
      <c r="C31" s="6" t="s">
        <v>192</v>
      </c>
      <c r="D31" s="7">
        <f t="array" ref="D31">IFERROR(INDEX(CUMULATED!$A1:$E$99,MATCH($C$31&amp;$B$28,CUMULATED!$A1:$A$99&amp;CUMULATED!$B$1:$B$99,0),MATCH(D$29,CUMULATED!$A$1:$E$1,0)),0)</f>
        <v>599.86</v>
      </c>
      <c r="E31" s="7">
        <f t="array" ref="E31">IFERROR(INDEX(CUMULATED!$A1:$E$99,MATCH($C$31&amp;$B$28,CUMULATED!$A1:$A$99&amp;CUMULATED!$B$1:$B$99,0),MATCH(E$29,CUMULATED!$A$1:$E$1,0)),0)</f>
        <v>137.87</v>
      </c>
      <c r="F31" s="7">
        <f t="array" ref="F31">IFERROR(INDEX(CUMULATED!$A1:$E$99,MATCH($C$31&amp;$B$28,CUMULATED!$A1:$A$99&amp;CUMULATED!$B$1:$B$99,0),MATCH(F$29,CUMULATED!$A$1:$E$1,0)),0)</f>
        <v>737.73</v>
      </c>
      <c r="G31" s="16"/>
    </row>
    <row r="32" spans="2:7" ht="13.5" thickBot="1" x14ac:dyDescent="0.25">
      <c r="C32" s="8" t="s">
        <v>193</v>
      </c>
      <c r="D32" s="9">
        <f t="array" ref="D32">IFERROR(INDEX(CUMULATED!$A1:$E$99,MATCH($C$32&amp;$B$28,CUMULATED!$A1:$A$99&amp;CUMULATED!$B$1:$B$99,0),MATCH(D$29,CUMULATED!$A$1:$E$1,0)),0)</f>
        <v>-106.72</v>
      </c>
      <c r="E32" s="9">
        <f t="array" ref="E32">IFERROR(INDEX(CUMULATED!$A1:$E$99,MATCH($C$32&amp;$B$28,CUMULATED!$A1:$A$99&amp;CUMULATED!$B$1:$B$99,0),MATCH(E$29,CUMULATED!$A$1:$E$1,0)),0)</f>
        <v>-24.57</v>
      </c>
      <c r="F32" s="9">
        <f t="array" ref="F32">IFERROR(INDEX(CUMULATED!$A1:$E$99,MATCH($C$32&amp;$B$28,CUMULATED!$A1:$A$99&amp;CUMULATED!$B$1:$B$99,0),MATCH(F$29,CUMULATED!$A$1:$E$1,0)),0)</f>
        <v>-131.29</v>
      </c>
      <c r="G32" s="16"/>
    </row>
    <row r="33" spans="2:7" ht="13.5" thickBot="1" x14ac:dyDescent="0.25">
      <c r="C33" s="10" t="s">
        <v>191</v>
      </c>
      <c r="D33" s="11">
        <f>SUM(D31:D32)</f>
        <v>493.14</v>
      </c>
      <c r="E33" s="11">
        <f>SUM(E31:E32)</f>
        <v>113.30000000000001</v>
      </c>
      <c r="F33" s="11">
        <f>SUM(F31:F32)</f>
        <v>606.44000000000005</v>
      </c>
      <c r="G33" s="16"/>
    </row>
    <row r="34" spans="2:7" x14ac:dyDescent="0.2">
      <c r="C34" s="18"/>
      <c r="D34" s="19"/>
      <c r="E34" s="19"/>
      <c r="F34" s="19"/>
      <c r="G34" s="16"/>
    </row>
    <row r="35" spans="2:7" x14ac:dyDescent="0.2">
      <c r="C35" s="18"/>
      <c r="D35" s="19"/>
      <c r="E35" s="19"/>
      <c r="F35" s="19"/>
      <c r="G35" s="16"/>
    </row>
    <row r="36" spans="2:7" x14ac:dyDescent="0.2">
      <c r="C36" s="18"/>
      <c r="D36" s="19"/>
      <c r="E36" s="19"/>
      <c r="F36" s="19"/>
      <c r="G36" s="16"/>
    </row>
    <row r="37" spans="2:7" x14ac:dyDescent="0.2">
      <c r="B37" s="13" t="s">
        <v>357</v>
      </c>
      <c r="C37" s="4"/>
      <c r="G37" s="16"/>
    </row>
    <row r="38" spans="2:7" ht="5.0999999999999996" customHeight="1" x14ac:dyDescent="0.2">
      <c r="B38" s="4"/>
      <c r="C38" s="16"/>
      <c r="D38" s="16" t="s">
        <v>202</v>
      </c>
      <c r="E38" s="16" t="s">
        <v>203</v>
      </c>
      <c r="F38" s="16" t="s">
        <v>204</v>
      </c>
      <c r="G38" s="16"/>
    </row>
    <row r="39" spans="2:7" ht="13.5" thickBot="1" x14ac:dyDescent="0.25">
      <c r="B39" s="4"/>
      <c r="C39" s="17"/>
      <c r="D39" s="10" t="s">
        <v>189</v>
      </c>
      <c r="E39" s="10" t="s">
        <v>194</v>
      </c>
      <c r="F39" s="10" t="s">
        <v>190</v>
      </c>
      <c r="G39" s="16"/>
    </row>
    <row r="40" spans="2:7" x14ac:dyDescent="0.2">
      <c r="B40" s="4"/>
      <c r="C40" s="6" t="s">
        <v>192</v>
      </c>
      <c r="D40" s="7">
        <f t="array" ref="D40">IFERROR(INDEX(CUMULATED!$A1:$E$99,MATCH($C$40&amp;$B$37,CUMULATED!$A1:$A$99&amp;CUMULATED!$B$1:$B$99,0),MATCH(D$38,CUMULATED!$A$1:$E$1,0)),0)</f>
        <v>0</v>
      </c>
      <c r="E40" s="7">
        <f t="array" ref="E40">IFERROR(INDEX(CUMULATED!$A1:$E$99,MATCH($C$40&amp;$B$37,CUMULATED!$A1:$A$99&amp;CUMULATED!$B$1:$B$99,0),MATCH(E$38,CUMULATED!$A$1:$E$1,0)),0)</f>
        <v>0</v>
      </c>
      <c r="F40" s="7">
        <f t="array" ref="F40">IFERROR(INDEX(CUMULATED!$A1:$E$99,MATCH($C$40&amp;$B$37,CUMULATED!$A1:$A$99&amp;CUMULATED!$B$1:$B$99,0),MATCH(F$38,CUMULATED!$A$1:$E$1,0)),0)</f>
        <v>0</v>
      </c>
      <c r="G40" s="16"/>
    </row>
    <row r="41" spans="2:7" ht="13.5" thickBot="1" x14ac:dyDescent="0.25">
      <c r="B41" s="4"/>
      <c r="C41" s="8" t="s">
        <v>193</v>
      </c>
      <c r="D41" s="9">
        <f t="array" ref="D41">IFERROR(INDEX(CUMULATED!$A1:$E$99,MATCH($C$41&amp;$B$37,CUMULATED!$A1:$A$99&amp;CUMULATED!$B$1:$B$99,0),MATCH(D$38,CUMULATED!$A$1:$E$1,0)),0)</f>
        <v>0</v>
      </c>
      <c r="E41" s="9">
        <f t="array" ref="E41">IFERROR(INDEX(CUMULATED!$A1:$E$99,MATCH($C$41&amp;$B$37,CUMULATED!$A1:$A$99&amp;CUMULATED!$B$1:$B$99,0),MATCH(E$38,CUMULATED!$A$1:$E$1,0)),0)</f>
        <v>0</v>
      </c>
      <c r="F41" s="9">
        <f t="array" ref="F41">IFERROR(INDEX(CUMULATED!$A1:$E$99,MATCH($C$41&amp;$B$37,CUMULATED!$A1:$A$99&amp;CUMULATED!$B$1:$B$99,0),MATCH(F$38,CUMULATED!$A$1:$E$1,0)),0)</f>
        <v>0</v>
      </c>
      <c r="G41" s="16"/>
    </row>
    <row r="42" spans="2:7" ht="13.5" thickBot="1" x14ac:dyDescent="0.25">
      <c r="B42" s="4"/>
      <c r="C42" s="10" t="s">
        <v>191</v>
      </c>
      <c r="D42" s="11">
        <f>SUM(D40:D41)</f>
        <v>0</v>
      </c>
      <c r="E42" s="11">
        <f>SUM(E40:E41)</f>
        <v>0</v>
      </c>
      <c r="F42" s="11">
        <f>SUM(F40:F41)</f>
        <v>0</v>
      </c>
      <c r="G42" s="16"/>
    </row>
    <row r="43" spans="2:7" x14ac:dyDescent="0.2">
      <c r="C43" s="18"/>
      <c r="D43" s="19"/>
      <c r="E43" s="19"/>
      <c r="F43" s="19"/>
      <c r="G43" s="16"/>
    </row>
    <row r="44" spans="2:7" x14ac:dyDescent="0.2">
      <c r="G44" s="16"/>
    </row>
    <row r="45" spans="2:7" x14ac:dyDescent="0.2">
      <c r="G45" s="16"/>
    </row>
    <row r="46" spans="2:7" x14ac:dyDescent="0.2">
      <c r="B46" s="13" t="s">
        <v>196</v>
      </c>
      <c r="C46" s="13"/>
      <c r="G46" s="16"/>
    </row>
    <row r="47" spans="2:7" ht="5.0999999999999996" customHeight="1" x14ac:dyDescent="0.2">
      <c r="C47" s="16"/>
      <c r="D47" s="16" t="s">
        <v>202</v>
      </c>
      <c r="E47" s="16" t="s">
        <v>203</v>
      </c>
      <c r="F47" s="16" t="s">
        <v>204</v>
      </c>
      <c r="G47" s="16"/>
    </row>
    <row r="48" spans="2:7" ht="13.5" thickBot="1" x14ac:dyDescent="0.25">
      <c r="C48" s="17"/>
      <c r="D48" s="10" t="s">
        <v>189</v>
      </c>
      <c r="E48" s="10" t="s">
        <v>194</v>
      </c>
      <c r="F48" s="10" t="s">
        <v>190</v>
      </c>
      <c r="G48" s="16"/>
    </row>
    <row r="49" spans="2:7" x14ac:dyDescent="0.2">
      <c r="C49" s="6" t="s">
        <v>192</v>
      </c>
      <c r="D49" s="7">
        <f t="array" ref="D49">IFERROR(INDEX(CUMULATED!$A1:$E$99,MATCH($C$49&amp;$B$46,CUMULATED!$A1:$A$99&amp;CUMULATED!$B$1:$B$99,0),MATCH(D$47,CUMULATED!$A$1:$E$1,0)),0)</f>
        <v>0</v>
      </c>
      <c r="E49" s="7">
        <f t="array" ref="E49">IFERROR(INDEX(CUMULATED!$A1:$E$99,MATCH($C$49&amp;$B$46,CUMULATED!$A1:$A$99&amp;CUMULATED!$B$1:$B$99,0),MATCH(E$47,CUMULATED!$A$1:$E$1,0)),0)</f>
        <v>0</v>
      </c>
      <c r="F49" s="7">
        <f t="array" ref="F49">IFERROR(INDEX(CUMULATED!$A1:$E$99,MATCH($C$49&amp;$B$46,CUMULATED!$A1:$A$99&amp;CUMULATED!$B$1:$B$99,0),MATCH(F$47,CUMULATED!$A$1:$E$1,0)),0)</f>
        <v>0</v>
      </c>
      <c r="G49" s="16"/>
    </row>
    <row r="50" spans="2:7" ht="13.5" thickBot="1" x14ac:dyDescent="0.25">
      <c r="C50" s="8" t="s">
        <v>193</v>
      </c>
      <c r="D50" s="9">
        <f t="array" ref="D50">IFERROR(INDEX(CUMULATED!$A1:$E$99,MATCH($C$50&amp;$B$46,CUMULATED!$A1:$A$99&amp;CUMULATED!$B$1:$B$99,0),MATCH(D$47,CUMULATED!$A$1:$E$1,0)),0)</f>
        <v>0</v>
      </c>
      <c r="E50" s="9">
        <f t="array" ref="E50">IFERROR(INDEX(CUMULATED!$A1:$E$99,MATCH($C$50&amp;$B$46,CUMULATED!$A1:$A$99&amp;CUMULATED!$B$1:$B$99,0),MATCH(E$47,CUMULATED!$A$1:$E$1,0)),0)</f>
        <v>0</v>
      </c>
      <c r="F50" s="9">
        <f t="array" ref="F50">IFERROR(INDEX(CUMULATED!$A1:$E$99,MATCH($C$50&amp;$B$46,CUMULATED!$A1:$A$99&amp;CUMULATED!$B$1:$B$99,0),MATCH(F$47,CUMULATED!$A$1:$E$1,0)),0)</f>
        <v>0</v>
      </c>
      <c r="G50" s="16"/>
    </row>
    <row r="51" spans="2:7" ht="13.5" thickBot="1" x14ac:dyDescent="0.25">
      <c r="C51" s="10" t="s">
        <v>191</v>
      </c>
      <c r="D51" s="11">
        <f>SUM(D49:D50)</f>
        <v>0</v>
      </c>
      <c r="E51" s="11">
        <f>SUM(E49:E50)</f>
        <v>0</v>
      </c>
      <c r="F51" s="11">
        <f>SUM(F49:F50)</f>
        <v>0</v>
      </c>
      <c r="G51" s="16"/>
    </row>
    <row r="52" spans="2:7" x14ac:dyDescent="0.2">
      <c r="C52" s="20"/>
      <c r="D52" s="20"/>
      <c r="E52" s="20"/>
      <c r="F52" s="20"/>
      <c r="G52" s="16"/>
    </row>
    <row r="53" spans="2:7" x14ac:dyDescent="0.2">
      <c r="G53" s="16"/>
    </row>
    <row r="54" spans="2:7" x14ac:dyDescent="0.2">
      <c r="G54" s="16"/>
    </row>
    <row r="55" spans="2:7" x14ac:dyDescent="0.2">
      <c r="B55" s="13" t="s">
        <v>200</v>
      </c>
      <c r="C55" s="4"/>
      <c r="G55" s="16"/>
    </row>
    <row r="56" spans="2:7" ht="5.0999999999999996" customHeight="1" x14ac:dyDescent="0.2">
      <c r="C56" s="16"/>
      <c r="D56" s="16" t="s">
        <v>202</v>
      </c>
      <c r="E56" s="16" t="s">
        <v>203</v>
      </c>
      <c r="F56" s="16" t="s">
        <v>204</v>
      </c>
      <c r="G56" s="16"/>
    </row>
    <row r="57" spans="2:7" ht="13.5" thickBot="1" x14ac:dyDescent="0.25">
      <c r="C57" s="17"/>
      <c r="D57" s="10" t="s">
        <v>189</v>
      </c>
      <c r="E57" s="10" t="s">
        <v>194</v>
      </c>
      <c r="F57" s="10" t="s">
        <v>190</v>
      </c>
      <c r="G57" s="16"/>
    </row>
    <row r="58" spans="2:7" x14ac:dyDescent="0.2">
      <c r="C58" s="6" t="s">
        <v>192</v>
      </c>
      <c r="D58" s="7">
        <f t="array" ref="D58">IFERROR(INDEX(CUMULATED!$A1:$E$99,MATCH($C$58&amp;$B$55,CUMULATED!$A1:$A$99&amp;CUMULATED!$B$1:$B$99,0),MATCH(D$56,CUMULATED!$A$1:$E$1,0)),0)</f>
        <v>7219.68</v>
      </c>
      <c r="E58" s="7">
        <f t="array" ref="E58">IFERROR(INDEX(CUMULATED!$A1:$E$99,MATCH($C$58&amp;$B$55,CUMULATED!$A1:$A$99&amp;CUMULATED!$B$1:$B$99,0),MATCH(E$56,CUMULATED!$A$1:$E$1,0)),0)</f>
        <v>1188.81</v>
      </c>
      <c r="F58" s="7">
        <f t="array" ref="F58">IFERROR(INDEX(CUMULATED!$A1:$E$99,MATCH($C$58&amp;$B$55,CUMULATED!$A1:$A$99&amp;CUMULATED!$B$1:$B$99,0),MATCH(F$56,CUMULATED!$A$1:$E$1,0)),0)</f>
        <v>8408.35</v>
      </c>
      <c r="G58" s="16"/>
    </row>
    <row r="59" spans="2:7" ht="13.5" thickBot="1" x14ac:dyDescent="0.25">
      <c r="C59" s="8" t="s">
        <v>193</v>
      </c>
      <c r="D59" s="9">
        <f t="array" ref="D59">IFERROR(INDEX(CUMULATED!$A1:$E$99,MATCH($C$59&amp;$B$55,CUMULATED!$A1:$A$99&amp;CUMULATED!$B$1:$B$99,0),MATCH(D$56,CUMULATED!$A$1:$E$1,0)),0)</f>
        <v>-2239.13</v>
      </c>
      <c r="E59" s="9">
        <f t="array" ref="E59">IFERROR(INDEX(CUMULATED!$A1:$E$99,MATCH($C$59&amp;$B$55,CUMULATED!$A1:$A$99&amp;CUMULATED!$B$1:$B$99,0),MATCH(E$56,CUMULATED!$A$1:$E$1,0)),0)</f>
        <v>-373.04</v>
      </c>
      <c r="F59" s="9">
        <f t="array" ref="F59">IFERROR(INDEX(CUMULATED!$A1:$E$99,MATCH($C$59&amp;$B$55,CUMULATED!$A1:$A$99&amp;CUMULATED!$B$1:$B$99,0),MATCH(F$56,CUMULATED!$A$1:$E$1,0)),0)</f>
        <v>-2612.19</v>
      </c>
      <c r="G59" s="16"/>
    </row>
    <row r="60" spans="2:7" ht="13.5" thickBot="1" x14ac:dyDescent="0.25">
      <c r="C60" s="10" t="s">
        <v>191</v>
      </c>
      <c r="D60" s="11">
        <f>SUM(D58:D59)</f>
        <v>4980.55</v>
      </c>
      <c r="E60" s="11">
        <f>SUM(E58:E59)</f>
        <v>815.77</v>
      </c>
      <c r="F60" s="11">
        <f>SUM(F58:F59)</f>
        <v>5796.16</v>
      </c>
      <c r="G60" s="16"/>
    </row>
    <row r="61" spans="2:7" x14ac:dyDescent="0.2">
      <c r="G61" s="16"/>
    </row>
    <row r="62" spans="2:7" x14ac:dyDescent="0.2">
      <c r="G62" s="16"/>
    </row>
    <row r="63" spans="2:7" x14ac:dyDescent="0.2">
      <c r="G63" s="16"/>
    </row>
    <row r="64" spans="2:7" x14ac:dyDescent="0.2">
      <c r="B64" s="13" t="s">
        <v>197</v>
      </c>
      <c r="C64" s="4"/>
      <c r="G64" s="16"/>
    </row>
    <row r="65" spans="1:7" ht="5.0999999999999996" customHeight="1" x14ac:dyDescent="0.2">
      <c r="C65" s="16"/>
      <c r="D65" s="16" t="s">
        <v>202</v>
      </c>
      <c r="F65" s="16" t="s">
        <v>204</v>
      </c>
      <c r="G65" s="16"/>
    </row>
    <row r="66" spans="1:7" ht="13.5" thickBot="1" x14ac:dyDescent="0.25">
      <c r="C66" s="17"/>
      <c r="D66" s="10" t="s">
        <v>189</v>
      </c>
      <c r="G66" s="16"/>
    </row>
    <row r="67" spans="1:7" x14ac:dyDescent="0.2">
      <c r="C67" s="6" t="s">
        <v>192</v>
      </c>
      <c r="D67" s="7">
        <f t="array" ref="D67">IFERROR(INDEX(CUMULATED!$A1:$F$99,MATCH($C$67&amp;$B$64,CUMULATED!$A1:$A$99&amp;CUMULATED!$B$1:$B$99,0),MATCH(D$65,CUMULATED!$A$1:$F$1,0)),0)</f>
        <v>225.16</v>
      </c>
    </row>
    <row r="68" spans="1:7" ht="13.5" thickBot="1" x14ac:dyDescent="0.25">
      <c r="C68" s="8" t="s">
        <v>193</v>
      </c>
      <c r="D68" s="9">
        <f t="array" ref="D68">IFERROR(INDEX(CUMULATED!$A1:$F$99,MATCH($C$68&amp;$B$64,CUMULATED!$A1:$A$99&amp;CUMULATED!$B$1:$B$99,0),MATCH(D$65,CUMULATED!$A$1:$F$1,0)),0)</f>
        <v>0</v>
      </c>
    </row>
    <row r="69" spans="1:7" s="5" customFormat="1" ht="13.5" thickBot="1" x14ac:dyDescent="0.25">
      <c r="A69" s="3"/>
      <c r="B69" s="3"/>
      <c r="C69" s="10" t="s">
        <v>191</v>
      </c>
      <c r="D69" s="11">
        <f>SUM(D67:D68)</f>
        <v>225.16</v>
      </c>
      <c r="E69" s="12"/>
      <c r="F69" s="12"/>
      <c r="G69" s="12"/>
    </row>
    <row r="70" spans="1:7" s="5" customFormat="1" x14ac:dyDescent="0.2">
      <c r="A70" s="3"/>
      <c r="B70" s="3"/>
      <c r="C70" s="21"/>
      <c r="D70" s="21"/>
      <c r="E70" s="12"/>
      <c r="F70" s="12"/>
      <c r="G70" s="12"/>
    </row>
    <row r="71" spans="1:7" s="5" customFormat="1" x14ac:dyDescent="0.2">
      <c r="A71" s="3"/>
      <c r="B71" s="3"/>
      <c r="C71" s="21"/>
      <c r="D71" s="21"/>
      <c r="E71" s="12"/>
      <c r="F71" s="12"/>
      <c r="G71" s="12"/>
    </row>
    <row r="72" spans="1:7" s="5" customFormat="1" x14ac:dyDescent="0.2">
      <c r="A72" s="3"/>
      <c r="B72" s="3"/>
      <c r="C72" s="21"/>
      <c r="D72" s="21"/>
      <c r="E72" s="12"/>
      <c r="F72" s="12"/>
      <c r="G72" s="12"/>
    </row>
    <row r="73" spans="1:7" x14ac:dyDescent="0.2">
      <c r="B73" s="13" t="s">
        <v>199</v>
      </c>
      <c r="C73" s="4"/>
    </row>
    <row r="74" spans="1:7" ht="5.0999999999999996" customHeight="1" x14ac:dyDescent="0.2">
      <c r="C74" s="16"/>
      <c r="D74" s="16" t="s">
        <v>202</v>
      </c>
      <c r="E74" s="16" t="s">
        <v>203</v>
      </c>
      <c r="F74" s="16" t="s">
        <v>204</v>
      </c>
      <c r="G74" s="16"/>
    </row>
    <row r="75" spans="1:7" ht="13.5" thickBot="1" x14ac:dyDescent="0.25">
      <c r="C75" s="17"/>
      <c r="D75" s="10" t="s">
        <v>189</v>
      </c>
      <c r="E75" s="16" t="s">
        <v>203</v>
      </c>
      <c r="F75" s="16" t="s">
        <v>203</v>
      </c>
      <c r="G75" s="16"/>
    </row>
    <row r="76" spans="1:7" x14ac:dyDescent="0.2">
      <c r="C76" s="6" t="s">
        <v>192</v>
      </c>
      <c r="D76" s="7">
        <f t="array" ref="D76">IFERROR(INDEX(CUMULATED!$A1:$F$99,MATCH($C$76&amp;$B$73,CUMULATED!$A1:$A$99&amp;CUMULATED!$B$1:$B$99,0),MATCH(D$74,CUMULATED!$A$1:$F$1,0)),0)</f>
        <v>0</v>
      </c>
      <c r="E76" s="16" t="s">
        <v>203</v>
      </c>
      <c r="F76" s="16" t="s">
        <v>203</v>
      </c>
      <c r="G76" s="16"/>
    </row>
    <row r="77" spans="1:7" ht="13.5" thickBot="1" x14ac:dyDescent="0.25">
      <c r="C77" s="8" t="s">
        <v>193</v>
      </c>
      <c r="D77" s="9">
        <f t="array" ref="D77">IFERROR(INDEX(CUMULATED!$A1:$F$99,MATCH($C$77&amp;$B$73,CUMULATED!$A1:$A$99&amp;CUMULATED!$B$1:$B$99,0),MATCH(D$74,CUMULATED!$A$1:$F$1,0)),0)</f>
        <v>0</v>
      </c>
      <c r="E77" s="16" t="s">
        <v>203</v>
      </c>
      <c r="F77" s="16" t="s">
        <v>203</v>
      </c>
      <c r="G77" s="16"/>
    </row>
    <row r="78" spans="1:7" ht="13.5" thickBot="1" x14ac:dyDescent="0.25">
      <c r="C78" s="17" t="s">
        <v>191</v>
      </c>
      <c r="D78" s="24">
        <f>SUM(D76:D77)</f>
        <v>0</v>
      </c>
    </row>
    <row r="82" spans="1:7" x14ac:dyDescent="0.2">
      <c r="B82" s="13" t="s">
        <v>198</v>
      </c>
      <c r="C82" s="4"/>
    </row>
    <row r="83" spans="1:7" ht="5.0999999999999996" customHeight="1" x14ac:dyDescent="0.2">
      <c r="C83" s="16"/>
      <c r="D83" s="16" t="s">
        <v>202</v>
      </c>
      <c r="E83" s="16" t="s">
        <v>255</v>
      </c>
      <c r="F83" s="16" t="s">
        <v>204</v>
      </c>
      <c r="G83" s="16"/>
    </row>
    <row r="84" spans="1:7" ht="13.5" thickBot="1" x14ac:dyDescent="0.25">
      <c r="C84" s="17"/>
      <c r="D84" s="10" t="s">
        <v>189</v>
      </c>
      <c r="E84" s="10" t="s">
        <v>208</v>
      </c>
    </row>
    <row r="85" spans="1:7" x14ac:dyDescent="0.2">
      <c r="C85" s="6" t="s">
        <v>211</v>
      </c>
      <c r="D85" s="7">
        <f t="array" ref="D85">IFERROR(INDEX(CUMULATED!$A1:$F$99,MATCH($C$85&amp;$B$82,CUMULATED!$A1:$A$99&amp;CUMULATED!$B$1:$B$99,0),MATCH(D$83,CUMULATED!$A$1:$F$1,0)),0)</f>
        <v>3682.46</v>
      </c>
      <c r="E85" s="7">
        <f t="array" ref="E85">IFERROR(INDEX(CUMULATED!$A1:$F$99,MATCH($C$85&amp;$B$82,CUMULATED!$A1:$A$99&amp;CUMULATED!$B$1:$B$99,0),MATCH(E$83,CUMULATED!$A$1:$F$1,0)),0)</f>
        <v>846.96</v>
      </c>
    </row>
    <row r="86" spans="1:7" ht="13.5" thickBot="1" x14ac:dyDescent="0.25">
      <c r="C86" s="8" t="s">
        <v>193</v>
      </c>
      <c r="D86" s="9">
        <f t="array" ref="D86">IFERROR(INDEX(CUMULATED!$A1:$F$99,MATCH($C$86&amp;$B$82,CUMULATED!$A1:$A$99&amp;CUMULATED!$B$1:$B$99,0),MATCH(D$83,CUMULATED!$A$1:$F$1,0)),0)</f>
        <v>0</v>
      </c>
      <c r="E86" s="9">
        <f t="array" ref="E86">IFERROR(INDEX(CUMULATED!$A1:$F$99,MATCH($C$86&amp;$B$82,CUMULATED!$A1:$A$99&amp;CUMULATED!$B$1:$B$99,0),MATCH(E$83,CUMULATED!$A$1:$F$1,0)),0)</f>
        <v>0</v>
      </c>
    </row>
    <row r="87" spans="1:7" s="5" customFormat="1" ht="13.5" thickBot="1" x14ac:dyDescent="0.25">
      <c r="A87" s="3"/>
      <c r="B87" s="3"/>
      <c r="C87" s="10" t="s">
        <v>191</v>
      </c>
      <c r="D87" s="11">
        <f>SUM(D85:D86)</f>
        <v>3682.46</v>
      </c>
      <c r="E87" s="11">
        <f>SUM(E85:E86)</f>
        <v>846.96</v>
      </c>
      <c r="F87" s="21"/>
      <c r="G87" s="21"/>
    </row>
    <row r="88" spans="1:7" s="5" customFormat="1" x14ac:dyDescent="0.2">
      <c r="A88" s="3"/>
      <c r="B88" s="3"/>
      <c r="C88" s="21"/>
      <c r="D88" s="21"/>
      <c r="E88" s="21"/>
      <c r="F88" s="21"/>
      <c r="G88" s="21"/>
    </row>
    <row r="89" spans="1:7" s="5" customFormat="1" x14ac:dyDescent="0.2">
      <c r="A89" s="3"/>
      <c r="B89" s="3"/>
      <c r="C89" s="21"/>
      <c r="D89" s="21"/>
      <c r="E89" s="21"/>
      <c r="F89" s="21"/>
      <c r="G89" s="21"/>
    </row>
    <row r="90" spans="1:7" s="5" customFormat="1" x14ac:dyDescent="0.2">
      <c r="A90" s="3"/>
      <c r="B90" s="3"/>
      <c r="C90" s="21"/>
      <c r="D90" s="21"/>
      <c r="E90" s="21"/>
      <c r="F90" s="21"/>
      <c r="G90" s="21"/>
    </row>
    <row r="91" spans="1:7" x14ac:dyDescent="0.2">
      <c r="B91" s="13" t="s">
        <v>399</v>
      </c>
      <c r="C91" s="4"/>
    </row>
    <row r="92" spans="1:7" ht="5.0999999999999996" customHeight="1" x14ac:dyDescent="0.2">
      <c r="C92" s="16"/>
      <c r="D92" s="16" t="s">
        <v>202</v>
      </c>
      <c r="E92" s="16" t="s">
        <v>203</v>
      </c>
      <c r="F92" s="16" t="s">
        <v>204</v>
      </c>
      <c r="G92" s="16" t="s">
        <v>383</v>
      </c>
    </row>
    <row r="93" spans="1:7" ht="13.5" thickBot="1" x14ac:dyDescent="0.25">
      <c r="C93" s="17"/>
      <c r="D93" s="10" t="s">
        <v>189</v>
      </c>
      <c r="E93" s="10" t="s">
        <v>194</v>
      </c>
      <c r="F93" s="10" t="s">
        <v>190</v>
      </c>
      <c r="G93" s="10" t="s">
        <v>400</v>
      </c>
    </row>
    <row r="94" spans="1:7" x14ac:dyDescent="0.2">
      <c r="C94" s="6" t="s">
        <v>211</v>
      </c>
      <c r="D94" s="7">
        <f t="array" ref="D94">IFERROR(INDEX(CUMULATED!$A$1:$G$99,MATCH($C$94&amp;$B$91,CUMULATED!$A$1:$A$99&amp;CUMULATED!$B$1:$B$99,0),MATCH(D$92,CUMULATED!$A$1:$G$1,0)),0)</f>
        <v>0</v>
      </c>
      <c r="E94" s="7">
        <f t="array" ref="E94">IFERROR(INDEX(CUMULATED!$A$1:$G$99,MATCH($C$94&amp;$B$91,CUMULATED!$A$1:$A$99&amp;CUMULATED!$B$1:$B$99,0),MATCH(E$92,CUMULATED!$A$1:$G$1,0)),0)</f>
        <v>0</v>
      </c>
      <c r="F94" s="7">
        <f t="array" ref="F94">IFERROR(INDEX(CUMULATED!$A$1:$G$99,MATCH($C$94&amp;$B$91,CUMULATED!$A$1:$A$99&amp;CUMULATED!$B$1:$B$99,0),MATCH(F$92,CUMULATED!$A$1:$G$1,0)),0)</f>
        <v>0</v>
      </c>
      <c r="G94" s="7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8" t="s">
        <v>193</v>
      </c>
      <c r="D95" s="9">
        <f t="array" ref="D95">IFERROR(INDEX(CUMULATED!$A$1:$G$99,MATCH($C$95&amp;$B$91,CUMULATED!$A$1:$A$99&amp;CUMULATED!$B$1:$B$99,0),MATCH(D$92,CUMULATED!$A$1:$G$1,0)),0)</f>
        <v>0</v>
      </c>
      <c r="E95" s="9">
        <f t="array" ref="E95">IFERROR(INDEX(CUMULATED!$A$1:$G$99,MATCH($C$95&amp;$B$91,CUMULATED!$A$1:$A$99&amp;CUMULATED!$B$1:$B$99,0),MATCH(E$92,CUMULATED!$A$1:$G$1,0)),0)</f>
        <v>0</v>
      </c>
      <c r="F95" s="9">
        <f t="array" ref="F95">IFERROR(INDEX(CUMULATED!$A$1:$G$99,MATCH($C$95&amp;$B$91,CUMULATED!$A$1:$A$99&amp;CUMULATED!$B$1:$B$99,0),MATCH(F$92,CUMULATED!$A$1:$G$1,0)),0)</f>
        <v>0</v>
      </c>
      <c r="G95" s="9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10" t="s">
        <v>191</v>
      </c>
      <c r="D96" s="11">
        <f>SUM(D94:D95)</f>
        <v>0</v>
      </c>
      <c r="E96" s="11">
        <f t="shared" ref="E96:G96" si="0">SUM(E94:E95)</f>
        <v>0</v>
      </c>
      <c r="F96" s="11">
        <f t="shared" si="0"/>
        <v>0</v>
      </c>
      <c r="G96" s="11">
        <f t="shared" si="0"/>
        <v>0</v>
      </c>
    </row>
    <row r="97" spans="1:7" s="5" customFormat="1" x14ac:dyDescent="0.2">
      <c r="A97" s="3"/>
      <c r="B97" s="3"/>
      <c r="C97" s="21"/>
      <c r="D97" s="21"/>
      <c r="E97" s="12"/>
      <c r="F97" s="12"/>
      <c r="G97" s="12"/>
    </row>
    <row r="98" spans="1:7" s="5" customFormat="1" x14ac:dyDescent="0.2">
      <c r="A98" s="3"/>
      <c r="B98" s="3"/>
      <c r="C98" s="21"/>
      <c r="D98" s="21"/>
      <c r="E98" s="12"/>
      <c r="F98" s="12"/>
      <c r="G98" s="12"/>
    </row>
    <row r="99" spans="1:7" s="5" customFormat="1" x14ac:dyDescent="0.2">
      <c r="A99" s="3"/>
      <c r="B99" s="3"/>
      <c r="C99" s="21"/>
      <c r="D99" s="21"/>
      <c r="E99" s="12"/>
      <c r="F99" s="12"/>
      <c r="G99" s="12"/>
    </row>
    <row r="100" spans="1:7" x14ac:dyDescent="0.2">
      <c r="B100" s="13" t="s">
        <v>401</v>
      </c>
      <c r="C100" s="4"/>
    </row>
    <row r="101" spans="1:7" ht="5.0999999999999996" customHeight="1" x14ac:dyDescent="0.2">
      <c r="C101" s="16"/>
      <c r="D101" s="16" t="s">
        <v>202</v>
      </c>
      <c r="E101" s="16" t="s">
        <v>203</v>
      </c>
      <c r="F101" s="16" t="s">
        <v>204</v>
      </c>
      <c r="G101" s="16"/>
    </row>
    <row r="102" spans="1:7" ht="13.5" thickBot="1" x14ac:dyDescent="0.25">
      <c r="C102" s="17"/>
      <c r="D102" s="10" t="s">
        <v>189</v>
      </c>
      <c r="E102" s="16" t="s">
        <v>203</v>
      </c>
      <c r="F102" s="16" t="s">
        <v>203</v>
      </c>
      <c r="G102" s="16"/>
    </row>
    <row r="103" spans="1:7" x14ac:dyDescent="0.2">
      <c r="C103" s="6" t="s">
        <v>211</v>
      </c>
      <c r="D103" s="7">
        <f t="array" ref="D103">IFERROR(INDEX(CUMULATED!$A$1:$G$99,MATCH($C$103&amp;$B$100,CUMULATED!$A$1:$A$99&amp;CUMULATED!$B$1:$B$99,0),MATCH(D$101,CUMULATED!$A$1:$G$1,0)),0)</f>
        <v>0</v>
      </c>
      <c r="E103" s="16" t="s">
        <v>203</v>
      </c>
      <c r="F103" s="16" t="s">
        <v>203</v>
      </c>
      <c r="G103" s="16"/>
    </row>
    <row r="104" spans="1:7" ht="13.5" thickBot="1" x14ac:dyDescent="0.25">
      <c r="C104" s="8" t="s">
        <v>193</v>
      </c>
      <c r="D104" s="9">
        <f t="array" ref="D104">IFERROR(INDEX(CUMULATED!$A$1:$F$99,MATCH($C$104&amp;$B$100,CUMULATED!$A$1:$A$99&amp;CUMULATED!$B$1:$B$99,0),MATCH(D$101,CUMULATED!$A$1:$G$1,0)),0)</f>
        <v>0</v>
      </c>
      <c r="E104" s="16" t="s">
        <v>203</v>
      </c>
      <c r="F104" s="16" t="s">
        <v>203</v>
      </c>
      <c r="G104" s="16"/>
    </row>
    <row r="105" spans="1:7" ht="13.5" thickBot="1" x14ac:dyDescent="0.25">
      <c r="C105" s="17" t="s">
        <v>191</v>
      </c>
      <c r="D105" s="24">
        <f>SUM(D103:D104)</f>
        <v>0</v>
      </c>
    </row>
  </sheetData>
  <conditionalFormatting sqref="F24">
    <cfRule type="cellIs" dxfId="12" priority="17" operator="greaterThan">
      <formula>0</formula>
    </cfRule>
  </conditionalFormatting>
  <conditionalFormatting sqref="D17">
    <cfRule type="containsText" dxfId="11" priority="14" operator="containsText" text="No">
      <formula>NOT(ISERROR(SEARCH("No",D17)))</formula>
    </cfRule>
    <cfRule type="cellIs" dxfId="10" priority="15" operator="greaterThan">
      <formula>0</formula>
    </cfRule>
  </conditionalFormatting>
  <conditionalFormatting sqref="E17">
    <cfRule type="containsText" dxfId="9" priority="12" operator="containsText" text="No">
      <formula>NOT(ISERROR(SEARCH("No",E17)))</formula>
    </cfRule>
    <cfRule type="cellIs" dxfId="8" priority="13" operator="greaterThan">
      <formula>0</formula>
    </cfRule>
  </conditionalFormatting>
  <conditionalFormatting sqref="F17">
    <cfRule type="containsText" dxfId="7" priority="10" operator="containsText" text="No">
      <formula>NOT(ISERROR(SEARCH("No",F17)))</formula>
    </cfRule>
    <cfRule type="cellIs" dxfId="6" priority="11" operator="greaterThan">
      <formula>0</formula>
    </cfRule>
  </conditionalFormatting>
  <conditionalFormatting sqref="C17">
    <cfRule type="containsText" dxfId="5" priority="8" operator="containsText" text="No">
      <formula>NOT(ISERROR(SEARCH("No",C17)))</formula>
    </cfRule>
    <cfRule type="cellIs" dxfId="4" priority="9" operator="greaterThan">
      <formula>0</formula>
    </cfRule>
  </conditionalFormatting>
  <conditionalFormatting sqref="D17">
    <cfRule type="containsText" dxfId="3" priority="6" operator="containsText" text="No">
      <formula>NOT(ISERROR(SEARCH("No",D17)))</formula>
    </cfRule>
    <cfRule type="cellIs" dxfId="2" priority="7" operator="greaterThan">
      <formula>0</formula>
    </cfRule>
  </conditionalFormatting>
  <conditionalFormatting sqref="E17">
    <cfRule type="containsText" dxfId="1" priority="4" operator="containsText" text="No">
      <formula>NOT(ISERROR(SEARCH("No",E17)))</formula>
    </cfRule>
    <cfRule type="cellIs" dxfId="0" priority="5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EA49B5A1-64B5-4B03-BECD-AFE42EDDC1B3}"/>
    <hyperlink ref="B100" location="SALES!A1" display="EXPORTS" xr:uid="{276AE13A-CFA4-4C22-8B8C-A348360486AD}"/>
  </hyperlinks>
  <pageMargins left="0.25" right="0.25" top="0.75" bottom="0.75" header="0.3" footer="0.3"/>
  <pageSetup paperSize="9" scale="6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00"/>
  <sheetViews>
    <sheetView topLeftCell="A76" workbookViewId="0">
      <selection activeCell="H84" sqref="H84:H87"/>
    </sheetView>
  </sheetViews>
  <sheetFormatPr defaultRowHeight="15" x14ac:dyDescent="0.25"/>
  <cols>
    <col min="3" max="3" width="29.85546875" bestFit="1" customWidth="1"/>
    <col min="4" max="4" width="34.85546875" bestFit="1" customWidth="1"/>
    <col min="5" max="5" width="15.42578125" customWidth="1"/>
    <col min="6" max="6" width="21.5703125" bestFit="1" customWidth="1"/>
    <col min="7" max="7" width="11.7109375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212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256</v>
      </c>
      <c r="U1" t="s">
        <v>261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365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214</v>
      </c>
      <c r="CL1" t="s">
        <v>262</v>
      </c>
      <c r="CM1" t="s">
        <v>358</v>
      </c>
      <c r="CN1" t="s">
        <v>379</v>
      </c>
      <c r="CO1" t="s">
        <v>380</v>
      </c>
      <c r="CP1" t="s">
        <v>359</v>
      </c>
      <c r="CQ1" t="s">
        <v>439</v>
      </c>
    </row>
    <row r="2" spans="1:95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89</v>
      </c>
      <c r="I2" t="s">
        <v>85</v>
      </c>
      <c r="J2" t="s">
        <v>446</v>
      </c>
      <c r="K2" t="s">
        <v>447</v>
      </c>
      <c r="L2" t="s">
        <v>86</v>
      </c>
      <c r="M2" t="s">
        <v>403</v>
      </c>
      <c r="N2" t="s">
        <v>404</v>
      </c>
      <c r="O2" s="1">
        <v>44075</v>
      </c>
      <c r="P2" s="1">
        <v>44076</v>
      </c>
      <c r="Q2" s="1">
        <v>44076</v>
      </c>
      <c r="R2" t="s">
        <v>405</v>
      </c>
      <c r="S2" t="s">
        <v>405</v>
      </c>
      <c r="T2" t="s">
        <v>406</v>
      </c>
      <c r="U2" t="s">
        <v>445</v>
      </c>
      <c r="V2" t="s">
        <v>423</v>
      </c>
      <c r="W2" t="s">
        <v>448</v>
      </c>
      <c r="X2" t="s">
        <v>449</v>
      </c>
      <c r="Y2" s="2">
        <v>1</v>
      </c>
      <c r="Z2" s="27">
        <v>15.37</v>
      </c>
      <c r="AA2" s="27">
        <v>0</v>
      </c>
      <c r="AB2" s="27">
        <v>15.37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15.37</v>
      </c>
      <c r="AJ2" s="26">
        <v>0.23</v>
      </c>
      <c r="AK2" s="27">
        <v>3.53</v>
      </c>
      <c r="AL2" s="27">
        <v>0</v>
      </c>
      <c r="AM2" s="27">
        <v>3.53</v>
      </c>
      <c r="AN2" s="26">
        <v>0</v>
      </c>
      <c r="AO2" s="27">
        <v>0</v>
      </c>
      <c r="AP2" s="27">
        <v>0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3.53</v>
      </c>
      <c r="AW2" s="2">
        <v>18.899999999999999</v>
      </c>
      <c r="AX2" s="2">
        <v>0</v>
      </c>
      <c r="AY2" s="2">
        <v>18.899999999999999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18.899999999999999</v>
      </c>
      <c r="BG2" t="s">
        <v>87</v>
      </c>
      <c r="BH2" t="s">
        <v>407</v>
      </c>
      <c r="BI2" t="s">
        <v>408</v>
      </c>
      <c r="BJ2" t="s">
        <v>450</v>
      </c>
      <c r="BK2" t="s">
        <v>206</v>
      </c>
      <c r="BL2" t="s">
        <v>451</v>
      </c>
      <c r="BM2" t="s">
        <v>452</v>
      </c>
      <c r="BN2" t="s">
        <v>453</v>
      </c>
      <c r="BO2" t="s">
        <v>454</v>
      </c>
      <c r="BP2" t="s">
        <v>206</v>
      </c>
      <c r="BQ2" t="s">
        <v>455</v>
      </c>
      <c r="BR2" t="s">
        <v>453</v>
      </c>
      <c r="BT2" t="s">
        <v>206</v>
      </c>
      <c r="BU2" t="s">
        <v>455</v>
      </c>
      <c r="BX2" t="s">
        <v>206</v>
      </c>
      <c r="BY2" t="s">
        <v>456</v>
      </c>
      <c r="BZ2" s="27">
        <v>67.510000000000005</v>
      </c>
      <c r="CA2" s="27">
        <v>15.51</v>
      </c>
      <c r="CB2" s="27">
        <v>83.02</v>
      </c>
      <c r="CC2" t="s">
        <v>457</v>
      </c>
      <c r="CD2" s="26">
        <v>4.3929999999999998</v>
      </c>
      <c r="CE2" s="1">
        <v>44075</v>
      </c>
      <c r="CF2" t="s">
        <v>458</v>
      </c>
      <c r="CK2" t="s">
        <v>402</v>
      </c>
      <c r="CL2" t="s">
        <v>402</v>
      </c>
      <c r="CM2" t="s">
        <v>402</v>
      </c>
      <c r="CN2" t="s">
        <v>402</v>
      </c>
      <c r="CO2" t="s">
        <v>402</v>
      </c>
      <c r="CP2" t="s">
        <v>402</v>
      </c>
      <c r="CQ2" s="27">
        <v>15.37</v>
      </c>
    </row>
    <row r="3" spans="1:95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89</v>
      </c>
      <c r="I3" t="s">
        <v>85</v>
      </c>
      <c r="J3" t="s">
        <v>459</v>
      </c>
      <c r="K3" t="s">
        <v>460</v>
      </c>
      <c r="L3" t="s">
        <v>86</v>
      </c>
      <c r="M3" t="s">
        <v>403</v>
      </c>
      <c r="N3" t="s">
        <v>404</v>
      </c>
      <c r="O3" s="1">
        <v>44076</v>
      </c>
      <c r="P3" s="1">
        <v>44076</v>
      </c>
      <c r="Q3" s="1">
        <v>44076</v>
      </c>
      <c r="R3" t="s">
        <v>405</v>
      </c>
      <c r="S3" t="s">
        <v>405</v>
      </c>
      <c r="T3" t="s">
        <v>406</v>
      </c>
      <c r="U3" t="s">
        <v>445</v>
      </c>
      <c r="V3" t="s">
        <v>423</v>
      </c>
      <c r="W3" t="s">
        <v>448</v>
      </c>
      <c r="X3" t="s">
        <v>449</v>
      </c>
      <c r="Y3" s="2">
        <v>1</v>
      </c>
      <c r="Z3" s="27">
        <v>15.37</v>
      </c>
      <c r="AA3" s="27">
        <v>0</v>
      </c>
      <c r="AB3" s="27">
        <v>15.37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15.37</v>
      </c>
      <c r="AJ3" s="26">
        <v>0.23</v>
      </c>
      <c r="AK3" s="27">
        <v>3.53</v>
      </c>
      <c r="AL3" s="27">
        <v>0</v>
      </c>
      <c r="AM3" s="27">
        <v>3.53</v>
      </c>
      <c r="AN3" s="26">
        <v>0</v>
      </c>
      <c r="AO3" s="27">
        <v>0</v>
      </c>
      <c r="AP3" s="27">
        <v>0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3.53</v>
      </c>
      <c r="AW3" s="2">
        <v>18.899999999999999</v>
      </c>
      <c r="AX3" s="2">
        <v>0</v>
      </c>
      <c r="AY3" s="2">
        <v>18.899999999999999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18.899999999999999</v>
      </c>
      <c r="BG3" t="s">
        <v>87</v>
      </c>
      <c r="BH3" t="s">
        <v>407</v>
      </c>
      <c r="BI3" t="s">
        <v>408</v>
      </c>
      <c r="BJ3" t="s">
        <v>367</v>
      </c>
      <c r="BK3" t="s">
        <v>206</v>
      </c>
      <c r="BL3" t="s">
        <v>368</v>
      </c>
      <c r="BM3" t="s">
        <v>461</v>
      </c>
      <c r="BN3" t="s">
        <v>453</v>
      </c>
      <c r="BO3" t="s">
        <v>462</v>
      </c>
      <c r="BP3" t="s">
        <v>206</v>
      </c>
      <c r="BQ3" t="s">
        <v>455</v>
      </c>
      <c r="BR3" t="s">
        <v>453</v>
      </c>
      <c r="BT3" t="s">
        <v>206</v>
      </c>
      <c r="BU3" t="s">
        <v>455</v>
      </c>
      <c r="BX3" t="s">
        <v>206</v>
      </c>
      <c r="BY3" t="s">
        <v>463</v>
      </c>
      <c r="BZ3" s="27">
        <v>67.510000000000005</v>
      </c>
      <c r="CA3" s="27">
        <v>15.51</v>
      </c>
      <c r="CB3" s="27">
        <v>83.02</v>
      </c>
      <c r="CC3" t="s">
        <v>457</v>
      </c>
      <c r="CD3" s="26">
        <v>4.3929999999999998</v>
      </c>
      <c r="CE3" s="1">
        <v>44075</v>
      </c>
      <c r="CF3" t="s">
        <v>464</v>
      </c>
      <c r="CK3" t="s">
        <v>402</v>
      </c>
      <c r="CL3" t="s">
        <v>402</v>
      </c>
      <c r="CM3" t="s">
        <v>402</v>
      </c>
      <c r="CN3" t="s">
        <v>402</v>
      </c>
      <c r="CO3" t="s">
        <v>402</v>
      </c>
      <c r="CP3" t="s">
        <v>402</v>
      </c>
      <c r="CQ3" s="27">
        <v>15.37</v>
      </c>
    </row>
    <row r="4" spans="1:95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89</v>
      </c>
      <c r="I4" t="s">
        <v>85</v>
      </c>
      <c r="J4" t="s">
        <v>465</v>
      </c>
      <c r="K4" t="s">
        <v>466</v>
      </c>
      <c r="L4" t="s">
        <v>86</v>
      </c>
      <c r="M4" t="s">
        <v>403</v>
      </c>
      <c r="N4" t="s">
        <v>404</v>
      </c>
      <c r="O4" s="1">
        <v>44079</v>
      </c>
      <c r="P4" s="1">
        <v>44080</v>
      </c>
      <c r="Q4" s="1">
        <v>44080</v>
      </c>
      <c r="R4" t="s">
        <v>405</v>
      </c>
      <c r="S4" t="s">
        <v>405</v>
      </c>
      <c r="T4" t="s">
        <v>406</v>
      </c>
      <c r="U4" t="s">
        <v>445</v>
      </c>
      <c r="V4" t="s">
        <v>423</v>
      </c>
      <c r="W4" t="s">
        <v>467</v>
      </c>
      <c r="X4" t="s">
        <v>468</v>
      </c>
      <c r="Y4" s="2">
        <v>1</v>
      </c>
      <c r="Z4" s="27">
        <v>15.37</v>
      </c>
      <c r="AA4" s="27">
        <v>0</v>
      </c>
      <c r="AB4" s="27">
        <v>15.37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15.37</v>
      </c>
      <c r="AJ4" s="26">
        <v>0.23</v>
      </c>
      <c r="AK4" s="27">
        <v>3.53</v>
      </c>
      <c r="AL4" s="27">
        <v>0</v>
      </c>
      <c r="AM4" s="27">
        <v>3.53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3.53</v>
      </c>
      <c r="AW4" s="2">
        <v>18.899999999999999</v>
      </c>
      <c r="AX4" s="2">
        <v>0</v>
      </c>
      <c r="AY4" s="2">
        <v>18.899999999999999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18.899999999999999</v>
      </c>
      <c r="BG4" t="s">
        <v>87</v>
      </c>
      <c r="BH4" t="s">
        <v>407</v>
      </c>
      <c r="BI4" t="s">
        <v>408</v>
      </c>
      <c r="BJ4" t="s">
        <v>450</v>
      </c>
      <c r="BK4" t="s">
        <v>206</v>
      </c>
      <c r="BL4" t="s">
        <v>451</v>
      </c>
      <c r="BM4" t="s">
        <v>469</v>
      </c>
      <c r="BN4" t="s">
        <v>453</v>
      </c>
      <c r="BO4" t="s">
        <v>470</v>
      </c>
      <c r="BP4" t="s">
        <v>206</v>
      </c>
      <c r="BQ4" t="s">
        <v>455</v>
      </c>
      <c r="BR4" t="s">
        <v>453</v>
      </c>
      <c r="BT4" t="s">
        <v>206</v>
      </c>
      <c r="BU4" t="s">
        <v>455</v>
      </c>
      <c r="BX4" t="s">
        <v>206</v>
      </c>
      <c r="BY4" t="s">
        <v>471</v>
      </c>
      <c r="BZ4" s="27">
        <v>68.42</v>
      </c>
      <c r="CA4" s="27">
        <v>15.71</v>
      </c>
      <c r="CB4" s="27">
        <v>84.13</v>
      </c>
      <c r="CC4" t="s">
        <v>457</v>
      </c>
      <c r="CD4" s="26">
        <v>4.4509999999999996</v>
      </c>
      <c r="CE4" s="1">
        <v>44079</v>
      </c>
      <c r="CF4" t="s">
        <v>472</v>
      </c>
      <c r="CK4" t="s">
        <v>402</v>
      </c>
      <c r="CL4" t="s">
        <v>402</v>
      </c>
      <c r="CM4" t="s">
        <v>402</v>
      </c>
      <c r="CN4" t="s">
        <v>402</v>
      </c>
      <c r="CO4" t="s">
        <v>402</v>
      </c>
      <c r="CP4" t="s">
        <v>402</v>
      </c>
      <c r="CQ4" s="27">
        <v>15.37</v>
      </c>
    </row>
    <row r="5" spans="1:95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89</v>
      </c>
      <c r="I5" t="s">
        <v>85</v>
      </c>
      <c r="J5" t="s">
        <v>473</v>
      </c>
      <c r="K5" t="s">
        <v>474</v>
      </c>
      <c r="L5" t="s">
        <v>86</v>
      </c>
      <c r="M5" t="s">
        <v>403</v>
      </c>
      <c r="N5" t="s">
        <v>404</v>
      </c>
      <c r="O5" s="1">
        <v>44082</v>
      </c>
      <c r="P5" s="1">
        <v>44083</v>
      </c>
      <c r="Q5" s="1">
        <v>44083</v>
      </c>
      <c r="R5" t="s">
        <v>405</v>
      </c>
      <c r="S5" t="s">
        <v>405</v>
      </c>
      <c r="T5" t="s">
        <v>406</v>
      </c>
      <c r="U5" t="s">
        <v>445</v>
      </c>
      <c r="V5" t="s">
        <v>475</v>
      </c>
      <c r="W5" t="s">
        <v>467</v>
      </c>
      <c r="X5" t="s">
        <v>468</v>
      </c>
      <c r="Y5" s="2">
        <v>1</v>
      </c>
      <c r="Z5" s="27">
        <v>15.37</v>
      </c>
      <c r="AA5" s="27">
        <v>0</v>
      </c>
      <c r="AB5" s="27">
        <v>15.37</v>
      </c>
      <c r="AC5" s="27">
        <v>1.1499999999999999</v>
      </c>
      <c r="AD5" s="27">
        <v>-1.1499999999999999</v>
      </c>
      <c r="AE5" s="27">
        <v>0</v>
      </c>
      <c r="AF5" s="27">
        <v>0</v>
      </c>
      <c r="AG5" s="27">
        <v>0</v>
      </c>
      <c r="AH5" s="27">
        <v>0</v>
      </c>
      <c r="AI5" s="27">
        <v>15.37</v>
      </c>
      <c r="AJ5" s="26">
        <v>0.23</v>
      </c>
      <c r="AK5" s="27">
        <v>3.53</v>
      </c>
      <c r="AL5" s="27">
        <v>0</v>
      </c>
      <c r="AM5" s="27">
        <v>3.53</v>
      </c>
      <c r="AN5" s="26">
        <v>0.23</v>
      </c>
      <c r="AO5" s="27">
        <v>0.27</v>
      </c>
      <c r="AP5" s="27">
        <v>-0.27</v>
      </c>
      <c r="AQ5" s="27">
        <v>0</v>
      </c>
      <c r="AR5" s="26">
        <v>0</v>
      </c>
      <c r="AS5" s="27">
        <v>0</v>
      </c>
      <c r="AT5" s="27">
        <v>0</v>
      </c>
      <c r="AU5" s="27">
        <v>0</v>
      </c>
      <c r="AV5" s="27">
        <v>3.53</v>
      </c>
      <c r="AW5" s="2">
        <v>18.899999999999999</v>
      </c>
      <c r="AX5" s="2">
        <v>0</v>
      </c>
      <c r="AY5" s="2">
        <v>18.899999999999999</v>
      </c>
      <c r="AZ5" s="2">
        <v>1.42</v>
      </c>
      <c r="BA5" s="2">
        <v>-1.42</v>
      </c>
      <c r="BB5" s="2">
        <v>0</v>
      </c>
      <c r="BC5" s="2">
        <v>0</v>
      </c>
      <c r="BD5" s="2">
        <v>0</v>
      </c>
      <c r="BE5" s="2">
        <v>0</v>
      </c>
      <c r="BF5" s="2">
        <v>18.899999999999999</v>
      </c>
      <c r="BG5" t="s">
        <v>87</v>
      </c>
      <c r="BH5" t="s">
        <v>407</v>
      </c>
      <c r="BI5" t="s">
        <v>408</v>
      </c>
      <c r="BJ5" t="s">
        <v>367</v>
      </c>
      <c r="BK5" t="s">
        <v>206</v>
      </c>
      <c r="BL5" t="s">
        <v>368</v>
      </c>
      <c r="BM5" t="s">
        <v>476</v>
      </c>
      <c r="BN5" t="s">
        <v>477</v>
      </c>
      <c r="BO5" t="s">
        <v>478</v>
      </c>
      <c r="BP5" t="s">
        <v>206</v>
      </c>
      <c r="BQ5" t="s">
        <v>455</v>
      </c>
      <c r="BR5" t="s">
        <v>477</v>
      </c>
      <c r="BT5" t="s">
        <v>206</v>
      </c>
      <c r="BU5" t="s">
        <v>455</v>
      </c>
      <c r="BX5" t="s">
        <v>206</v>
      </c>
      <c r="BY5" t="s">
        <v>479</v>
      </c>
      <c r="BZ5" s="27">
        <v>68.37</v>
      </c>
      <c r="CA5" s="27">
        <v>15.7</v>
      </c>
      <c r="CB5" s="27">
        <v>84.07</v>
      </c>
      <c r="CC5" t="s">
        <v>457</v>
      </c>
      <c r="CD5" s="26">
        <v>4.4480000000000004</v>
      </c>
      <c r="CE5" s="1">
        <v>44082</v>
      </c>
      <c r="CF5" t="s">
        <v>480</v>
      </c>
      <c r="CK5" t="s">
        <v>402</v>
      </c>
      <c r="CL5" t="s">
        <v>402</v>
      </c>
      <c r="CM5" t="s">
        <v>402</v>
      </c>
      <c r="CN5" t="s">
        <v>402</v>
      </c>
      <c r="CO5" t="s">
        <v>402</v>
      </c>
      <c r="CP5" t="s">
        <v>402</v>
      </c>
      <c r="CQ5" s="27">
        <v>15.37</v>
      </c>
    </row>
    <row r="6" spans="1:95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89</v>
      </c>
      <c r="I6" t="s">
        <v>85</v>
      </c>
      <c r="J6" t="s">
        <v>481</v>
      </c>
      <c r="K6" t="s">
        <v>482</v>
      </c>
      <c r="L6" t="s">
        <v>86</v>
      </c>
      <c r="M6" t="s">
        <v>403</v>
      </c>
      <c r="N6" t="s">
        <v>404</v>
      </c>
      <c r="O6" s="1">
        <v>44084</v>
      </c>
      <c r="P6" s="1">
        <v>44084</v>
      </c>
      <c r="Q6" s="1">
        <v>44084</v>
      </c>
      <c r="R6" t="s">
        <v>405</v>
      </c>
      <c r="S6" t="s">
        <v>405</v>
      </c>
      <c r="T6" t="s">
        <v>406</v>
      </c>
      <c r="U6" t="s">
        <v>445</v>
      </c>
      <c r="V6" t="s">
        <v>475</v>
      </c>
      <c r="W6" t="s">
        <v>448</v>
      </c>
      <c r="X6" t="s">
        <v>449</v>
      </c>
      <c r="Y6" s="2">
        <v>1</v>
      </c>
      <c r="Z6" s="27">
        <v>15.37</v>
      </c>
      <c r="AA6" s="27">
        <v>0</v>
      </c>
      <c r="AB6" s="27">
        <v>15.37</v>
      </c>
      <c r="AC6" s="27">
        <v>0</v>
      </c>
      <c r="AD6" s="27">
        <v>0</v>
      </c>
      <c r="AE6" s="27">
        <v>0</v>
      </c>
      <c r="AF6" s="27">
        <v>0</v>
      </c>
      <c r="AG6" s="27">
        <v>0</v>
      </c>
      <c r="AH6" s="27">
        <v>0</v>
      </c>
      <c r="AI6" s="27">
        <v>15.37</v>
      </c>
      <c r="AJ6" s="26">
        <v>0.23</v>
      </c>
      <c r="AK6" s="27">
        <v>3.53</v>
      </c>
      <c r="AL6" s="27">
        <v>0</v>
      </c>
      <c r="AM6" s="27">
        <v>3.53</v>
      </c>
      <c r="AN6" s="26">
        <v>0</v>
      </c>
      <c r="AO6" s="27">
        <v>0</v>
      </c>
      <c r="AP6" s="27">
        <v>0</v>
      </c>
      <c r="AQ6" s="27">
        <v>0</v>
      </c>
      <c r="AR6" s="26">
        <v>0</v>
      </c>
      <c r="AS6" s="27">
        <v>0</v>
      </c>
      <c r="AT6" s="27">
        <v>0</v>
      </c>
      <c r="AU6" s="27">
        <v>0</v>
      </c>
      <c r="AV6" s="27">
        <v>3.53</v>
      </c>
      <c r="AW6" s="2">
        <v>18.899999999999999</v>
      </c>
      <c r="AX6" s="2">
        <v>0</v>
      </c>
      <c r="AY6" s="2">
        <v>18.899999999999999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18.899999999999999</v>
      </c>
      <c r="BG6" t="s">
        <v>87</v>
      </c>
      <c r="BH6" t="s">
        <v>407</v>
      </c>
      <c r="BI6" t="s">
        <v>408</v>
      </c>
      <c r="BJ6" t="s">
        <v>450</v>
      </c>
      <c r="BK6" t="s">
        <v>206</v>
      </c>
      <c r="BL6" t="s">
        <v>451</v>
      </c>
      <c r="BM6" t="s">
        <v>483</v>
      </c>
      <c r="BN6" t="s">
        <v>453</v>
      </c>
      <c r="BO6" t="s">
        <v>484</v>
      </c>
      <c r="BP6" t="s">
        <v>206</v>
      </c>
      <c r="BQ6" t="s">
        <v>455</v>
      </c>
      <c r="BR6" t="s">
        <v>453</v>
      </c>
      <c r="BT6" t="s">
        <v>206</v>
      </c>
      <c r="BU6" t="s">
        <v>455</v>
      </c>
      <c r="BX6" t="s">
        <v>206</v>
      </c>
      <c r="BY6" t="s">
        <v>485</v>
      </c>
      <c r="BZ6" s="27">
        <v>68.39</v>
      </c>
      <c r="CA6" s="27">
        <v>15.71</v>
      </c>
      <c r="CB6" s="27">
        <v>84.1</v>
      </c>
      <c r="CC6" t="s">
        <v>457</v>
      </c>
      <c r="CD6" s="26">
        <v>4.45</v>
      </c>
      <c r="CE6" s="1">
        <v>44083</v>
      </c>
      <c r="CF6" t="s">
        <v>486</v>
      </c>
      <c r="CK6" t="s">
        <v>402</v>
      </c>
      <c r="CL6" t="s">
        <v>402</v>
      </c>
      <c r="CM6" t="s">
        <v>402</v>
      </c>
      <c r="CN6" t="s">
        <v>402</v>
      </c>
      <c r="CO6" t="s">
        <v>402</v>
      </c>
      <c r="CP6" t="s">
        <v>402</v>
      </c>
      <c r="CQ6" s="27">
        <v>15.37</v>
      </c>
    </row>
    <row r="7" spans="1:95" x14ac:dyDescent="0.25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84</v>
      </c>
      <c r="H7" t="s">
        <v>89</v>
      </c>
      <c r="I7" t="s">
        <v>85</v>
      </c>
      <c r="J7" t="s">
        <v>487</v>
      </c>
      <c r="K7" t="s">
        <v>488</v>
      </c>
      <c r="L7" t="s">
        <v>86</v>
      </c>
      <c r="M7" t="s">
        <v>403</v>
      </c>
      <c r="N7" t="s">
        <v>404</v>
      </c>
      <c r="O7" s="1">
        <v>44084</v>
      </c>
      <c r="P7" s="1">
        <v>44084</v>
      </c>
      <c r="Q7" s="1">
        <v>44084</v>
      </c>
      <c r="R7" t="s">
        <v>405</v>
      </c>
      <c r="S7" t="s">
        <v>405</v>
      </c>
      <c r="T7" t="s">
        <v>406</v>
      </c>
      <c r="U7" t="s">
        <v>445</v>
      </c>
      <c r="V7" t="s">
        <v>475</v>
      </c>
      <c r="W7" t="s">
        <v>467</v>
      </c>
      <c r="X7" t="s">
        <v>468</v>
      </c>
      <c r="Y7" s="2">
        <v>1</v>
      </c>
      <c r="Z7" s="27">
        <v>15.37</v>
      </c>
      <c r="AA7" s="27">
        <v>0</v>
      </c>
      <c r="AB7" s="27">
        <v>15.37</v>
      </c>
      <c r="AC7" s="27">
        <v>1.62</v>
      </c>
      <c r="AD7" s="27">
        <v>-1.62</v>
      </c>
      <c r="AE7" s="27">
        <v>0</v>
      </c>
      <c r="AF7" s="27">
        <v>0</v>
      </c>
      <c r="AG7" s="27">
        <v>0</v>
      </c>
      <c r="AH7" s="27">
        <v>0</v>
      </c>
      <c r="AI7" s="27">
        <v>15.37</v>
      </c>
      <c r="AJ7" s="26">
        <v>0.23</v>
      </c>
      <c r="AK7" s="27">
        <v>3.53</v>
      </c>
      <c r="AL7" s="27">
        <v>0</v>
      </c>
      <c r="AM7" s="27">
        <v>3.53</v>
      </c>
      <c r="AN7" s="26">
        <v>0.23</v>
      </c>
      <c r="AO7" s="27">
        <v>0.37</v>
      </c>
      <c r="AP7" s="27">
        <v>-0.37</v>
      </c>
      <c r="AQ7" s="27">
        <v>0</v>
      </c>
      <c r="AR7" s="26">
        <v>0</v>
      </c>
      <c r="AS7" s="27">
        <v>0</v>
      </c>
      <c r="AT7" s="27">
        <v>0</v>
      </c>
      <c r="AU7" s="27">
        <v>0</v>
      </c>
      <c r="AV7" s="27">
        <v>3.53</v>
      </c>
      <c r="AW7" s="2">
        <v>18.899999999999999</v>
      </c>
      <c r="AX7" s="2">
        <v>0</v>
      </c>
      <c r="AY7" s="2">
        <v>18.899999999999999</v>
      </c>
      <c r="AZ7" s="2">
        <v>1.99</v>
      </c>
      <c r="BA7" s="2">
        <v>-1.99</v>
      </c>
      <c r="BB7" s="2">
        <v>0</v>
      </c>
      <c r="BC7" s="2">
        <v>0</v>
      </c>
      <c r="BD7" s="2">
        <v>0</v>
      </c>
      <c r="BE7" s="2">
        <v>0</v>
      </c>
      <c r="BF7" s="2">
        <v>18.899999999999999</v>
      </c>
      <c r="BG7" t="s">
        <v>87</v>
      </c>
      <c r="BH7" t="s">
        <v>407</v>
      </c>
      <c r="BI7" t="s">
        <v>408</v>
      </c>
      <c r="BJ7" t="s">
        <v>450</v>
      </c>
      <c r="BK7" t="s">
        <v>206</v>
      </c>
      <c r="BL7" t="s">
        <v>451</v>
      </c>
      <c r="BM7" t="s">
        <v>489</v>
      </c>
      <c r="BN7" t="s">
        <v>453</v>
      </c>
      <c r="BO7" t="s">
        <v>490</v>
      </c>
      <c r="BP7" t="s">
        <v>206</v>
      </c>
      <c r="BQ7" t="s">
        <v>455</v>
      </c>
      <c r="BR7" t="s">
        <v>453</v>
      </c>
      <c r="BT7" t="s">
        <v>206</v>
      </c>
      <c r="BU7" t="s">
        <v>455</v>
      </c>
      <c r="BX7" t="s">
        <v>206</v>
      </c>
      <c r="BY7" t="s">
        <v>491</v>
      </c>
      <c r="BZ7" s="27">
        <v>68.39</v>
      </c>
      <c r="CA7" s="27">
        <v>15.71</v>
      </c>
      <c r="CB7" s="27">
        <v>84.1</v>
      </c>
      <c r="CC7" t="s">
        <v>457</v>
      </c>
      <c r="CD7" s="26">
        <v>4.45</v>
      </c>
      <c r="CE7" s="1">
        <v>44083</v>
      </c>
      <c r="CF7" t="s">
        <v>492</v>
      </c>
      <c r="CK7" t="s">
        <v>402</v>
      </c>
      <c r="CL7" t="s">
        <v>402</v>
      </c>
      <c r="CM7" t="s">
        <v>402</v>
      </c>
      <c r="CN7" t="s">
        <v>402</v>
      </c>
      <c r="CO7" t="s">
        <v>402</v>
      </c>
      <c r="CP7" t="s">
        <v>402</v>
      </c>
      <c r="CQ7" s="27">
        <v>15.37</v>
      </c>
    </row>
    <row r="8" spans="1:95" x14ac:dyDescent="0.25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84</v>
      </c>
      <c r="H8" t="s">
        <v>89</v>
      </c>
      <c r="I8" t="s">
        <v>85</v>
      </c>
      <c r="J8" t="s">
        <v>493</v>
      </c>
      <c r="K8" t="s">
        <v>494</v>
      </c>
      <c r="L8" t="s">
        <v>86</v>
      </c>
      <c r="M8" t="s">
        <v>403</v>
      </c>
      <c r="N8" t="s">
        <v>404</v>
      </c>
      <c r="O8" s="1">
        <v>44088</v>
      </c>
      <c r="P8" s="1">
        <v>44089</v>
      </c>
      <c r="Q8" s="1">
        <v>44089</v>
      </c>
      <c r="R8" t="s">
        <v>405</v>
      </c>
      <c r="S8" t="s">
        <v>405</v>
      </c>
      <c r="T8" t="s">
        <v>406</v>
      </c>
      <c r="U8" t="s">
        <v>445</v>
      </c>
      <c r="V8" t="s">
        <v>495</v>
      </c>
      <c r="W8" t="s">
        <v>496</v>
      </c>
      <c r="X8" t="s">
        <v>497</v>
      </c>
      <c r="Y8" s="2">
        <v>1</v>
      </c>
      <c r="Z8" s="27">
        <v>23.98</v>
      </c>
      <c r="AA8" s="27">
        <v>0</v>
      </c>
      <c r="AB8" s="27">
        <v>23.98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23.98</v>
      </c>
      <c r="AJ8" s="26">
        <v>0.23</v>
      </c>
      <c r="AK8" s="27">
        <v>5.52</v>
      </c>
      <c r="AL8" s="27">
        <v>0</v>
      </c>
      <c r="AM8" s="27">
        <v>5.52</v>
      </c>
      <c r="AN8" s="26">
        <v>0</v>
      </c>
      <c r="AO8" s="27">
        <v>0</v>
      </c>
      <c r="AP8" s="27">
        <v>0</v>
      </c>
      <c r="AQ8" s="27">
        <v>0</v>
      </c>
      <c r="AR8" s="26">
        <v>0</v>
      </c>
      <c r="AS8" s="27">
        <v>0</v>
      </c>
      <c r="AT8" s="27">
        <v>0</v>
      </c>
      <c r="AU8" s="27">
        <v>0</v>
      </c>
      <c r="AV8" s="27">
        <v>5.52</v>
      </c>
      <c r="AW8" s="2">
        <v>29.5</v>
      </c>
      <c r="AX8" s="2">
        <v>0</v>
      </c>
      <c r="AY8" s="2">
        <v>29.5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29.5</v>
      </c>
      <c r="BG8" t="s">
        <v>87</v>
      </c>
      <c r="BH8" t="s">
        <v>407</v>
      </c>
      <c r="BI8" t="s">
        <v>408</v>
      </c>
      <c r="BJ8" t="s">
        <v>450</v>
      </c>
      <c r="BK8" t="s">
        <v>206</v>
      </c>
      <c r="BL8" t="s">
        <v>451</v>
      </c>
      <c r="BM8" t="s">
        <v>498</v>
      </c>
      <c r="BN8" t="s">
        <v>453</v>
      </c>
      <c r="BO8" t="s">
        <v>499</v>
      </c>
      <c r="BP8" t="s">
        <v>206</v>
      </c>
      <c r="BQ8" t="s">
        <v>455</v>
      </c>
      <c r="BR8" t="s">
        <v>453</v>
      </c>
      <c r="BT8" t="s">
        <v>206</v>
      </c>
      <c r="BU8" t="s">
        <v>455</v>
      </c>
      <c r="BX8" t="s">
        <v>206</v>
      </c>
      <c r="BY8" t="s">
        <v>500</v>
      </c>
      <c r="BZ8" s="27">
        <v>106.72</v>
      </c>
      <c r="CA8" s="27">
        <v>24.57</v>
      </c>
      <c r="CB8" s="27">
        <v>131.29</v>
      </c>
      <c r="CC8" t="s">
        <v>457</v>
      </c>
      <c r="CD8" s="26">
        <v>4.45</v>
      </c>
      <c r="CE8" s="1">
        <v>44088</v>
      </c>
      <c r="CF8" t="s">
        <v>501</v>
      </c>
      <c r="CK8" t="s">
        <v>402</v>
      </c>
      <c r="CL8" t="s">
        <v>402</v>
      </c>
      <c r="CM8" t="s">
        <v>402</v>
      </c>
      <c r="CN8" t="s">
        <v>402</v>
      </c>
      <c r="CO8" t="s">
        <v>402</v>
      </c>
      <c r="CP8" t="s">
        <v>402</v>
      </c>
      <c r="CQ8" s="27">
        <v>23.98</v>
      </c>
    </row>
    <row r="9" spans="1:95" x14ac:dyDescent="0.25">
      <c r="A9" t="s">
        <v>440</v>
      </c>
      <c r="B9" t="s">
        <v>441</v>
      </c>
      <c r="C9" t="s">
        <v>442</v>
      </c>
      <c r="D9" t="s">
        <v>443</v>
      </c>
      <c r="E9" t="s">
        <v>444</v>
      </c>
      <c r="F9" t="s">
        <v>445</v>
      </c>
      <c r="G9" t="s">
        <v>84</v>
      </c>
      <c r="H9" t="s">
        <v>89</v>
      </c>
      <c r="I9" t="s">
        <v>85</v>
      </c>
      <c r="J9" t="s">
        <v>502</v>
      </c>
      <c r="K9" t="s">
        <v>503</v>
      </c>
      <c r="L9" t="s">
        <v>86</v>
      </c>
      <c r="M9" t="s">
        <v>403</v>
      </c>
      <c r="N9" t="s">
        <v>404</v>
      </c>
      <c r="O9" s="1">
        <v>44103</v>
      </c>
      <c r="P9" s="1">
        <v>44104</v>
      </c>
      <c r="Q9" s="1">
        <v>44104</v>
      </c>
      <c r="R9" t="s">
        <v>405</v>
      </c>
      <c r="S9" t="s">
        <v>405</v>
      </c>
      <c r="T9" t="s">
        <v>406</v>
      </c>
      <c r="U9" t="s">
        <v>445</v>
      </c>
      <c r="V9" t="s">
        <v>504</v>
      </c>
      <c r="W9" t="s">
        <v>448</v>
      </c>
      <c r="X9" t="s">
        <v>449</v>
      </c>
      <c r="Y9" s="2">
        <v>1</v>
      </c>
      <c r="Z9" s="27">
        <v>15.37</v>
      </c>
      <c r="AA9" s="27">
        <v>0</v>
      </c>
      <c r="AB9" s="27">
        <v>15.37</v>
      </c>
      <c r="AC9" s="27">
        <v>3.24</v>
      </c>
      <c r="AD9" s="27">
        <v>0</v>
      </c>
      <c r="AE9" s="27">
        <v>3.24</v>
      </c>
      <c r="AF9" s="27">
        <v>0</v>
      </c>
      <c r="AG9" s="27">
        <v>0</v>
      </c>
      <c r="AH9" s="27">
        <v>0</v>
      </c>
      <c r="AI9" s="27">
        <v>18.61</v>
      </c>
      <c r="AJ9" s="26">
        <v>0.23</v>
      </c>
      <c r="AK9" s="27">
        <v>3.53</v>
      </c>
      <c r="AL9" s="27">
        <v>0</v>
      </c>
      <c r="AM9" s="27">
        <v>3.53</v>
      </c>
      <c r="AN9" s="26">
        <v>0.23</v>
      </c>
      <c r="AO9" s="27">
        <v>0.75</v>
      </c>
      <c r="AP9" s="27">
        <v>0</v>
      </c>
      <c r="AQ9" s="27">
        <v>0.75</v>
      </c>
      <c r="AR9" s="26">
        <v>0</v>
      </c>
      <c r="AS9" s="27">
        <v>0</v>
      </c>
      <c r="AT9" s="27">
        <v>0</v>
      </c>
      <c r="AU9" s="27">
        <v>0</v>
      </c>
      <c r="AV9" s="27">
        <v>4.28</v>
      </c>
      <c r="AW9" s="2">
        <v>18.899999999999999</v>
      </c>
      <c r="AX9" s="2">
        <v>0</v>
      </c>
      <c r="AY9" s="2">
        <v>18.899999999999999</v>
      </c>
      <c r="AZ9" s="2">
        <v>3.99</v>
      </c>
      <c r="BA9" s="2">
        <v>0</v>
      </c>
      <c r="BB9" s="2">
        <v>3.99</v>
      </c>
      <c r="BC9" s="2">
        <v>0</v>
      </c>
      <c r="BD9" s="2">
        <v>0</v>
      </c>
      <c r="BE9" s="2">
        <v>0</v>
      </c>
      <c r="BF9" s="2">
        <v>22.89</v>
      </c>
      <c r="BG9" t="s">
        <v>87</v>
      </c>
      <c r="BH9" t="s">
        <v>407</v>
      </c>
      <c r="BI9" t="s">
        <v>408</v>
      </c>
      <c r="BJ9" t="s">
        <v>505</v>
      </c>
      <c r="BK9" t="s">
        <v>206</v>
      </c>
      <c r="BL9" t="s">
        <v>506</v>
      </c>
      <c r="BM9" t="s">
        <v>507</v>
      </c>
      <c r="BN9" t="s">
        <v>453</v>
      </c>
      <c r="BO9" t="s">
        <v>508</v>
      </c>
      <c r="BP9" t="s">
        <v>206</v>
      </c>
      <c r="BQ9" t="s">
        <v>455</v>
      </c>
      <c r="BR9" t="s">
        <v>453</v>
      </c>
      <c r="BT9" t="s">
        <v>206</v>
      </c>
      <c r="BU9" t="s">
        <v>455</v>
      </c>
      <c r="BX9" t="s">
        <v>206</v>
      </c>
      <c r="BY9" t="s">
        <v>509</v>
      </c>
      <c r="BZ9" s="27">
        <v>84.55</v>
      </c>
      <c r="CA9" s="27">
        <v>19.45</v>
      </c>
      <c r="CB9" s="27">
        <v>104</v>
      </c>
      <c r="CC9" t="s">
        <v>457</v>
      </c>
      <c r="CD9" s="26">
        <v>4.5430000000000001</v>
      </c>
      <c r="CE9" s="1">
        <v>44103</v>
      </c>
      <c r="CF9" t="s">
        <v>510</v>
      </c>
      <c r="CK9" t="s">
        <v>402</v>
      </c>
      <c r="CL9" t="s">
        <v>402</v>
      </c>
      <c r="CM9" t="s">
        <v>402</v>
      </c>
      <c r="CN9" t="s">
        <v>402</v>
      </c>
      <c r="CO9" t="s">
        <v>402</v>
      </c>
      <c r="CP9" t="s">
        <v>402</v>
      </c>
      <c r="CQ9" s="27">
        <v>15.37</v>
      </c>
    </row>
    <row r="10" spans="1:95" x14ac:dyDescent="0.25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84</v>
      </c>
      <c r="H10" t="s">
        <v>89</v>
      </c>
      <c r="I10" t="s">
        <v>85</v>
      </c>
      <c r="J10" t="s">
        <v>511</v>
      </c>
      <c r="K10" t="s">
        <v>512</v>
      </c>
      <c r="L10" t="s">
        <v>86</v>
      </c>
      <c r="M10" t="s">
        <v>403</v>
      </c>
      <c r="N10" t="s">
        <v>513</v>
      </c>
      <c r="O10" s="1">
        <v>44074</v>
      </c>
      <c r="P10" s="1">
        <v>44075</v>
      </c>
      <c r="Q10" s="1">
        <v>44075</v>
      </c>
      <c r="R10" t="s">
        <v>405</v>
      </c>
      <c r="S10" t="s">
        <v>405</v>
      </c>
      <c r="T10" t="s">
        <v>406</v>
      </c>
      <c r="U10" t="s">
        <v>445</v>
      </c>
      <c r="V10" t="s">
        <v>423</v>
      </c>
      <c r="W10" t="s">
        <v>467</v>
      </c>
      <c r="X10" t="s">
        <v>468</v>
      </c>
      <c r="Y10" s="2">
        <v>3</v>
      </c>
      <c r="Z10" s="27">
        <v>48.87</v>
      </c>
      <c r="AA10" s="27">
        <v>0</v>
      </c>
      <c r="AB10" s="27">
        <v>48.87</v>
      </c>
      <c r="AC10" s="27">
        <v>3.35</v>
      </c>
      <c r="AD10" s="27">
        <v>-3.35</v>
      </c>
      <c r="AE10" s="27">
        <v>0</v>
      </c>
      <c r="AF10" s="27">
        <v>0</v>
      </c>
      <c r="AG10" s="27">
        <v>0</v>
      </c>
      <c r="AH10" s="27">
        <v>0</v>
      </c>
      <c r="AI10" s="27">
        <v>48.87</v>
      </c>
      <c r="AJ10" s="26">
        <v>0.16</v>
      </c>
      <c r="AK10" s="27">
        <v>7.83</v>
      </c>
      <c r="AL10" s="27">
        <v>0</v>
      </c>
      <c r="AM10" s="27">
        <v>7.83</v>
      </c>
      <c r="AN10" s="26">
        <v>0.16</v>
      </c>
      <c r="AO10" s="27">
        <v>0.54</v>
      </c>
      <c r="AP10" s="27">
        <v>-0.54</v>
      </c>
      <c r="AQ10" s="27">
        <v>0</v>
      </c>
      <c r="AR10" s="26">
        <v>0</v>
      </c>
      <c r="AS10" s="27">
        <v>0</v>
      </c>
      <c r="AT10" s="27">
        <v>0</v>
      </c>
      <c r="AU10" s="27">
        <v>0</v>
      </c>
      <c r="AV10" s="27">
        <v>7.83</v>
      </c>
      <c r="AW10" s="2">
        <v>56.7</v>
      </c>
      <c r="AX10" s="2">
        <v>0</v>
      </c>
      <c r="AY10" s="2">
        <v>56.7</v>
      </c>
      <c r="AZ10" s="2">
        <v>3.89</v>
      </c>
      <c r="BA10" s="2">
        <v>-3.89</v>
      </c>
      <c r="BB10" s="2">
        <v>0</v>
      </c>
      <c r="BC10" s="2">
        <v>0</v>
      </c>
      <c r="BD10" s="2">
        <v>0</v>
      </c>
      <c r="BE10" s="2">
        <v>0</v>
      </c>
      <c r="BF10" s="2">
        <v>56.7</v>
      </c>
      <c r="BG10" t="s">
        <v>87</v>
      </c>
      <c r="BH10" t="s">
        <v>407</v>
      </c>
      <c r="BI10" t="s">
        <v>408</v>
      </c>
      <c r="BJ10" t="s">
        <v>514</v>
      </c>
      <c r="BK10" t="s">
        <v>206</v>
      </c>
      <c r="BL10" t="s">
        <v>515</v>
      </c>
      <c r="BM10" t="s">
        <v>516</v>
      </c>
      <c r="BN10" t="s">
        <v>90</v>
      </c>
      <c r="BO10" t="s">
        <v>517</v>
      </c>
      <c r="BP10" t="s">
        <v>206</v>
      </c>
      <c r="BQ10" t="s">
        <v>455</v>
      </c>
      <c r="BR10" t="s">
        <v>90</v>
      </c>
      <c r="BS10" t="s">
        <v>518</v>
      </c>
      <c r="BT10" t="s">
        <v>90</v>
      </c>
      <c r="BU10" t="s">
        <v>518</v>
      </c>
      <c r="BX10" t="s">
        <v>206</v>
      </c>
      <c r="BY10" t="s">
        <v>519</v>
      </c>
      <c r="BZ10" s="27">
        <v>214.89</v>
      </c>
      <c r="CA10" s="27">
        <v>34.43</v>
      </c>
      <c r="CB10" s="27">
        <v>249.32</v>
      </c>
      <c r="CC10" t="s">
        <v>457</v>
      </c>
      <c r="CD10" s="26">
        <v>4.3970000000000002</v>
      </c>
      <c r="CE10" s="1">
        <v>44074</v>
      </c>
      <c r="CF10" t="s">
        <v>520</v>
      </c>
      <c r="CK10" t="s">
        <v>402</v>
      </c>
      <c r="CL10" t="s">
        <v>402</v>
      </c>
      <c r="CM10" t="s">
        <v>402</v>
      </c>
      <c r="CN10" t="s">
        <v>402</v>
      </c>
      <c r="CO10" t="s">
        <v>402</v>
      </c>
      <c r="CP10" t="s">
        <v>402</v>
      </c>
      <c r="CQ10" s="27">
        <v>48.87</v>
      </c>
    </row>
    <row r="11" spans="1:95" x14ac:dyDescent="0.25">
      <c r="A11" t="s">
        <v>440</v>
      </c>
      <c r="B11" t="s">
        <v>441</v>
      </c>
      <c r="C11" t="s">
        <v>442</v>
      </c>
      <c r="D11" t="s">
        <v>443</v>
      </c>
      <c r="E11" t="s">
        <v>444</v>
      </c>
      <c r="F11" t="s">
        <v>445</v>
      </c>
      <c r="G11" t="s">
        <v>84</v>
      </c>
      <c r="H11" t="s">
        <v>89</v>
      </c>
      <c r="I11" t="s">
        <v>85</v>
      </c>
      <c r="J11" t="s">
        <v>521</v>
      </c>
      <c r="K11" t="s">
        <v>522</v>
      </c>
      <c r="L11" t="s">
        <v>86</v>
      </c>
      <c r="M11" t="s">
        <v>403</v>
      </c>
      <c r="N11" t="s">
        <v>513</v>
      </c>
      <c r="O11" s="1">
        <v>44073</v>
      </c>
      <c r="P11" s="1">
        <v>44075</v>
      </c>
      <c r="Q11" s="1">
        <v>44075</v>
      </c>
      <c r="R11" t="s">
        <v>405</v>
      </c>
      <c r="S11" t="s">
        <v>405</v>
      </c>
      <c r="T11" t="s">
        <v>406</v>
      </c>
      <c r="U11" t="s">
        <v>445</v>
      </c>
      <c r="V11" t="s">
        <v>423</v>
      </c>
      <c r="W11" t="s">
        <v>523</v>
      </c>
      <c r="X11" t="s">
        <v>524</v>
      </c>
      <c r="Y11" s="2">
        <v>1</v>
      </c>
      <c r="Z11" s="27">
        <v>25.43</v>
      </c>
      <c r="AA11" s="27">
        <v>0</v>
      </c>
      <c r="AB11" s="27">
        <v>25.43</v>
      </c>
      <c r="AC11" s="27">
        <v>3.35</v>
      </c>
      <c r="AD11" s="27">
        <v>-3.35</v>
      </c>
      <c r="AE11" s="27">
        <v>0</v>
      </c>
      <c r="AF11" s="27">
        <v>0</v>
      </c>
      <c r="AG11" s="27">
        <v>0</v>
      </c>
      <c r="AH11" s="27">
        <v>0</v>
      </c>
      <c r="AI11" s="27">
        <v>25.43</v>
      </c>
      <c r="AJ11" s="26">
        <v>0.16</v>
      </c>
      <c r="AK11" s="27">
        <v>4.07</v>
      </c>
      <c r="AL11" s="27">
        <v>0</v>
      </c>
      <c r="AM11" s="27">
        <v>4.07</v>
      </c>
      <c r="AN11" s="26">
        <v>0.16</v>
      </c>
      <c r="AO11" s="27">
        <v>0.54</v>
      </c>
      <c r="AP11" s="27">
        <v>-0.54</v>
      </c>
      <c r="AQ11" s="27">
        <v>0</v>
      </c>
      <c r="AR11" s="26">
        <v>0</v>
      </c>
      <c r="AS11" s="27">
        <v>0</v>
      </c>
      <c r="AT11" s="27">
        <v>0</v>
      </c>
      <c r="AU11" s="27">
        <v>0</v>
      </c>
      <c r="AV11" s="27">
        <v>4.07</v>
      </c>
      <c r="AW11" s="2">
        <v>29.5</v>
      </c>
      <c r="AX11" s="2">
        <v>0</v>
      </c>
      <c r="AY11" s="2">
        <v>29.5</v>
      </c>
      <c r="AZ11" s="2">
        <v>3.89</v>
      </c>
      <c r="BA11" s="2">
        <v>-3.89</v>
      </c>
      <c r="BB11" s="2">
        <v>0</v>
      </c>
      <c r="BC11" s="2">
        <v>0</v>
      </c>
      <c r="BD11" s="2">
        <v>0</v>
      </c>
      <c r="BE11" s="2">
        <v>0</v>
      </c>
      <c r="BF11" s="2">
        <v>29.5</v>
      </c>
      <c r="BG11" t="s">
        <v>87</v>
      </c>
      <c r="BH11" t="s">
        <v>407</v>
      </c>
      <c r="BI11" t="s">
        <v>408</v>
      </c>
      <c r="BJ11" t="s">
        <v>525</v>
      </c>
      <c r="BK11" t="s">
        <v>206</v>
      </c>
      <c r="BL11" t="s">
        <v>526</v>
      </c>
      <c r="BM11" t="s">
        <v>527</v>
      </c>
      <c r="BN11" t="s">
        <v>90</v>
      </c>
      <c r="BO11" t="s">
        <v>528</v>
      </c>
      <c r="BP11" t="s">
        <v>206</v>
      </c>
      <c r="BQ11" t="s">
        <v>455</v>
      </c>
      <c r="BR11" t="s">
        <v>90</v>
      </c>
      <c r="BS11" t="s">
        <v>518</v>
      </c>
      <c r="BT11" t="s">
        <v>90</v>
      </c>
      <c r="BU11" t="s">
        <v>518</v>
      </c>
      <c r="BX11" t="s">
        <v>206</v>
      </c>
      <c r="BY11" t="s">
        <v>529</v>
      </c>
      <c r="BZ11" s="27">
        <v>111.82</v>
      </c>
      <c r="CA11" s="27">
        <v>17.899999999999999</v>
      </c>
      <c r="CB11" s="27">
        <v>129.71</v>
      </c>
      <c r="CC11" t="s">
        <v>457</v>
      </c>
      <c r="CD11" s="26">
        <v>4.3970000000000002</v>
      </c>
      <c r="CE11" s="1">
        <v>44074</v>
      </c>
      <c r="CF11" t="s">
        <v>530</v>
      </c>
      <c r="CK11" t="s">
        <v>402</v>
      </c>
      <c r="CL11" t="s">
        <v>402</v>
      </c>
      <c r="CM11" t="s">
        <v>402</v>
      </c>
      <c r="CN11" t="s">
        <v>402</v>
      </c>
      <c r="CO11" t="s">
        <v>402</v>
      </c>
      <c r="CP11" t="s">
        <v>402</v>
      </c>
      <c r="CQ11" s="27">
        <v>25.43</v>
      </c>
    </row>
    <row r="12" spans="1:95" x14ac:dyDescent="0.2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84</v>
      </c>
      <c r="H12" t="s">
        <v>89</v>
      </c>
      <c r="I12" t="s">
        <v>85</v>
      </c>
      <c r="J12" t="s">
        <v>531</v>
      </c>
      <c r="K12" t="s">
        <v>532</v>
      </c>
      <c r="L12" t="s">
        <v>86</v>
      </c>
      <c r="M12" t="s">
        <v>403</v>
      </c>
      <c r="N12" t="s">
        <v>513</v>
      </c>
      <c r="O12" s="1">
        <v>44075</v>
      </c>
      <c r="P12" s="1">
        <v>44075</v>
      </c>
      <c r="Q12" s="1">
        <v>44075</v>
      </c>
      <c r="R12" t="s">
        <v>405</v>
      </c>
      <c r="S12" t="s">
        <v>405</v>
      </c>
      <c r="T12" t="s">
        <v>406</v>
      </c>
      <c r="U12" t="s">
        <v>445</v>
      </c>
      <c r="V12" t="s">
        <v>423</v>
      </c>
      <c r="W12" t="s">
        <v>533</v>
      </c>
      <c r="X12" t="s">
        <v>534</v>
      </c>
      <c r="Y12" s="2">
        <v>1</v>
      </c>
      <c r="Z12" s="27">
        <v>25.43</v>
      </c>
      <c r="AA12" s="27">
        <v>0</v>
      </c>
      <c r="AB12" s="27">
        <v>25.43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25.43</v>
      </c>
      <c r="AJ12" s="26">
        <v>0.16</v>
      </c>
      <c r="AK12" s="27">
        <v>4.07</v>
      </c>
      <c r="AL12" s="27">
        <v>0</v>
      </c>
      <c r="AM12" s="27">
        <v>4.07</v>
      </c>
      <c r="AN12" s="26">
        <v>0</v>
      </c>
      <c r="AO12" s="27">
        <v>0</v>
      </c>
      <c r="AP12" s="27">
        <v>0</v>
      </c>
      <c r="AQ12" s="27">
        <v>0</v>
      </c>
      <c r="AR12" s="26">
        <v>0</v>
      </c>
      <c r="AS12" s="27">
        <v>0</v>
      </c>
      <c r="AT12" s="27">
        <v>0</v>
      </c>
      <c r="AU12" s="27">
        <v>0</v>
      </c>
      <c r="AV12" s="27">
        <v>4.07</v>
      </c>
      <c r="AW12" s="2">
        <v>29.5</v>
      </c>
      <c r="AX12" s="2">
        <v>0</v>
      </c>
      <c r="AY12" s="2">
        <v>29.5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29.5</v>
      </c>
      <c r="BG12" t="s">
        <v>87</v>
      </c>
      <c r="BH12" t="s">
        <v>407</v>
      </c>
      <c r="BI12" t="s">
        <v>408</v>
      </c>
      <c r="BJ12" t="s">
        <v>367</v>
      </c>
      <c r="BK12" t="s">
        <v>206</v>
      </c>
      <c r="BL12" t="s">
        <v>368</v>
      </c>
      <c r="BM12" t="s">
        <v>535</v>
      </c>
      <c r="BN12" t="s">
        <v>90</v>
      </c>
      <c r="BO12" t="s">
        <v>536</v>
      </c>
      <c r="BP12" t="s">
        <v>206</v>
      </c>
      <c r="BQ12" t="s">
        <v>455</v>
      </c>
      <c r="BR12" t="s">
        <v>90</v>
      </c>
      <c r="BS12" t="s">
        <v>518</v>
      </c>
      <c r="BT12" t="s">
        <v>90</v>
      </c>
      <c r="BU12" t="s">
        <v>518</v>
      </c>
      <c r="BX12" t="s">
        <v>206</v>
      </c>
      <c r="BY12" t="s">
        <v>537</v>
      </c>
      <c r="BZ12" s="27">
        <v>111.82</v>
      </c>
      <c r="CA12" s="27">
        <v>17.899999999999999</v>
      </c>
      <c r="CB12" s="27">
        <v>129.71</v>
      </c>
      <c r="CC12" t="s">
        <v>457</v>
      </c>
      <c r="CD12" s="26">
        <v>4.3970000000000002</v>
      </c>
      <c r="CE12" s="1">
        <v>44074</v>
      </c>
      <c r="CF12" t="s">
        <v>538</v>
      </c>
      <c r="CK12" t="s">
        <v>402</v>
      </c>
      <c r="CL12" t="s">
        <v>402</v>
      </c>
      <c r="CM12" t="s">
        <v>402</v>
      </c>
      <c r="CN12" t="s">
        <v>402</v>
      </c>
      <c r="CO12" t="s">
        <v>402</v>
      </c>
      <c r="CP12" t="s">
        <v>402</v>
      </c>
      <c r="CQ12" s="27">
        <v>25.43</v>
      </c>
    </row>
    <row r="13" spans="1:95" x14ac:dyDescent="0.25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84</v>
      </c>
      <c r="H13" t="s">
        <v>89</v>
      </c>
      <c r="I13" t="s">
        <v>85</v>
      </c>
      <c r="J13" t="s">
        <v>539</v>
      </c>
      <c r="K13" t="s">
        <v>540</v>
      </c>
      <c r="L13" t="s">
        <v>86</v>
      </c>
      <c r="M13" t="s">
        <v>403</v>
      </c>
      <c r="N13" t="s">
        <v>513</v>
      </c>
      <c r="O13" s="1">
        <v>44075</v>
      </c>
      <c r="P13" s="1">
        <v>44075</v>
      </c>
      <c r="Q13" s="1">
        <v>44075</v>
      </c>
      <c r="R13" t="s">
        <v>405</v>
      </c>
      <c r="S13" t="s">
        <v>405</v>
      </c>
      <c r="T13" t="s">
        <v>406</v>
      </c>
      <c r="U13" t="s">
        <v>445</v>
      </c>
      <c r="V13" t="s">
        <v>423</v>
      </c>
      <c r="W13" t="s">
        <v>467</v>
      </c>
      <c r="X13" t="s">
        <v>468</v>
      </c>
      <c r="Y13" s="2">
        <v>1</v>
      </c>
      <c r="Z13" s="27">
        <v>16.29</v>
      </c>
      <c r="AA13" s="27">
        <v>0</v>
      </c>
      <c r="AB13" s="27">
        <v>16.29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16.29</v>
      </c>
      <c r="AJ13" s="26">
        <v>0.16</v>
      </c>
      <c r="AK13" s="27">
        <v>2.61</v>
      </c>
      <c r="AL13" s="27">
        <v>0</v>
      </c>
      <c r="AM13" s="27">
        <v>2.61</v>
      </c>
      <c r="AN13" s="26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7">
        <v>0</v>
      </c>
      <c r="AV13" s="27">
        <v>2.61</v>
      </c>
      <c r="AW13" s="2">
        <v>18.899999999999999</v>
      </c>
      <c r="AX13" s="2">
        <v>0</v>
      </c>
      <c r="AY13" s="2">
        <v>18.899999999999999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18.899999999999999</v>
      </c>
      <c r="BG13" t="s">
        <v>87</v>
      </c>
      <c r="BH13" t="s">
        <v>407</v>
      </c>
      <c r="BI13" t="s">
        <v>408</v>
      </c>
      <c r="BJ13" t="s">
        <v>525</v>
      </c>
      <c r="BK13" t="s">
        <v>206</v>
      </c>
      <c r="BL13" t="s">
        <v>526</v>
      </c>
      <c r="BM13" t="s">
        <v>541</v>
      </c>
      <c r="BN13" t="s">
        <v>90</v>
      </c>
      <c r="BO13" t="s">
        <v>542</v>
      </c>
      <c r="BP13" t="s">
        <v>206</v>
      </c>
      <c r="BQ13" t="s">
        <v>455</v>
      </c>
      <c r="BR13" t="s">
        <v>90</v>
      </c>
      <c r="BS13" t="s">
        <v>518</v>
      </c>
      <c r="BT13" t="s">
        <v>90</v>
      </c>
      <c r="BU13" t="s">
        <v>518</v>
      </c>
      <c r="BX13" t="s">
        <v>206</v>
      </c>
      <c r="BY13" t="s">
        <v>543</v>
      </c>
      <c r="BZ13" s="27">
        <v>71.63</v>
      </c>
      <c r="CA13" s="27">
        <v>11.48</v>
      </c>
      <c r="CB13" s="27">
        <v>83.11</v>
      </c>
      <c r="CC13" t="s">
        <v>457</v>
      </c>
      <c r="CD13" s="26">
        <v>4.3970000000000002</v>
      </c>
      <c r="CE13" s="1">
        <v>44074</v>
      </c>
      <c r="CF13" t="s">
        <v>544</v>
      </c>
      <c r="CK13" t="s">
        <v>402</v>
      </c>
      <c r="CL13" t="s">
        <v>402</v>
      </c>
      <c r="CM13" t="s">
        <v>402</v>
      </c>
      <c r="CN13" t="s">
        <v>402</v>
      </c>
      <c r="CO13" t="s">
        <v>402</v>
      </c>
      <c r="CP13" t="s">
        <v>402</v>
      </c>
      <c r="CQ13" s="27">
        <v>16.29</v>
      </c>
    </row>
    <row r="14" spans="1:95" x14ac:dyDescent="0.25">
      <c r="A14" t="s">
        <v>440</v>
      </c>
      <c r="B14" t="s">
        <v>441</v>
      </c>
      <c r="C14" t="s">
        <v>442</v>
      </c>
      <c r="D14" t="s">
        <v>443</v>
      </c>
      <c r="E14" t="s">
        <v>444</v>
      </c>
      <c r="F14" t="s">
        <v>445</v>
      </c>
      <c r="G14" t="s">
        <v>84</v>
      </c>
      <c r="H14" t="s">
        <v>89</v>
      </c>
      <c r="I14" t="s">
        <v>85</v>
      </c>
      <c r="J14" t="s">
        <v>545</v>
      </c>
      <c r="K14" t="s">
        <v>546</v>
      </c>
      <c r="L14" t="s">
        <v>86</v>
      </c>
      <c r="M14" t="s">
        <v>403</v>
      </c>
      <c r="N14" t="s">
        <v>513</v>
      </c>
      <c r="O14" s="1">
        <v>44075</v>
      </c>
      <c r="P14" s="1">
        <v>44075</v>
      </c>
      <c r="Q14" s="1">
        <v>44075</v>
      </c>
      <c r="R14" t="s">
        <v>405</v>
      </c>
      <c r="S14" t="s">
        <v>405</v>
      </c>
      <c r="T14" t="s">
        <v>406</v>
      </c>
      <c r="U14" t="s">
        <v>445</v>
      </c>
      <c r="V14" t="s">
        <v>423</v>
      </c>
      <c r="W14" t="s">
        <v>467</v>
      </c>
      <c r="X14" t="s">
        <v>468</v>
      </c>
      <c r="Y14" s="2">
        <v>1</v>
      </c>
      <c r="Z14" s="27">
        <v>16.29</v>
      </c>
      <c r="AA14" s="27">
        <v>0</v>
      </c>
      <c r="AB14" s="27">
        <v>16.29</v>
      </c>
      <c r="AC14" s="27">
        <v>3.35</v>
      </c>
      <c r="AD14" s="27">
        <v>0</v>
      </c>
      <c r="AE14" s="27">
        <v>3.35</v>
      </c>
      <c r="AF14" s="27">
        <v>0</v>
      </c>
      <c r="AG14" s="27">
        <v>0</v>
      </c>
      <c r="AH14" s="27">
        <v>0</v>
      </c>
      <c r="AI14" s="27">
        <v>19.64</v>
      </c>
      <c r="AJ14" s="26">
        <v>0.16</v>
      </c>
      <c r="AK14" s="27">
        <v>2.61</v>
      </c>
      <c r="AL14" s="27">
        <v>0</v>
      </c>
      <c r="AM14" s="27">
        <v>2.61</v>
      </c>
      <c r="AN14" s="26">
        <v>0.16</v>
      </c>
      <c r="AO14" s="27">
        <v>0.54</v>
      </c>
      <c r="AP14" s="27">
        <v>0</v>
      </c>
      <c r="AQ14" s="27">
        <v>0.54</v>
      </c>
      <c r="AR14" s="26">
        <v>0</v>
      </c>
      <c r="AS14" s="27">
        <v>0</v>
      </c>
      <c r="AT14" s="27">
        <v>0</v>
      </c>
      <c r="AU14" s="27">
        <v>0</v>
      </c>
      <c r="AV14" s="27">
        <v>3.15</v>
      </c>
      <c r="AW14" s="2">
        <v>18.899999999999999</v>
      </c>
      <c r="AX14" s="2">
        <v>0</v>
      </c>
      <c r="AY14" s="2">
        <v>18.899999999999999</v>
      </c>
      <c r="AZ14" s="2">
        <v>3.89</v>
      </c>
      <c r="BA14" s="2">
        <v>0</v>
      </c>
      <c r="BB14" s="2">
        <v>3.89</v>
      </c>
      <c r="BC14" s="2">
        <v>0</v>
      </c>
      <c r="BD14" s="2">
        <v>0</v>
      </c>
      <c r="BE14" s="2">
        <v>0</v>
      </c>
      <c r="BF14" s="2">
        <v>22.79</v>
      </c>
      <c r="BG14" t="s">
        <v>87</v>
      </c>
      <c r="BH14" t="s">
        <v>407</v>
      </c>
      <c r="BI14" t="s">
        <v>408</v>
      </c>
      <c r="BJ14" t="s">
        <v>514</v>
      </c>
      <c r="BK14" t="s">
        <v>206</v>
      </c>
      <c r="BL14" t="s">
        <v>515</v>
      </c>
      <c r="BM14" t="s">
        <v>547</v>
      </c>
      <c r="BN14" t="s">
        <v>90</v>
      </c>
      <c r="BO14" t="s">
        <v>548</v>
      </c>
      <c r="BP14" t="s">
        <v>206</v>
      </c>
      <c r="BQ14" t="s">
        <v>455</v>
      </c>
      <c r="BR14" t="s">
        <v>90</v>
      </c>
      <c r="BS14" t="s">
        <v>518</v>
      </c>
      <c r="BT14" t="s">
        <v>90</v>
      </c>
      <c r="BU14" t="s">
        <v>518</v>
      </c>
      <c r="BX14" t="s">
        <v>206</v>
      </c>
      <c r="BY14" t="s">
        <v>549</v>
      </c>
      <c r="BZ14" s="27">
        <v>86.36</v>
      </c>
      <c r="CA14" s="27">
        <v>13.85</v>
      </c>
      <c r="CB14" s="27">
        <v>100.21</v>
      </c>
      <c r="CC14" t="s">
        <v>457</v>
      </c>
      <c r="CD14" s="26">
        <v>4.3970000000000002</v>
      </c>
      <c r="CE14" s="1">
        <v>44074</v>
      </c>
      <c r="CF14" t="s">
        <v>550</v>
      </c>
      <c r="CK14" t="s">
        <v>402</v>
      </c>
      <c r="CL14" t="s">
        <v>402</v>
      </c>
      <c r="CM14" t="s">
        <v>402</v>
      </c>
      <c r="CN14" t="s">
        <v>402</v>
      </c>
      <c r="CO14" t="s">
        <v>402</v>
      </c>
      <c r="CP14" t="s">
        <v>402</v>
      </c>
      <c r="CQ14" s="27">
        <v>16.29</v>
      </c>
    </row>
    <row r="15" spans="1:95" x14ac:dyDescent="0.25">
      <c r="A15" t="s">
        <v>440</v>
      </c>
      <c r="B15" t="s">
        <v>441</v>
      </c>
      <c r="C15" t="s">
        <v>442</v>
      </c>
      <c r="D15" t="s">
        <v>443</v>
      </c>
      <c r="E15" t="s">
        <v>444</v>
      </c>
      <c r="F15" t="s">
        <v>445</v>
      </c>
      <c r="G15" t="s">
        <v>84</v>
      </c>
      <c r="H15" t="s">
        <v>89</v>
      </c>
      <c r="I15" t="s">
        <v>85</v>
      </c>
      <c r="J15" t="s">
        <v>551</v>
      </c>
      <c r="K15" t="s">
        <v>552</v>
      </c>
      <c r="L15" t="s">
        <v>86</v>
      </c>
      <c r="M15" t="s">
        <v>403</v>
      </c>
      <c r="N15" t="s">
        <v>513</v>
      </c>
      <c r="O15" s="1">
        <v>44075</v>
      </c>
      <c r="P15" s="1">
        <v>44075</v>
      </c>
      <c r="Q15" s="1">
        <v>44075</v>
      </c>
      <c r="R15" t="s">
        <v>405</v>
      </c>
      <c r="S15" t="s">
        <v>405</v>
      </c>
      <c r="T15" t="s">
        <v>406</v>
      </c>
      <c r="U15" t="s">
        <v>445</v>
      </c>
      <c r="V15" t="s">
        <v>423</v>
      </c>
      <c r="W15" t="s">
        <v>467</v>
      </c>
      <c r="X15" t="s">
        <v>468</v>
      </c>
      <c r="Y15" s="2">
        <v>1</v>
      </c>
      <c r="Z15" s="27">
        <v>16.29</v>
      </c>
      <c r="AA15" s="27">
        <v>0</v>
      </c>
      <c r="AB15" s="27">
        <v>16.29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16.29</v>
      </c>
      <c r="AJ15" s="26">
        <v>0.16</v>
      </c>
      <c r="AK15" s="27">
        <v>2.61</v>
      </c>
      <c r="AL15" s="27">
        <v>0</v>
      </c>
      <c r="AM15" s="27">
        <v>2.61</v>
      </c>
      <c r="AN15" s="26">
        <v>0</v>
      </c>
      <c r="AO15" s="27">
        <v>0</v>
      </c>
      <c r="AP15" s="27">
        <v>0</v>
      </c>
      <c r="AQ15" s="27">
        <v>0</v>
      </c>
      <c r="AR15" s="26">
        <v>0</v>
      </c>
      <c r="AS15" s="27">
        <v>0</v>
      </c>
      <c r="AT15" s="27">
        <v>0</v>
      </c>
      <c r="AU15" s="27">
        <v>0</v>
      </c>
      <c r="AV15" s="27">
        <v>2.61</v>
      </c>
      <c r="AW15" s="2">
        <v>18.899999999999999</v>
      </c>
      <c r="AX15" s="2">
        <v>0</v>
      </c>
      <c r="AY15" s="2">
        <v>18.899999999999999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18.899999999999999</v>
      </c>
      <c r="BG15" t="s">
        <v>87</v>
      </c>
      <c r="BH15" t="s">
        <v>407</v>
      </c>
      <c r="BI15" t="s">
        <v>408</v>
      </c>
      <c r="BJ15" t="s">
        <v>525</v>
      </c>
      <c r="BK15" t="s">
        <v>206</v>
      </c>
      <c r="BL15" t="s">
        <v>526</v>
      </c>
      <c r="BM15" t="s">
        <v>553</v>
      </c>
      <c r="BN15" t="s">
        <v>90</v>
      </c>
      <c r="BO15" t="s">
        <v>554</v>
      </c>
      <c r="BP15" t="s">
        <v>206</v>
      </c>
      <c r="BQ15" t="s">
        <v>455</v>
      </c>
      <c r="BR15" t="s">
        <v>90</v>
      </c>
      <c r="BS15" t="s">
        <v>518</v>
      </c>
      <c r="BT15" t="s">
        <v>90</v>
      </c>
      <c r="BU15" t="s">
        <v>518</v>
      </c>
      <c r="BX15" t="s">
        <v>206</v>
      </c>
      <c r="BY15" t="s">
        <v>555</v>
      </c>
      <c r="BZ15" s="27">
        <v>71.63</v>
      </c>
      <c r="CA15" s="27">
        <v>11.48</v>
      </c>
      <c r="CB15" s="27">
        <v>83.11</v>
      </c>
      <c r="CC15" t="s">
        <v>457</v>
      </c>
      <c r="CD15" s="26">
        <v>4.3970000000000002</v>
      </c>
      <c r="CE15" s="1">
        <v>44074</v>
      </c>
      <c r="CF15" t="s">
        <v>556</v>
      </c>
      <c r="CK15" t="s">
        <v>402</v>
      </c>
      <c r="CL15" t="s">
        <v>402</v>
      </c>
      <c r="CM15" t="s">
        <v>402</v>
      </c>
      <c r="CN15" t="s">
        <v>402</v>
      </c>
      <c r="CO15" t="s">
        <v>402</v>
      </c>
      <c r="CP15" t="s">
        <v>402</v>
      </c>
      <c r="CQ15" s="27">
        <v>16.29</v>
      </c>
    </row>
    <row r="16" spans="1:95" x14ac:dyDescent="0.25">
      <c r="A16" t="s">
        <v>440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84</v>
      </c>
      <c r="H16" t="s">
        <v>89</v>
      </c>
      <c r="I16" t="s">
        <v>85</v>
      </c>
      <c r="J16" t="s">
        <v>557</v>
      </c>
      <c r="K16" t="s">
        <v>558</v>
      </c>
      <c r="L16" t="s">
        <v>86</v>
      </c>
      <c r="M16" t="s">
        <v>403</v>
      </c>
      <c r="N16" t="s">
        <v>513</v>
      </c>
      <c r="O16" s="1">
        <v>44076</v>
      </c>
      <c r="P16" s="1">
        <v>44076</v>
      </c>
      <c r="Q16" s="1">
        <v>44076</v>
      </c>
      <c r="R16" t="s">
        <v>405</v>
      </c>
      <c r="S16" t="s">
        <v>405</v>
      </c>
      <c r="T16" t="s">
        <v>406</v>
      </c>
      <c r="U16" t="s">
        <v>445</v>
      </c>
      <c r="V16" t="s">
        <v>423</v>
      </c>
      <c r="W16" t="s">
        <v>559</v>
      </c>
      <c r="X16" t="s">
        <v>560</v>
      </c>
      <c r="Y16" s="2">
        <v>1</v>
      </c>
      <c r="Z16" s="27">
        <v>25.43</v>
      </c>
      <c r="AA16" s="27">
        <v>0</v>
      </c>
      <c r="AB16" s="27">
        <v>25.43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25.43</v>
      </c>
      <c r="AJ16" s="26">
        <v>0.16</v>
      </c>
      <c r="AK16" s="27">
        <v>4.07</v>
      </c>
      <c r="AL16" s="27">
        <v>0</v>
      </c>
      <c r="AM16" s="27">
        <v>4.07</v>
      </c>
      <c r="AN16" s="26">
        <v>0</v>
      </c>
      <c r="AO16" s="27">
        <v>0</v>
      </c>
      <c r="AP16" s="27">
        <v>0</v>
      </c>
      <c r="AQ16" s="27">
        <v>0</v>
      </c>
      <c r="AR16" s="26">
        <v>0</v>
      </c>
      <c r="AS16" s="27">
        <v>0</v>
      </c>
      <c r="AT16" s="27">
        <v>0</v>
      </c>
      <c r="AU16" s="27">
        <v>0</v>
      </c>
      <c r="AV16" s="27">
        <v>4.07</v>
      </c>
      <c r="AW16" s="2">
        <v>29.5</v>
      </c>
      <c r="AX16" s="2">
        <v>0</v>
      </c>
      <c r="AY16" s="2">
        <v>29.5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29.5</v>
      </c>
      <c r="BG16" t="s">
        <v>87</v>
      </c>
      <c r="BH16" t="s">
        <v>407</v>
      </c>
      <c r="BI16" t="s">
        <v>408</v>
      </c>
      <c r="BJ16" t="s">
        <v>367</v>
      </c>
      <c r="BK16" t="s">
        <v>206</v>
      </c>
      <c r="BL16" t="s">
        <v>368</v>
      </c>
      <c r="BM16" t="s">
        <v>535</v>
      </c>
      <c r="BN16" t="s">
        <v>90</v>
      </c>
      <c r="BO16" t="s">
        <v>561</v>
      </c>
      <c r="BP16" t="s">
        <v>206</v>
      </c>
      <c r="BQ16" t="s">
        <v>455</v>
      </c>
      <c r="BR16" t="s">
        <v>90</v>
      </c>
      <c r="BS16" t="s">
        <v>518</v>
      </c>
      <c r="BT16" t="s">
        <v>90</v>
      </c>
      <c r="BU16" t="s">
        <v>518</v>
      </c>
      <c r="BX16" t="s">
        <v>206</v>
      </c>
      <c r="BY16" t="s">
        <v>562</v>
      </c>
      <c r="BZ16" s="27">
        <v>111.7</v>
      </c>
      <c r="CA16" s="27">
        <v>17.88</v>
      </c>
      <c r="CB16" s="27">
        <v>129.58000000000001</v>
      </c>
      <c r="CC16" t="s">
        <v>457</v>
      </c>
      <c r="CD16" s="26">
        <v>4.3929999999999998</v>
      </c>
      <c r="CE16" s="1">
        <v>44075</v>
      </c>
      <c r="CF16" t="s">
        <v>563</v>
      </c>
      <c r="CK16" t="s">
        <v>402</v>
      </c>
      <c r="CL16" t="s">
        <v>402</v>
      </c>
      <c r="CM16" t="s">
        <v>402</v>
      </c>
      <c r="CN16" t="s">
        <v>402</v>
      </c>
      <c r="CO16" t="s">
        <v>402</v>
      </c>
      <c r="CP16" t="s">
        <v>402</v>
      </c>
      <c r="CQ16" s="27">
        <v>25.43</v>
      </c>
    </row>
    <row r="17" spans="1:95" x14ac:dyDescent="0.25">
      <c r="A17" t="s">
        <v>440</v>
      </c>
      <c r="B17" t="s">
        <v>441</v>
      </c>
      <c r="C17" t="s">
        <v>442</v>
      </c>
      <c r="D17" t="s">
        <v>443</v>
      </c>
      <c r="E17" t="s">
        <v>444</v>
      </c>
      <c r="F17" t="s">
        <v>445</v>
      </c>
      <c r="G17" t="s">
        <v>84</v>
      </c>
      <c r="H17" t="s">
        <v>89</v>
      </c>
      <c r="I17" t="s">
        <v>85</v>
      </c>
      <c r="J17" t="s">
        <v>564</v>
      </c>
      <c r="K17" t="s">
        <v>565</v>
      </c>
      <c r="L17" t="s">
        <v>86</v>
      </c>
      <c r="M17" t="s">
        <v>403</v>
      </c>
      <c r="N17" t="s">
        <v>513</v>
      </c>
      <c r="O17" s="1">
        <v>44075</v>
      </c>
      <c r="P17" s="1">
        <v>44076</v>
      </c>
      <c r="Q17" s="1">
        <v>44076</v>
      </c>
      <c r="R17" t="s">
        <v>405</v>
      </c>
      <c r="S17" t="s">
        <v>405</v>
      </c>
      <c r="T17" t="s">
        <v>406</v>
      </c>
      <c r="U17" t="s">
        <v>445</v>
      </c>
      <c r="V17" t="s">
        <v>423</v>
      </c>
      <c r="W17" t="s">
        <v>566</v>
      </c>
      <c r="X17" t="s">
        <v>567</v>
      </c>
      <c r="Y17" s="2">
        <v>1</v>
      </c>
      <c r="Z17" s="27">
        <v>25.43</v>
      </c>
      <c r="AA17" s="27">
        <v>0</v>
      </c>
      <c r="AB17" s="27">
        <v>25.43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25.43</v>
      </c>
      <c r="AJ17" s="26">
        <v>0.16</v>
      </c>
      <c r="AK17" s="27">
        <v>4.07</v>
      </c>
      <c r="AL17" s="27">
        <v>0</v>
      </c>
      <c r="AM17" s="27">
        <v>4.07</v>
      </c>
      <c r="AN17" s="26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7">
        <v>0</v>
      </c>
      <c r="AV17" s="27">
        <v>4.07</v>
      </c>
      <c r="AW17" s="2">
        <v>29.5</v>
      </c>
      <c r="AX17" s="2">
        <v>0</v>
      </c>
      <c r="AY17" s="2">
        <v>29.5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29.5</v>
      </c>
      <c r="BG17" t="s">
        <v>87</v>
      </c>
      <c r="BH17" t="s">
        <v>407</v>
      </c>
      <c r="BI17" t="s">
        <v>408</v>
      </c>
      <c r="BJ17" t="s">
        <v>505</v>
      </c>
      <c r="BK17" t="s">
        <v>206</v>
      </c>
      <c r="BL17" t="s">
        <v>506</v>
      </c>
      <c r="BM17" t="s">
        <v>568</v>
      </c>
      <c r="BN17" t="s">
        <v>90</v>
      </c>
      <c r="BO17" t="s">
        <v>569</v>
      </c>
      <c r="BP17" t="s">
        <v>206</v>
      </c>
      <c r="BQ17" t="s">
        <v>455</v>
      </c>
      <c r="BR17" t="s">
        <v>90</v>
      </c>
      <c r="BS17" t="s">
        <v>518</v>
      </c>
      <c r="BT17" t="s">
        <v>90</v>
      </c>
      <c r="BU17" t="s">
        <v>518</v>
      </c>
      <c r="BX17" t="s">
        <v>206</v>
      </c>
      <c r="BY17" t="s">
        <v>570</v>
      </c>
      <c r="BZ17" s="27">
        <v>111.7</v>
      </c>
      <c r="CA17" s="27">
        <v>17.88</v>
      </c>
      <c r="CB17" s="27">
        <v>129.58000000000001</v>
      </c>
      <c r="CC17" t="s">
        <v>457</v>
      </c>
      <c r="CD17" s="26">
        <v>4.3929999999999998</v>
      </c>
      <c r="CE17" s="1">
        <v>44075</v>
      </c>
      <c r="CF17" t="s">
        <v>571</v>
      </c>
      <c r="CK17" t="s">
        <v>402</v>
      </c>
      <c r="CL17" t="s">
        <v>402</v>
      </c>
      <c r="CM17" t="s">
        <v>402</v>
      </c>
      <c r="CN17" t="s">
        <v>402</v>
      </c>
      <c r="CO17" t="s">
        <v>402</v>
      </c>
      <c r="CP17" t="s">
        <v>402</v>
      </c>
      <c r="CQ17" s="27">
        <v>25.43</v>
      </c>
    </row>
    <row r="18" spans="1:95" x14ac:dyDescent="0.25">
      <c r="A18" t="s">
        <v>440</v>
      </c>
      <c r="B18" t="s">
        <v>441</v>
      </c>
      <c r="C18" t="s">
        <v>442</v>
      </c>
      <c r="D18" t="s">
        <v>443</v>
      </c>
      <c r="E18" t="s">
        <v>444</v>
      </c>
      <c r="F18" t="s">
        <v>445</v>
      </c>
      <c r="G18" t="s">
        <v>84</v>
      </c>
      <c r="H18" t="s">
        <v>89</v>
      </c>
      <c r="I18" t="s">
        <v>85</v>
      </c>
      <c r="J18" t="s">
        <v>572</v>
      </c>
      <c r="K18" t="s">
        <v>573</v>
      </c>
      <c r="L18" t="s">
        <v>86</v>
      </c>
      <c r="M18" t="s">
        <v>403</v>
      </c>
      <c r="N18" t="s">
        <v>513</v>
      </c>
      <c r="O18" s="1">
        <v>44076</v>
      </c>
      <c r="P18" s="1">
        <v>44076</v>
      </c>
      <c r="Q18" s="1">
        <v>44076</v>
      </c>
      <c r="R18" t="s">
        <v>405</v>
      </c>
      <c r="S18" t="s">
        <v>405</v>
      </c>
      <c r="T18" t="s">
        <v>406</v>
      </c>
      <c r="U18" t="s">
        <v>445</v>
      </c>
      <c r="V18" t="s">
        <v>423</v>
      </c>
      <c r="W18" t="s">
        <v>467</v>
      </c>
      <c r="X18" t="s">
        <v>468</v>
      </c>
      <c r="Y18" s="2">
        <v>1</v>
      </c>
      <c r="Z18" s="27">
        <v>16.29</v>
      </c>
      <c r="AA18" s="27">
        <v>0</v>
      </c>
      <c r="AB18" s="27">
        <v>16.29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16.29</v>
      </c>
      <c r="AJ18" s="26">
        <v>0.16</v>
      </c>
      <c r="AK18" s="27">
        <v>2.61</v>
      </c>
      <c r="AL18" s="27">
        <v>0</v>
      </c>
      <c r="AM18" s="27">
        <v>2.61</v>
      </c>
      <c r="AN18" s="26">
        <v>0</v>
      </c>
      <c r="AO18" s="27">
        <v>0</v>
      </c>
      <c r="AP18" s="27">
        <v>0</v>
      </c>
      <c r="AQ18" s="27">
        <v>0</v>
      </c>
      <c r="AR18" s="26">
        <v>0</v>
      </c>
      <c r="AS18" s="27">
        <v>0</v>
      </c>
      <c r="AT18" s="27">
        <v>0</v>
      </c>
      <c r="AU18" s="27">
        <v>0</v>
      </c>
      <c r="AV18" s="27">
        <v>2.61</v>
      </c>
      <c r="AW18" s="2">
        <v>18.899999999999999</v>
      </c>
      <c r="AX18" s="2">
        <v>0</v>
      </c>
      <c r="AY18" s="2">
        <v>18.899999999999999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18.899999999999999</v>
      </c>
      <c r="BG18" t="s">
        <v>87</v>
      </c>
      <c r="BH18" t="s">
        <v>407</v>
      </c>
      <c r="BI18" t="s">
        <v>408</v>
      </c>
      <c r="BJ18" t="s">
        <v>525</v>
      </c>
      <c r="BK18" t="s">
        <v>206</v>
      </c>
      <c r="BL18" t="s">
        <v>526</v>
      </c>
      <c r="BM18" t="s">
        <v>574</v>
      </c>
      <c r="BN18" t="s">
        <v>90</v>
      </c>
      <c r="BO18" t="s">
        <v>575</v>
      </c>
      <c r="BP18" t="s">
        <v>206</v>
      </c>
      <c r="BQ18" t="s">
        <v>455</v>
      </c>
      <c r="BR18" t="s">
        <v>90</v>
      </c>
      <c r="BS18" t="s">
        <v>518</v>
      </c>
      <c r="BT18" t="s">
        <v>90</v>
      </c>
      <c r="BU18" t="s">
        <v>518</v>
      </c>
      <c r="BX18" t="s">
        <v>206</v>
      </c>
      <c r="BY18" t="s">
        <v>576</v>
      </c>
      <c r="BZ18" s="27">
        <v>71.55</v>
      </c>
      <c r="CA18" s="27">
        <v>11.46</v>
      </c>
      <c r="CB18" s="27">
        <v>83.02</v>
      </c>
      <c r="CC18" t="s">
        <v>457</v>
      </c>
      <c r="CD18" s="26">
        <v>4.3929999999999998</v>
      </c>
      <c r="CE18" s="1">
        <v>44075</v>
      </c>
      <c r="CF18" t="s">
        <v>577</v>
      </c>
      <c r="CK18" t="s">
        <v>402</v>
      </c>
      <c r="CL18" t="s">
        <v>402</v>
      </c>
      <c r="CM18" t="s">
        <v>402</v>
      </c>
      <c r="CN18" t="s">
        <v>402</v>
      </c>
      <c r="CO18" t="s">
        <v>402</v>
      </c>
      <c r="CP18" t="s">
        <v>402</v>
      </c>
      <c r="CQ18" s="27">
        <v>16.29</v>
      </c>
    </row>
    <row r="19" spans="1:95" x14ac:dyDescent="0.25">
      <c r="A19" t="s">
        <v>440</v>
      </c>
      <c r="B19" t="s">
        <v>441</v>
      </c>
      <c r="C19" t="s">
        <v>442</v>
      </c>
      <c r="D19" t="s">
        <v>443</v>
      </c>
      <c r="E19" t="s">
        <v>444</v>
      </c>
      <c r="F19" t="s">
        <v>445</v>
      </c>
      <c r="G19" t="s">
        <v>84</v>
      </c>
      <c r="H19" t="s">
        <v>89</v>
      </c>
      <c r="I19" t="s">
        <v>85</v>
      </c>
      <c r="J19" t="s">
        <v>578</v>
      </c>
      <c r="K19" t="s">
        <v>579</v>
      </c>
      <c r="L19" t="s">
        <v>86</v>
      </c>
      <c r="M19" t="s">
        <v>403</v>
      </c>
      <c r="N19" t="s">
        <v>513</v>
      </c>
      <c r="O19" s="1">
        <v>44077</v>
      </c>
      <c r="P19" s="1">
        <v>44077</v>
      </c>
      <c r="Q19" s="1">
        <v>44077</v>
      </c>
      <c r="R19" t="s">
        <v>405</v>
      </c>
      <c r="S19" t="s">
        <v>405</v>
      </c>
      <c r="T19" t="s">
        <v>406</v>
      </c>
      <c r="U19" t="s">
        <v>445</v>
      </c>
      <c r="V19" t="s">
        <v>423</v>
      </c>
      <c r="W19" t="s">
        <v>467</v>
      </c>
      <c r="X19" t="s">
        <v>468</v>
      </c>
      <c r="Y19" s="2">
        <v>1</v>
      </c>
      <c r="Z19" s="27">
        <v>16.29</v>
      </c>
      <c r="AA19" s="27">
        <v>0</v>
      </c>
      <c r="AB19" s="27">
        <v>16.29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16.29</v>
      </c>
      <c r="AJ19" s="26">
        <v>0.16</v>
      </c>
      <c r="AK19" s="27">
        <v>2.61</v>
      </c>
      <c r="AL19" s="27">
        <v>0</v>
      </c>
      <c r="AM19" s="27">
        <v>2.61</v>
      </c>
      <c r="AN19" s="26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7">
        <v>0</v>
      </c>
      <c r="AV19" s="27">
        <v>2.61</v>
      </c>
      <c r="AW19" s="2">
        <v>18.899999999999999</v>
      </c>
      <c r="AX19" s="2">
        <v>0</v>
      </c>
      <c r="AY19" s="2">
        <v>18.899999999999999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18.899999999999999</v>
      </c>
      <c r="BG19" t="s">
        <v>87</v>
      </c>
      <c r="BH19" t="s">
        <v>407</v>
      </c>
      <c r="BI19" t="s">
        <v>408</v>
      </c>
      <c r="BJ19" t="s">
        <v>525</v>
      </c>
      <c r="BK19" t="s">
        <v>206</v>
      </c>
      <c r="BL19" t="s">
        <v>526</v>
      </c>
      <c r="BM19" t="s">
        <v>541</v>
      </c>
      <c r="BN19" t="s">
        <v>90</v>
      </c>
      <c r="BO19" t="s">
        <v>580</v>
      </c>
      <c r="BP19" t="s">
        <v>206</v>
      </c>
      <c r="BQ19" t="s">
        <v>455</v>
      </c>
      <c r="BR19" t="s">
        <v>90</v>
      </c>
      <c r="BS19" t="s">
        <v>518</v>
      </c>
      <c r="BT19" t="s">
        <v>90</v>
      </c>
      <c r="BU19" t="s">
        <v>518</v>
      </c>
      <c r="BX19" t="s">
        <v>206</v>
      </c>
      <c r="BY19" t="s">
        <v>581</v>
      </c>
      <c r="BZ19" s="27">
        <v>71.98</v>
      </c>
      <c r="CA19" s="27">
        <v>11.53</v>
      </c>
      <c r="CB19" s="27">
        <v>83.51</v>
      </c>
      <c r="CC19" t="s">
        <v>457</v>
      </c>
      <c r="CD19" s="26">
        <v>4.4189999999999996</v>
      </c>
      <c r="CE19" s="1">
        <v>44076</v>
      </c>
      <c r="CF19" t="s">
        <v>582</v>
      </c>
      <c r="CK19" t="s">
        <v>402</v>
      </c>
      <c r="CL19" t="s">
        <v>402</v>
      </c>
      <c r="CM19" t="s">
        <v>402</v>
      </c>
      <c r="CN19" t="s">
        <v>402</v>
      </c>
      <c r="CO19" t="s">
        <v>402</v>
      </c>
      <c r="CP19" t="s">
        <v>402</v>
      </c>
      <c r="CQ19" s="27">
        <v>16.29</v>
      </c>
    </row>
    <row r="20" spans="1:95" x14ac:dyDescent="0.25">
      <c r="A20" t="s">
        <v>440</v>
      </c>
      <c r="B20" t="s">
        <v>441</v>
      </c>
      <c r="C20" t="s">
        <v>442</v>
      </c>
      <c r="D20" t="s">
        <v>443</v>
      </c>
      <c r="E20" t="s">
        <v>444</v>
      </c>
      <c r="F20" t="s">
        <v>445</v>
      </c>
      <c r="G20" t="s">
        <v>84</v>
      </c>
      <c r="H20" t="s">
        <v>89</v>
      </c>
      <c r="I20" t="s">
        <v>85</v>
      </c>
      <c r="J20" t="s">
        <v>583</v>
      </c>
      <c r="K20" t="s">
        <v>584</v>
      </c>
      <c r="L20" t="s">
        <v>86</v>
      </c>
      <c r="M20" t="s">
        <v>403</v>
      </c>
      <c r="N20" t="s">
        <v>513</v>
      </c>
      <c r="O20" s="1">
        <v>44076</v>
      </c>
      <c r="P20" s="1">
        <v>44077</v>
      </c>
      <c r="Q20" s="1">
        <v>44077</v>
      </c>
      <c r="R20" t="s">
        <v>405</v>
      </c>
      <c r="S20" t="s">
        <v>405</v>
      </c>
      <c r="T20" t="s">
        <v>406</v>
      </c>
      <c r="U20" t="s">
        <v>445</v>
      </c>
      <c r="V20" t="s">
        <v>423</v>
      </c>
      <c r="W20" t="s">
        <v>585</v>
      </c>
      <c r="X20" t="s">
        <v>586</v>
      </c>
      <c r="Y20" s="2">
        <v>1</v>
      </c>
      <c r="Z20" s="27">
        <v>25.43</v>
      </c>
      <c r="AA20" s="27">
        <v>0</v>
      </c>
      <c r="AB20" s="27">
        <v>25.43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25.43</v>
      </c>
      <c r="AJ20" s="26">
        <v>0.16</v>
      </c>
      <c r="AK20" s="27">
        <v>4.07</v>
      </c>
      <c r="AL20" s="27">
        <v>0</v>
      </c>
      <c r="AM20" s="27">
        <v>4.07</v>
      </c>
      <c r="AN20" s="26">
        <v>0</v>
      </c>
      <c r="AO20" s="27">
        <v>0</v>
      </c>
      <c r="AP20" s="27">
        <v>0</v>
      </c>
      <c r="AQ20" s="27">
        <v>0</v>
      </c>
      <c r="AR20" s="26">
        <v>0</v>
      </c>
      <c r="AS20" s="27">
        <v>0</v>
      </c>
      <c r="AT20" s="27">
        <v>0</v>
      </c>
      <c r="AU20" s="27">
        <v>0</v>
      </c>
      <c r="AV20" s="27">
        <v>4.07</v>
      </c>
      <c r="AW20" s="2">
        <v>29.5</v>
      </c>
      <c r="AX20" s="2">
        <v>0</v>
      </c>
      <c r="AY20" s="2">
        <v>29.5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29.5</v>
      </c>
      <c r="BG20" t="s">
        <v>87</v>
      </c>
      <c r="BH20" t="s">
        <v>407</v>
      </c>
      <c r="BI20" t="s">
        <v>408</v>
      </c>
      <c r="BJ20" t="s">
        <v>367</v>
      </c>
      <c r="BK20" t="s">
        <v>206</v>
      </c>
      <c r="BL20" t="s">
        <v>368</v>
      </c>
      <c r="BM20" t="s">
        <v>417</v>
      </c>
      <c r="BN20" t="s">
        <v>90</v>
      </c>
      <c r="BO20" t="s">
        <v>587</v>
      </c>
      <c r="BP20" t="s">
        <v>206</v>
      </c>
      <c r="BQ20" t="s">
        <v>455</v>
      </c>
      <c r="BR20" t="s">
        <v>90</v>
      </c>
      <c r="BS20" t="s">
        <v>518</v>
      </c>
      <c r="BT20" t="s">
        <v>90</v>
      </c>
      <c r="BU20" t="s">
        <v>518</v>
      </c>
      <c r="BX20" t="s">
        <v>206</v>
      </c>
      <c r="BY20" t="s">
        <v>588</v>
      </c>
      <c r="BZ20" s="27">
        <v>112.36</v>
      </c>
      <c r="CA20" s="27">
        <v>17.98</v>
      </c>
      <c r="CB20" s="27">
        <v>130.35</v>
      </c>
      <c r="CC20" t="s">
        <v>457</v>
      </c>
      <c r="CD20" s="26">
        <v>4.4189999999999996</v>
      </c>
      <c r="CE20" s="1">
        <v>44076</v>
      </c>
      <c r="CF20" t="s">
        <v>589</v>
      </c>
      <c r="CK20" t="s">
        <v>402</v>
      </c>
      <c r="CL20" t="s">
        <v>402</v>
      </c>
      <c r="CM20" t="s">
        <v>402</v>
      </c>
      <c r="CN20" t="s">
        <v>402</v>
      </c>
      <c r="CO20" t="s">
        <v>402</v>
      </c>
      <c r="CP20" t="s">
        <v>402</v>
      </c>
      <c r="CQ20" s="27">
        <v>25.43</v>
      </c>
    </row>
    <row r="21" spans="1:95" x14ac:dyDescent="0.25">
      <c r="A21" t="s">
        <v>440</v>
      </c>
      <c r="B21" t="s">
        <v>441</v>
      </c>
      <c r="C21" t="s">
        <v>442</v>
      </c>
      <c r="D21" t="s">
        <v>443</v>
      </c>
      <c r="E21" t="s">
        <v>444</v>
      </c>
      <c r="F21" t="s">
        <v>445</v>
      </c>
      <c r="G21" t="s">
        <v>84</v>
      </c>
      <c r="H21" t="s">
        <v>89</v>
      </c>
      <c r="I21" t="s">
        <v>85</v>
      </c>
      <c r="J21" t="s">
        <v>590</v>
      </c>
      <c r="K21" t="s">
        <v>591</v>
      </c>
      <c r="L21" t="s">
        <v>86</v>
      </c>
      <c r="M21" t="s">
        <v>403</v>
      </c>
      <c r="N21" t="s">
        <v>513</v>
      </c>
      <c r="O21" s="1">
        <v>44076</v>
      </c>
      <c r="P21" s="1">
        <v>44078</v>
      </c>
      <c r="Q21" s="1">
        <v>44078</v>
      </c>
      <c r="R21" t="s">
        <v>405</v>
      </c>
      <c r="S21" t="s">
        <v>405</v>
      </c>
      <c r="T21" t="s">
        <v>406</v>
      </c>
      <c r="U21" t="s">
        <v>445</v>
      </c>
      <c r="V21" t="s">
        <v>423</v>
      </c>
      <c r="W21" t="s">
        <v>592</v>
      </c>
      <c r="X21" t="s">
        <v>593</v>
      </c>
      <c r="Y21" s="2">
        <v>1</v>
      </c>
      <c r="Z21" s="27">
        <v>25.43</v>
      </c>
      <c r="AA21" s="27">
        <v>0</v>
      </c>
      <c r="AB21" s="27">
        <v>25.43</v>
      </c>
      <c r="AC21" s="27">
        <v>0.67</v>
      </c>
      <c r="AD21" s="27">
        <v>-0.67</v>
      </c>
      <c r="AE21" s="27">
        <v>0</v>
      </c>
      <c r="AF21" s="27">
        <v>0</v>
      </c>
      <c r="AG21" s="27">
        <v>0</v>
      </c>
      <c r="AH21" s="27">
        <v>0</v>
      </c>
      <c r="AI21" s="27">
        <v>25.43</v>
      </c>
      <c r="AJ21" s="26">
        <v>0.16</v>
      </c>
      <c r="AK21" s="27">
        <v>4.07</v>
      </c>
      <c r="AL21" s="27">
        <v>0</v>
      </c>
      <c r="AM21" s="27">
        <v>4.07</v>
      </c>
      <c r="AN21" s="26">
        <v>0.16</v>
      </c>
      <c r="AO21" s="27">
        <v>0.11</v>
      </c>
      <c r="AP21" s="27">
        <v>-0.11</v>
      </c>
      <c r="AQ21" s="27">
        <v>0</v>
      </c>
      <c r="AR21" s="26">
        <v>0</v>
      </c>
      <c r="AS21" s="27">
        <v>0</v>
      </c>
      <c r="AT21" s="27">
        <v>0</v>
      </c>
      <c r="AU21" s="27">
        <v>0</v>
      </c>
      <c r="AV21" s="27">
        <v>4.07</v>
      </c>
      <c r="AW21" s="2">
        <v>29.5</v>
      </c>
      <c r="AX21" s="2">
        <v>0</v>
      </c>
      <c r="AY21" s="2">
        <v>29.5</v>
      </c>
      <c r="AZ21" s="2">
        <v>0.78</v>
      </c>
      <c r="BA21" s="2">
        <v>-0.78</v>
      </c>
      <c r="BB21" s="2">
        <v>0</v>
      </c>
      <c r="BC21" s="2">
        <v>0</v>
      </c>
      <c r="BD21" s="2">
        <v>0</v>
      </c>
      <c r="BE21" s="2">
        <v>0</v>
      </c>
      <c r="BF21" s="2">
        <v>29.5</v>
      </c>
      <c r="BG21" t="s">
        <v>87</v>
      </c>
      <c r="BH21" t="s">
        <v>407</v>
      </c>
      <c r="BI21" t="s">
        <v>408</v>
      </c>
      <c r="BJ21" t="s">
        <v>505</v>
      </c>
      <c r="BK21" t="s">
        <v>206</v>
      </c>
      <c r="BL21" t="s">
        <v>506</v>
      </c>
      <c r="BM21" t="s">
        <v>594</v>
      </c>
      <c r="BN21" t="s">
        <v>90</v>
      </c>
      <c r="BO21" t="s">
        <v>595</v>
      </c>
      <c r="BP21" t="s">
        <v>206</v>
      </c>
      <c r="BQ21" t="s">
        <v>455</v>
      </c>
      <c r="BR21" t="s">
        <v>90</v>
      </c>
      <c r="BS21" t="s">
        <v>518</v>
      </c>
      <c r="BT21" t="s">
        <v>90</v>
      </c>
      <c r="BU21" t="s">
        <v>518</v>
      </c>
      <c r="BX21" t="s">
        <v>206</v>
      </c>
      <c r="BY21" t="s">
        <v>596</v>
      </c>
      <c r="BZ21" s="27">
        <v>112.58</v>
      </c>
      <c r="CA21" s="27">
        <v>18.02</v>
      </c>
      <c r="CB21" s="27">
        <v>130.59</v>
      </c>
      <c r="CC21" t="s">
        <v>457</v>
      </c>
      <c r="CD21" s="26">
        <v>4.4269999999999996</v>
      </c>
      <c r="CE21" s="1">
        <v>44077</v>
      </c>
      <c r="CF21" t="s">
        <v>597</v>
      </c>
      <c r="CK21" t="s">
        <v>402</v>
      </c>
      <c r="CL21" t="s">
        <v>402</v>
      </c>
      <c r="CM21" t="s">
        <v>402</v>
      </c>
      <c r="CN21" t="s">
        <v>402</v>
      </c>
      <c r="CO21" t="s">
        <v>402</v>
      </c>
      <c r="CP21" t="s">
        <v>402</v>
      </c>
      <c r="CQ21" s="27">
        <v>25.43</v>
      </c>
    </row>
    <row r="22" spans="1:95" x14ac:dyDescent="0.25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84</v>
      </c>
      <c r="H22" t="s">
        <v>89</v>
      </c>
      <c r="I22" t="s">
        <v>85</v>
      </c>
      <c r="J22" t="s">
        <v>598</v>
      </c>
      <c r="K22" t="s">
        <v>599</v>
      </c>
      <c r="L22" t="s">
        <v>86</v>
      </c>
      <c r="M22" t="s">
        <v>403</v>
      </c>
      <c r="N22" t="s">
        <v>513</v>
      </c>
      <c r="O22" s="1">
        <v>44079</v>
      </c>
      <c r="P22" s="1">
        <v>44080</v>
      </c>
      <c r="Q22" s="1">
        <v>44080</v>
      </c>
      <c r="R22" t="s">
        <v>405</v>
      </c>
      <c r="S22" t="s">
        <v>405</v>
      </c>
      <c r="T22" t="s">
        <v>406</v>
      </c>
      <c r="U22" t="s">
        <v>445</v>
      </c>
      <c r="V22" t="s">
        <v>423</v>
      </c>
      <c r="W22" t="s">
        <v>467</v>
      </c>
      <c r="X22" t="s">
        <v>468</v>
      </c>
      <c r="Y22" s="2">
        <v>1</v>
      </c>
      <c r="Z22" s="27">
        <v>16.29</v>
      </c>
      <c r="AA22" s="27">
        <v>0</v>
      </c>
      <c r="AB22" s="27">
        <v>16.29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16.29</v>
      </c>
      <c r="AJ22" s="26">
        <v>0.16</v>
      </c>
      <c r="AK22" s="27">
        <v>2.61</v>
      </c>
      <c r="AL22" s="27">
        <v>0</v>
      </c>
      <c r="AM22" s="27">
        <v>2.61</v>
      </c>
      <c r="AN22" s="26">
        <v>0</v>
      </c>
      <c r="AO22" s="27">
        <v>0</v>
      </c>
      <c r="AP22" s="27">
        <v>0</v>
      </c>
      <c r="AQ22" s="27">
        <v>0</v>
      </c>
      <c r="AR22" s="26">
        <v>0</v>
      </c>
      <c r="AS22" s="27">
        <v>0</v>
      </c>
      <c r="AT22" s="27">
        <v>0</v>
      </c>
      <c r="AU22" s="27">
        <v>0</v>
      </c>
      <c r="AV22" s="27">
        <v>2.61</v>
      </c>
      <c r="AW22" s="2">
        <v>18.899999999999999</v>
      </c>
      <c r="AX22" s="2">
        <v>0</v>
      </c>
      <c r="AY22" s="2">
        <v>18.899999999999999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18.899999999999999</v>
      </c>
      <c r="BG22" t="s">
        <v>87</v>
      </c>
      <c r="BH22" t="s">
        <v>407</v>
      </c>
      <c r="BI22" t="s">
        <v>408</v>
      </c>
      <c r="BJ22" t="s">
        <v>514</v>
      </c>
      <c r="BK22" t="s">
        <v>206</v>
      </c>
      <c r="BL22" t="s">
        <v>515</v>
      </c>
      <c r="BM22" t="s">
        <v>417</v>
      </c>
      <c r="BN22" t="s">
        <v>90</v>
      </c>
      <c r="BO22" t="s">
        <v>587</v>
      </c>
      <c r="BP22" t="s">
        <v>206</v>
      </c>
      <c r="BQ22" t="s">
        <v>455</v>
      </c>
      <c r="BR22" t="s">
        <v>90</v>
      </c>
      <c r="BS22" t="s">
        <v>518</v>
      </c>
      <c r="BT22" t="s">
        <v>90</v>
      </c>
      <c r="BU22" t="s">
        <v>518</v>
      </c>
      <c r="BX22" t="s">
        <v>206</v>
      </c>
      <c r="BY22" t="s">
        <v>600</v>
      </c>
      <c r="BZ22" s="27">
        <v>72.510000000000005</v>
      </c>
      <c r="CA22" s="27">
        <v>11.62</v>
      </c>
      <c r="CB22" s="27">
        <v>84.13</v>
      </c>
      <c r="CC22" t="s">
        <v>457</v>
      </c>
      <c r="CD22" s="26">
        <v>4.4509999999999996</v>
      </c>
      <c r="CE22" s="1">
        <v>44079</v>
      </c>
      <c r="CF22" t="s">
        <v>601</v>
      </c>
      <c r="CK22" t="s">
        <v>402</v>
      </c>
      <c r="CL22" t="s">
        <v>402</v>
      </c>
      <c r="CM22" t="s">
        <v>402</v>
      </c>
      <c r="CN22" t="s">
        <v>402</v>
      </c>
      <c r="CO22" t="s">
        <v>402</v>
      </c>
      <c r="CP22" t="s">
        <v>402</v>
      </c>
      <c r="CQ22" s="27">
        <v>16.29</v>
      </c>
    </row>
    <row r="23" spans="1:95" x14ac:dyDescent="0.25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84</v>
      </c>
      <c r="H23" t="s">
        <v>89</v>
      </c>
      <c r="I23" t="s">
        <v>85</v>
      </c>
      <c r="J23" t="s">
        <v>602</v>
      </c>
      <c r="K23" t="s">
        <v>603</v>
      </c>
      <c r="L23" t="s">
        <v>86</v>
      </c>
      <c r="M23" t="s">
        <v>403</v>
      </c>
      <c r="N23" t="s">
        <v>513</v>
      </c>
      <c r="O23" s="1">
        <v>44079</v>
      </c>
      <c r="P23" s="1">
        <v>44080</v>
      </c>
      <c r="Q23" s="1">
        <v>44080</v>
      </c>
      <c r="R23" t="s">
        <v>405</v>
      </c>
      <c r="S23" t="s">
        <v>405</v>
      </c>
      <c r="T23" t="s">
        <v>406</v>
      </c>
      <c r="U23" t="s">
        <v>445</v>
      </c>
      <c r="V23" t="s">
        <v>423</v>
      </c>
      <c r="W23" t="s">
        <v>448</v>
      </c>
      <c r="X23" t="s">
        <v>449</v>
      </c>
      <c r="Y23" s="2">
        <v>1</v>
      </c>
      <c r="Z23" s="27">
        <v>16.29</v>
      </c>
      <c r="AA23" s="27">
        <v>0</v>
      </c>
      <c r="AB23" s="27">
        <v>16.29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16.29</v>
      </c>
      <c r="AJ23" s="26">
        <v>0.16</v>
      </c>
      <c r="AK23" s="27">
        <v>2.61</v>
      </c>
      <c r="AL23" s="27">
        <v>0</v>
      </c>
      <c r="AM23" s="27">
        <v>2.61</v>
      </c>
      <c r="AN23" s="26">
        <v>0</v>
      </c>
      <c r="AO23" s="27">
        <v>0</v>
      </c>
      <c r="AP23" s="27">
        <v>0</v>
      </c>
      <c r="AQ23" s="27">
        <v>0</v>
      </c>
      <c r="AR23" s="26">
        <v>0</v>
      </c>
      <c r="AS23" s="27">
        <v>0</v>
      </c>
      <c r="AT23" s="27">
        <v>0</v>
      </c>
      <c r="AU23" s="27">
        <v>0</v>
      </c>
      <c r="AV23" s="27">
        <v>2.61</v>
      </c>
      <c r="AW23" s="2">
        <v>18.899999999999999</v>
      </c>
      <c r="AX23" s="2">
        <v>0</v>
      </c>
      <c r="AY23" s="2">
        <v>18.899999999999999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18.899999999999999</v>
      </c>
      <c r="BG23" t="s">
        <v>87</v>
      </c>
      <c r="BH23" t="s">
        <v>407</v>
      </c>
      <c r="BI23" t="s">
        <v>408</v>
      </c>
      <c r="BJ23" t="s">
        <v>514</v>
      </c>
      <c r="BK23" t="s">
        <v>206</v>
      </c>
      <c r="BL23" t="s">
        <v>515</v>
      </c>
      <c r="BM23" t="s">
        <v>604</v>
      </c>
      <c r="BN23" t="s">
        <v>90</v>
      </c>
      <c r="BO23" t="s">
        <v>605</v>
      </c>
      <c r="BP23" t="s">
        <v>206</v>
      </c>
      <c r="BQ23" t="s">
        <v>455</v>
      </c>
      <c r="BR23" t="s">
        <v>90</v>
      </c>
      <c r="BS23" t="s">
        <v>518</v>
      </c>
      <c r="BT23" t="s">
        <v>90</v>
      </c>
      <c r="BU23" t="s">
        <v>518</v>
      </c>
      <c r="BX23" t="s">
        <v>206</v>
      </c>
      <c r="BY23" t="s">
        <v>606</v>
      </c>
      <c r="BZ23" s="27">
        <v>72.510000000000005</v>
      </c>
      <c r="CA23" s="27">
        <v>11.62</v>
      </c>
      <c r="CB23" s="27">
        <v>84.13</v>
      </c>
      <c r="CC23" t="s">
        <v>457</v>
      </c>
      <c r="CD23" s="26">
        <v>4.4509999999999996</v>
      </c>
      <c r="CE23" s="1">
        <v>44079</v>
      </c>
      <c r="CF23" t="s">
        <v>607</v>
      </c>
      <c r="CK23" t="s">
        <v>402</v>
      </c>
      <c r="CL23" t="s">
        <v>402</v>
      </c>
      <c r="CM23" t="s">
        <v>402</v>
      </c>
      <c r="CN23" t="s">
        <v>402</v>
      </c>
      <c r="CO23" t="s">
        <v>402</v>
      </c>
      <c r="CP23" t="s">
        <v>402</v>
      </c>
      <c r="CQ23" s="27">
        <v>16.29</v>
      </c>
    </row>
    <row r="24" spans="1:95" x14ac:dyDescent="0.25">
      <c r="A24" t="s">
        <v>440</v>
      </c>
      <c r="B24" t="s">
        <v>441</v>
      </c>
      <c r="C24" t="s">
        <v>442</v>
      </c>
      <c r="D24" t="s">
        <v>443</v>
      </c>
      <c r="E24" t="s">
        <v>444</v>
      </c>
      <c r="F24" t="s">
        <v>445</v>
      </c>
      <c r="G24" t="s">
        <v>84</v>
      </c>
      <c r="H24" t="s">
        <v>89</v>
      </c>
      <c r="I24" t="s">
        <v>85</v>
      </c>
      <c r="J24" t="s">
        <v>608</v>
      </c>
      <c r="K24" t="s">
        <v>609</v>
      </c>
      <c r="L24" t="s">
        <v>86</v>
      </c>
      <c r="M24" t="s">
        <v>403</v>
      </c>
      <c r="N24" t="s">
        <v>513</v>
      </c>
      <c r="O24" s="1">
        <v>44080</v>
      </c>
      <c r="P24" s="1">
        <v>44080</v>
      </c>
      <c r="Q24" s="1">
        <v>44080</v>
      </c>
      <c r="R24" t="s">
        <v>405</v>
      </c>
      <c r="S24" t="s">
        <v>405</v>
      </c>
      <c r="T24" t="s">
        <v>406</v>
      </c>
      <c r="U24" t="s">
        <v>445</v>
      </c>
      <c r="V24" t="s">
        <v>423</v>
      </c>
      <c r="W24" t="s">
        <v>610</v>
      </c>
      <c r="X24" t="s">
        <v>611</v>
      </c>
      <c r="Y24" s="2">
        <v>1</v>
      </c>
      <c r="Z24" s="27">
        <v>25.43</v>
      </c>
      <c r="AA24" s="27">
        <v>0</v>
      </c>
      <c r="AB24" s="27">
        <v>25.43</v>
      </c>
      <c r="AC24" s="27">
        <v>1.68</v>
      </c>
      <c r="AD24" s="27">
        <v>-1.68</v>
      </c>
      <c r="AE24" s="27">
        <v>0</v>
      </c>
      <c r="AF24" s="27">
        <v>0</v>
      </c>
      <c r="AG24" s="27">
        <v>0</v>
      </c>
      <c r="AH24" s="27">
        <v>0</v>
      </c>
      <c r="AI24" s="27">
        <v>25.43</v>
      </c>
      <c r="AJ24" s="26">
        <v>0.16</v>
      </c>
      <c r="AK24" s="27">
        <v>4.07</v>
      </c>
      <c r="AL24" s="27">
        <v>0</v>
      </c>
      <c r="AM24" s="27">
        <v>4.07</v>
      </c>
      <c r="AN24" s="26">
        <v>0.16</v>
      </c>
      <c r="AO24" s="27">
        <v>0.27</v>
      </c>
      <c r="AP24" s="27">
        <v>-0.27</v>
      </c>
      <c r="AQ24" s="27">
        <v>0</v>
      </c>
      <c r="AR24" s="26">
        <v>0</v>
      </c>
      <c r="AS24" s="27">
        <v>0</v>
      </c>
      <c r="AT24" s="27">
        <v>0</v>
      </c>
      <c r="AU24" s="27">
        <v>0</v>
      </c>
      <c r="AV24" s="27">
        <v>4.07</v>
      </c>
      <c r="AW24" s="2">
        <v>29.5</v>
      </c>
      <c r="AX24" s="2">
        <v>0</v>
      </c>
      <c r="AY24" s="2">
        <v>29.5</v>
      </c>
      <c r="AZ24" s="2">
        <v>1.95</v>
      </c>
      <c r="BA24" s="2">
        <v>-1.95</v>
      </c>
      <c r="BB24" s="2">
        <v>0</v>
      </c>
      <c r="BC24" s="2">
        <v>0</v>
      </c>
      <c r="BD24" s="2">
        <v>0</v>
      </c>
      <c r="BE24" s="2">
        <v>0</v>
      </c>
      <c r="BF24" s="2">
        <v>29.5</v>
      </c>
      <c r="BG24" t="s">
        <v>87</v>
      </c>
      <c r="BH24" t="s">
        <v>407</v>
      </c>
      <c r="BI24" t="s">
        <v>408</v>
      </c>
      <c r="BJ24" t="s">
        <v>367</v>
      </c>
      <c r="BK24" t="s">
        <v>206</v>
      </c>
      <c r="BL24" t="s">
        <v>368</v>
      </c>
      <c r="BM24" t="s">
        <v>612</v>
      </c>
      <c r="BN24" t="s">
        <v>90</v>
      </c>
      <c r="BO24" t="s">
        <v>613</v>
      </c>
      <c r="BP24" t="s">
        <v>206</v>
      </c>
      <c r="BQ24" t="s">
        <v>455</v>
      </c>
      <c r="BR24" t="s">
        <v>90</v>
      </c>
      <c r="BS24" t="s">
        <v>518</v>
      </c>
      <c r="BT24" t="s">
        <v>90</v>
      </c>
      <c r="BU24" t="s">
        <v>518</v>
      </c>
      <c r="BX24" t="s">
        <v>206</v>
      </c>
      <c r="BY24" t="s">
        <v>614</v>
      </c>
      <c r="BZ24" s="27">
        <v>113.2</v>
      </c>
      <c r="CA24" s="27">
        <v>18.12</v>
      </c>
      <c r="CB24" s="27">
        <v>131.32</v>
      </c>
      <c r="CC24" t="s">
        <v>457</v>
      </c>
      <c r="CD24" s="26">
        <v>4.4509999999999996</v>
      </c>
      <c r="CE24" s="1">
        <v>44079</v>
      </c>
      <c r="CF24" t="s">
        <v>615</v>
      </c>
      <c r="CK24" t="s">
        <v>402</v>
      </c>
      <c r="CL24" t="s">
        <v>402</v>
      </c>
      <c r="CM24" t="s">
        <v>402</v>
      </c>
      <c r="CN24" t="s">
        <v>402</v>
      </c>
      <c r="CO24" t="s">
        <v>402</v>
      </c>
      <c r="CP24" t="s">
        <v>402</v>
      </c>
      <c r="CQ24" s="27">
        <v>25.43</v>
      </c>
    </row>
    <row r="25" spans="1:95" x14ac:dyDescent="0.25">
      <c r="A25" t="s">
        <v>440</v>
      </c>
      <c r="B25" t="s">
        <v>441</v>
      </c>
      <c r="C25" t="s">
        <v>442</v>
      </c>
      <c r="D25" t="s">
        <v>443</v>
      </c>
      <c r="E25" t="s">
        <v>444</v>
      </c>
      <c r="F25" t="s">
        <v>445</v>
      </c>
      <c r="G25" t="s">
        <v>84</v>
      </c>
      <c r="H25" t="s">
        <v>89</v>
      </c>
      <c r="I25" t="s">
        <v>85</v>
      </c>
      <c r="J25" t="s">
        <v>616</v>
      </c>
      <c r="K25" t="s">
        <v>617</v>
      </c>
      <c r="L25" t="s">
        <v>86</v>
      </c>
      <c r="M25" t="s">
        <v>403</v>
      </c>
      <c r="N25" t="s">
        <v>513</v>
      </c>
      <c r="O25" s="1">
        <v>44078</v>
      </c>
      <c r="P25" s="1">
        <v>44081</v>
      </c>
      <c r="Q25" s="1">
        <v>44081</v>
      </c>
      <c r="R25" t="s">
        <v>405</v>
      </c>
      <c r="S25" t="s">
        <v>405</v>
      </c>
      <c r="T25" t="s">
        <v>406</v>
      </c>
      <c r="U25" t="s">
        <v>445</v>
      </c>
      <c r="V25" t="s">
        <v>475</v>
      </c>
      <c r="W25" t="s">
        <v>618</v>
      </c>
      <c r="X25" t="s">
        <v>619</v>
      </c>
      <c r="Y25" s="2">
        <v>1</v>
      </c>
      <c r="Z25" s="27">
        <v>25.43</v>
      </c>
      <c r="AA25" s="27">
        <v>0</v>
      </c>
      <c r="AB25" s="27">
        <v>25.43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25.43</v>
      </c>
      <c r="AJ25" s="26">
        <v>0.16</v>
      </c>
      <c r="AK25" s="27">
        <v>4.07</v>
      </c>
      <c r="AL25" s="27">
        <v>0</v>
      </c>
      <c r="AM25" s="27">
        <v>4.07</v>
      </c>
      <c r="AN25" s="26">
        <v>0</v>
      </c>
      <c r="AO25" s="27">
        <v>0</v>
      </c>
      <c r="AP25" s="27">
        <v>0</v>
      </c>
      <c r="AQ25" s="27">
        <v>0</v>
      </c>
      <c r="AR25" s="26">
        <v>0</v>
      </c>
      <c r="AS25" s="27">
        <v>0</v>
      </c>
      <c r="AT25" s="27">
        <v>0</v>
      </c>
      <c r="AU25" s="27">
        <v>0</v>
      </c>
      <c r="AV25" s="27">
        <v>4.07</v>
      </c>
      <c r="AW25" s="2">
        <v>29.5</v>
      </c>
      <c r="AX25" s="2">
        <v>0</v>
      </c>
      <c r="AY25" s="2">
        <v>29.5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29.5</v>
      </c>
      <c r="BG25" t="s">
        <v>87</v>
      </c>
      <c r="BH25" t="s">
        <v>407</v>
      </c>
      <c r="BI25" t="s">
        <v>408</v>
      </c>
      <c r="BJ25" t="s">
        <v>367</v>
      </c>
      <c r="BK25" t="s">
        <v>206</v>
      </c>
      <c r="BL25" t="s">
        <v>368</v>
      </c>
      <c r="BM25" t="s">
        <v>620</v>
      </c>
      <c r="BN25" t="s">
        <v>90</v>
      </c>
      <c r="BO25" t="s">
        <v>621</v>
      </c>
      <c r="BP25" t="s">
        <v>206</v>
      </c>
      <c r="BQ25" t="s">
        <v>455</v>
      </c>
      <c r="BR25" t="s">
        <v>90</v>
      </c>
      <c r="BS25" t="s">
        <v>518</v>
      </c>
      <c r="BT25" t="s">
        <v>90</v>
      </c>
      <c r="BU25" t="s">
        <v>518</v>
      </c>
      <c r="BX25" t="s">
        <v>206</v>
      </c>
      <c r="BY25" t="s">
        <v>622</v>
      </c>
      <c r="BZ25" s="27">
        <v>113.2</v>
      </c>
      <c r="CA25" s="27">
        <v>18.12</v>
      </c>
      <c r="CB25" s="27">
        <v>131.32</v>
      </c>
      <c r="CC25" t="s">
        <v>457</v>
      </c>
      <c r="CD25" s="26">
        <v>4.4509999999999996</v>
      </c>
      <c r="CE25" s="1">
        <v>44080</v>
      </c>
      <c r="CF25" t="s">
        <v>623</v>
      </c>
      <c r="CK25" t="s">
        <v>402</v>
      </c>
      <c r="CL25" t="s">
        <v>402</v>
      </c>
      <c r="CM25" t="s">
        <v>402</v>
      </c>
      <c r="CN25" t="s">
        <v>402</v>
      </c>
      <c r="CO25" t="s">
        <v>402</v>
      </c>
      <c r="CP25" t="s">
        <v>402</v>
      </c>
      <c r="CQ25" s="27">
        <v>25.43</v>
      </c>
    </row>
    <row r="26" spans="1:95" x14ac:dyDescent="0.25">
      <c r="A26" t="s">
        <v>440</v>
      </c>
      <c r="B26" t="s">
        <v>441</v>
      </c>
      <c r="C26" t="s">
        <v>442</v>
      </c>
      <c r="D26" t="s">
        <v>443</v>
      </c>
      <c r="E26" t="s">
        <v>444</v>
      </c>
      <c r="F26" t="s">
        <v>445</v>
      </c>
      <c r="G26" t="s">
        <v>84</v>
      </c>
      <c r="H26" t="s">
        <v>89</v>
      </c>
      <c r="I26" t="s">
        <v>85</v>
      </c>
      <c r="J26" t="s">
        <v>624</v>
      </c>
      <c r="K26" t="s">
        <v>625</v>
      </c>
      <c r="L26" t="s">
        <v>86</v>
      </c>
      <c r="M26" t="s">
        <v>403</v>
      </c>
      <c r="N26" t="s">
        <v>513</v>
      </c>
      <c r="O26" s="1">
        <v>44080</v>
      </c>
      <c r="P26" s="1">
        <v>44081</v>
      </c>
      <c r="Q26" s="1">
        <v>44081</v>
      </c>
      <c r="R26" t="s">
        <v>405</v>
      </c>
      <c r="S26" t="s">
        <v>405</v>
      </c>
      <c r="T26" t="s">
        <v>406</v>
      </c>
      <c r="U26" t="s">
        <v>445</v>
      </c>
      <c r="V26" t="s">
        <v>475</v>
      </c>
      <c r="W26" t="s">
        <v>626</v>
      </c>
      <c r="X26" t="s">
        <v>627</v>
      </c>
      <c r="Y26" s="2">
        <v>1</v>
      </c>
      <c r="Z26" s="27">
        <v>25.43</v>
      </c>
      <c r="AA26" s="27">
        <v>0</v>
      </c>
      <c r="AB26" s="27">
        <v>25.43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25.43</v>
      </c>
      <c r="AJ26" s="26">
        <v>0.16</v>
      </c>
      <c r="AK26" s="27">
        <v>4.07</v>
      </c>
      <c r="AL26" s="27">
        <v>0</v>
      </c>
      <c r="AM26" s="27">
        <v>4.07</v>
      </c>
      <c r="AN26" s="26">
        <v>0</v>
      </c>
      <c r="AO26" s="27">
        <v>0</v>
      </c>
      <c r="AP26" s="27">
        <v>0</v>
      </c>
      <c r="AQ26" s="27">
        <v>0</v>
      </c>
      <c r="AR26" s="26">
        <v>0</v>
      </c>
      <c r="AS26" s="27">
        <v>0</v>
      </c>
      <c r="AT26" s="27">
        <v>0</v>
      </c>
      <c r="AU26" s="27">
        <v>0</v>
      </c>
      <c r="AV26" s="27">
        <v>4.07</v>
      </c>
      <c r="AW26" s="2">
        <v>29.5</v>
      </c>
      <c r="AX26" s="2">
        <v>0</v>
      </c>
      <c r="AY26" s="2">
        <v>29.5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29.5</v>
      </c>
      <c r="BG26" t="s">
        <v>87</v>
      </c>
      <c r="BH26" t="s">
        <v>407</v>
      </c>
      <c r="BI26" t="s">
        <v>408</v>
      </c>
      <c r="BJ26" t="s">
        <v>367</v>
      </c>
      <c r="BK26" t="s">
        <v>206</v>
      </c>
      <c r="BL26" t="s">
        <v>368</v>
      </c>
      <c r="BM26" t="s">
        <v>628</v>
      </c>
      <c r="BN26" t="s">
        <v>90</v>
      </c>
      <c r="BO26" t="s">
        <v>629</v>
      </c>
      <c r="BP26" t="s">
        <v>206</v>
      </c>
      <c r="BQ26" t="s">
        <v>455</v>
      </c>
      <c r="BR26" t="s">
        <v>90</v>
      </c>
      <c r="BS26" t="s">
        <v>518</v>
      </c>
      <c r="BT26" t="s">
        <v>90</v>
      </c>
      <c r="BU26" t="s">
        <v>518</v>
      </c>
      <c r="BX26" t="s">
        <v>206</v>
      </c>
      <c r="BY26" t="s">
        <v>630</v>
      </c>
      <c r="BZ26" s="27">
        <v>113.2</v>
      </c>
      <c r="CA26" s="27">
        <v>18.12</v>
      </c>
      <c r="CB26" s="27">
        <v>131.32</v>
      </c>
      <c r="CC26" t="s">
        <v>457</v>
      </c>
      <c r="CD26" s="26">
        <v>4.4509999999999996</v>
      </c>
      <c r="CE26" s="1">
        <v>44080</v>
      </c>
      <c r="CF26" t="s">
        <v>631</v>
      </c>
      <c r="CK26" t="s">
        <v>402</v>
      </c>
      <c r="CL26" t="s">
        <v>402</v>
      </c>
      <c r="CM26" t="s">
        <v>402</v>
      </c>
      <c r="CN26" t="s">
        <v>402</v>
      </c>
      <c r="CO26" t="s">
        <v>402</v>
      </c>
      <c r="CP26" t="s">
        <v>402</v>
      </c>
      <c r="CQ26" s="27">
        <v>25.43</v>
      </c>
    </row>
    <row r="27" spans="1:95" x14ac:dyDescent="0.25">
      <c r="A27" t="s">
        <v>440</v>
      </c>
      <c r="B27" t="s">
        <v>441</v>
      </c>
      <c r="C27" t="s">
        <v>442</v>
      </c>
      <c r="D27" t="s">
        <v>443</v>
      </c>
      <c r="E27" t="s">
        <v>444</v>
      </c>
      <c r="F27" t="s">
        <v>445</v>
      </c>
      <c r="G27" t="s">
        <v>84</v>
      </c>
      <c r="H27" t="s">
        <v>89</v>
      </c>
      <c r="I27" t="s">
        <v>85</v>
      </c>
      <c r="J27" t="s">
        <v>632</v>
      </c>
      <c r="K27" t="s">
        <v>633</v>
      </c>
      <c r="L27" t="s">
        <v>86</v>
      </c>
      <c r="M27" t="s">
        <v>403</v>
      </c>
      <c r="N27" t="s">
        <v>513</v>
      </c>
      <c r="O27" s="1">
        <v>44081</v>
      </c>
      <c r="P27" s="1">
        <v>44081</v>
      </c>
      <c r="Q27" s="1">
        <v>44081</v>
      </c>
      <c r="R27" t="s">
        <v>405</v>
      </c>
      <c r="S27" t="s">
        <v>405</v>
      </c>
      <c r="T27" t="s">
        <v>406</v>
      </c>
      <c r="U27" t="s">
        <v>445</v>
      </c>
      <c r="V27" t="s">
        <v>475</v>
      </c>
      <c r="W27" t="s">
        <v>467</v>
      </c>
      <c r="X27" t="s">
        <v>468</v>
      </c>
      <c r="Y27" s="2">
        <v>1</v>
      </c>
      <c r="Z27" s="27">
        <v>16.29</v>
      </c>
      <c r="AA27" s="27">
        <v>0</v>
      </c>
      <c r="AB27" s="27">
        <v>16.29</v>
      </c>
      <c r="AC27" s="27">
        <v>1.68</v>
      </c>
      <c r="AD27" s="27">
        <v>0</v>
      </c>
      <c r="AE27" s="27">
        <v>1.68</v>
      </c>
      <c r="AF27" s="27">
        <v>0</v>
      </c>
      <c r="AG27" s="27">
        <v>0</v>
      </c>
      <c r="AH27" s="27">
        <v>0</v>
      </c>
      <c r="AI27" s="27">
        <v>17.97</v>
      </c>
      <c r="AJ27" s="26">
        <v>0.16</v>
      </c>
      <c r="AK27" s="27">
        <v>2.61</v>
      </c>
      <c r="AL27" s="27">
        <v>0</v>
      </c>
      <c r="AM27" s="27">
        <v>2.61</v>
      </c>
      <c r="AN27" s="26">
        <v>0.16</v>
      </c>
      <c r="AO27" s="27">
        <v>0.27</v>
      </c>
      <c r="AP27" s="27">
        <v>0</v>
      </c>
      <c r="AQ27" s="27">
        <v>0.27</v>
      </c>
      <c r="AR27" s="26">
        <v>0</v>
      </c>
      <c r="AS27" s="27">
        <v>0</v>
      </c>
      <c r="AT27" s="27">
        <v>0</v>
      </c>
      <c r="AU27" s="27">
        <v>0</v>
      </c>
      <c r="AV27" s="27">
        <v>2.88</v>
      </c>
      <c r="AW27" s="2">
        <v>18.899999999999999</v>
      </c>
      <c r="AX27" s="2">
        <v>0</v>
      </c>
      <c r="AY27" s="2">
        <v>18.899999999999999</v>
      </c>
      <c r="AZ27" s="2">
        <v>1.95</v>
      </c>
      <c r="BA27" s="2">
        <v>0</v>
      </c>
      <c r="BB27" s="2">
        <v>1.95</v>
      </c>
      <c r="BC27" s="2">
        <v>0</v>
      </c>
      <c r="BD27" s="2">
        <v>0</v>
      </c>
      <c r="BE27" s="2">
        <v>0</v>
      </c>
      <c r="BF27" s="2">
        <v>20.85</v>
      </c>
      <c r="BG27" t="s">
        <v>87</v>
      </c>
      <c r="BH27" t="s">
        <v>407</v>
      </c>
      <c r="BI27" t="s">
        <v>408</v>
      </c>
      <c r="BJ27" t="s">
        <v>525</v>
      </c>
      <c r="BK27" t="s">
        <v>206</v>
      </c>
      <c r="BL27" t="s">
        <v>526</v>
      </c>
      <c r="BM27" t="s">
        <v>541</v>
      </c>
      <c r="BN27" t="s">
        <v>90</v>
      </c>
      <c r="BO27" t="s">
        <v>634</v>
      </c>
      <c r="BP27" t="s">
        <v>206</v>
      </c>
      <c r="BQ27" t="s">
        <v>455</v>
      </c>
      <c r="BR27" t="s">
        <v>90</v>
      </c>
      <c r="BS27" t="s">
        <v>518</v>
      </c>
      <c r="BT27" t="s">
        <v>90</v>
      </c>
      <c r="BU27" t="s">
        <v>518</v>
      </c>
      <c r="BX27" t="s">
        <v>206</v>
      </c>
      <c r="BY27" t="s">
        <v>635</v>
      </c>
      <c r="BZ27" s="27">
        <v>79.989999999999995</v>
      </c>
      <c r="CA27" s="27">
        <v>12.82</v>
      </c>
      <c r="CB27" s="27">
        <v>92.81</v>
      </c>
      <c r="CC27" t="s">
        <v>457</v>
      </c>
      <c r="CD27" s="26">
        <v>4.4509999999999996</v>
      </c>
      <c r="CE27" s="1">
        <v>44080</v>
      </c>
      <c r="CF27" t="s">
        <v>636</v>
      </c>
      <c r="CK27" t="s">
        <v>402</v>
      </c>
      <c r="CL27" t="s">
        <v>402</v>
      </c>
      <c r="CM27" t="s">
        <v>402</v>
      </c>
      <c r="CN27" t="s">
        <v>402</v>
      </c>
      <c r="CO27" t="s">
        <v>402</v>
      </c>
      <c r="CP27" t="s">
        <v>402</v>
      </c>
      <c r="CQ27" s="27">
        <v>16.29</v>
      </c>
    </row>
    <row r="28" spans="1:95" x14ac:dyDescent="0.25">
      <c r="A28" t="s">
        <v>440</v>
      </c>
      <c r="B28" t="s">
        <v>441</v>
      </c>
      <c r="C28" t="s">
        <v>442</v>
      </c>
      <c r="D28" t="s">
        <v>443</v>
      </c>
      <c r="E28" t="s">
        <v>444</v>
      </c>
      <c r="F28" t="s">
        <v>445</v>
      </c>
      <c r="G28" t="s">
        <v>84</v>
      </c>
      <c r="H28" t="s">
        <v>89</v>
      </c>
      <c r="I28" t="s">
        <v>85</v>
      </c>
      <c r="J28" t="s">
        <v>637</v>
      </c>
      <c r="K28" t="s">
        <v>638</v>
      </c>
      <c r="L28" t="s">
        <v>86</v>
      </c>
      <c r="M28" t="s">
        <v>403</v>
      </c>
      <c r="N28" t="s">
        <v>513</v>
      </c>
      <c r="O28" s="1">
        <v>44080</v>
      </c>
      <c r="P28" s="1">
        <v>44081</v>
      </c>
      <c r="Q28" s="1">
        <v>44081</v>
      </c>
      <c r="R28" t="s">
        <v>405</v>
      </c>
      <c r="S28" t="s">
        <v>405</v>
      </c>
      <c r="T28" t="s">
        <v>406</v>
      </c>
      <c r="U28" t="s">
        <v>445</v>
      </c>
      <c r="V28" t="s">
        <v>475</v>
      </c>
      <c r="W28" t="s">
        <v>639</v>
      </c>
      <c r="X28" t="s">
        <v>640</v>
      </c>
      <c r="Y28" s="2">
        <v>1</v>
      </c>
      <c r="Z28" s="27">
        <v>25.43</v>
      </c>
      <c r="AA28" s="27">
        <v>0</v>
      </c>
      <c r="AB28" s="27">
        <v>25.43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25.43</v>
      </c>
      <c r="AJ28" s="26">
        <v>0.16</v>
      </c>
      <c r="AK28" s="27">
        <v>4.07</v>
      </c>
      <c r="AL28" s="27">
        <v>0</v>
      </c>
      <c r="AM28" s="27">
        <v>4.07</v>
      </c>
      <c r="AN28" s="26">
        <v>0</v>
      </c>
      <c r="AO28" s="27">
        <v>0</v>
      </c>
      <c r="AP28" s="27">
        <v>0</v>
      </c>
      <c r="AQ28" s="27">
        <v>0</v>
      </c>
      <c r="AR28" s="26">
        <v>0</v>
      </c>
      <c r="AS28" s="27">
        <v>0</v>
      </c>
      <c r="AT28" s="27">
        <v>0</v>
      </c>
      <c r="AU28" s="27">
        <v>0</v>
      </c>
      <c r="AV28" s="27">
        <v>4.07</v>
      </c>
      <c r="AW28" s="2">
        <v>29.5</v>
      </c>
      <c r="AX28" s="2">
        <v>0</v>
      </c>
      <c r="AY28" s="2">
        <v>29.5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29.5</v>
      </c>
      <c r="BG28" t="s">
        <v>87</v>
      </c>
      <c r="BH28" t="s">
        <v>407</v>
      </c>
      <c r="BI28" t="s">
        <v>408</v>
      </c>
      <c r="BJ28" t="s">
        <v>367</v>
      </c>
      <c r="BK28" t="s">
        <v>206</v>
      </c>
      <c r="BL28" t="s">
        <v>368</v>
      </c>
      <c r="BM28" t="s">
        <v>641</v>
      </c>
      <c r="BN28" t="s">
        <v>90</v>
      </c>
      <c r="BO28" t="s">
        <v>642</v>
      </c>
      <c r="BP28" t="s">
        <v>206</v>
      </c>
      <c r="BQ28" t="s">
        <v>455</v>
      </c>
      <c r="BR28" t="s">
        <v>90</v>
      </c>
      <c r="BS28" t="s">
        <v>518</v>
      </c>
      <c r="BT28" t="s">
        <v>90</v>
      </c>
      <c r="BU28" t="s">
        <v>518</v>
      </c>
      <c r="BX28" t="s">
        <v>206</v>
      </c>
      <c r="BY28" t="s">
        <v>643</v>
      </c>
      <c r="BZ28" s="27">
        <v>113.2</v>
      </c>
      <c r="CA28" s="27">
        <v>18.12</v>
      </c>
      <c r="CB28" s="27">
        <v>131.32</v>
      </c>
      <c r="CC28" t="s">
        <v>457</v>
      </c>
      <c r="CD28" s="26">
        <v>4.4509999999999996</v>
      </c>
      <c r="CE28" s="1">
        <v>44080</v>
      </c>
      <c r="CF28" t="s">
        <v>644</v>
      </c>
      <c r="CK28" t="s">
        <v>402</v>
      </c>
      <c r="CL28" t="s">
        <v>402</v>
      </c>
      <c r="CM28" t="s">
        <v>402</v>
      </c>
      <c r="CN28" t="s">
        <v>402</v>
      </c>
      <c r="CO28" t="s">
        <v>402</v>
      </c>
      <c r="CP28" t="s">
        <v>402</v>
      </c>
      <c r="CQ28" s="27">
        <v>25.43</v>
      </c>
    </row>
    <row r="29" spans="1:95" x14ac:dyDescent="0.25">
      <c r="A29" t="s">
        <v>440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84</v>
      </c>
      <c r="H29" t="s">
        <v>89</v>
      </c>
      <c r="I29" t="s">
        <v>85</v>
      </c>
      <c r="J29" t="s">
        <v>645</v>
      </c>
      <c r="K29" t="s">
        <v>646</v>
      </c>
      <c r="L29" t="s">
        <v>86</v>
      </c>
      <c r="M29" t="s">
        <v>403</v>
      </c>
      <c r="N29" t="s">
        <v>513</v>
      </c>
      <c r="O29" s="1">
        <v>44080</v>
      </c>
      <c r="P29" s="1">
        <v>44081</v>
      </c>
      <c r="Q29" s="1">
        <v>44081</v>
      </c>
      <c r="R29" t="s">
        <v>405</v>
      </c>
      <c r="S29" t="s">
        <v>405</v>
      </c>
      <c r="T29" t="s">
        <v>406</v>
      </c>
      <c r="U29" t="s">
        <v>445</v>
      </c>
      <c r="V29" t="s">
        <v>475</v>
      </c>
      <c r="W29" t="s">
        <v>647</v>
      </c>
      <c r="X29" t="s">
        <v>648</v>
      </c>
      <c r="Y29" s="2">
        <v>1</v>
      </c>
      <c r="Z29" s="27">
        <v>25.43</v>
      </c>
      <c r="AA29" s="27">
        <v>0</v>
      </c>
      <c r="AB29" s="27">
        <v>25.43</v>
      </c>
      <c r="AC29" s="27">
        <v>0</v>
      </c>
      <c r="AD29" s="27">
        <v>0</v>
      </c>
      <c r="AE29" s="27">
        <v>0</v>
      </c>
      <c r="AF29" s="27">
        <v>0</v>
      </c>
      <c r="AG29" s="27">
        <v>0</v>
      </c>
      <c r="AH29" s="27">
        <v>0</v>
      </c>
      <c r="AI29" s="27">
        <v>25.43</v>
      </c>
      <c r="AJ29" s="26">
        <v>0.16</v>
      </c>
      <c r="AK29" s="27">
        <v>4.07</v>
      </c>
      <c r="AL29" s="27">
        <v>0</v>
      </c>
      <c r="AM29" s="27">
        <v>4.07</v>
      </c>
      <c r="AN29" s="26">
        <v>0</v>
      </c>
      <c r="AO29" s="27">
        <v>0</v>
      </c>
      <c r="AP29" s="27">
        <v>0</v>
      </c>
      <c r="AQ29" s="27">
        <v>0</v>
      </c>
      <c r="AR29" s="26">
        <v>0</v>
      </c>
      <c r="AS29" s="27">
        <v>0</v>
      </c>
      <c r="AT29" s="27">
        <v>0</v>
      </c>
      <c r="AU29" s="27">
        <v>0</v>
      </c>
      <c r="AV29" s="27">
        <v>4.07</v>
      </c>
      <c r="AW29" s="2">
        <v>29.5</v>
      </c>
      <c r="AX29" s="2">
        <v>0</v>
      </c>
      <c r="AY29" s="2">
        <v>29.5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29.5</v>
      </c>
      <c r="BG29" t="s">
        <v>87</v>
      </c>
      <c r="BH29" t="s">
        <v>407</v>
      </c>
      <c r="BI29" t="s">
        <v>408</v>
      </c>
      <c r="BJ29" t="s">
        <v>367</v>
      </c>
      <c r="BK29" t="s">
        <v>206</v>
      </c>
      <c r="BL29" t="s">
        <v>368</v>
      </c>
      <c r="BM29" t="s">
        <v>641</v>
      </c>
      <c r="BN29" t="s">
        <v>90</v>
      </c>
      <c r="BO29" t="s">
        <v>642</v>
      </c>
      <c r="BP29" t="s">
        <v>206</v>
      </c>
      <c r="BQ29" t="s">
        <v>455</v>
      </c>
      <c r="BR29" t="s">
        <v>90</v>
      </c>
      <c r="BS29" t="s">
        <v>518</v>
      </c>
      <c r="BT29" t="s">
        <v>90</v>
      </c>
      <c r="BU29" t="s">
        <v>518</v>
      </c>
      <c r="BX29" t="s">
        <v>206</v>
      </c>
      <c r="BY29" t="s">
        <v>649</v>
      </c>
      <c r="BZ29" s="27">
        <v>113.2</v>
      </c>
      <c r="CA29" s="27">
        <v>18.12</v>
      </c>
      <c r="CB29" s="27">
        <v>131.32</v>
      </c>
      <c r="CC29" t="s">
        <v>457</v>
      </c>
      <c r="CD29" s="26">
        <v>4.4509999999999996</v>
      </c>
      <c r="CE29" s="1">
        <v>44080</v>
      </c>
      <c r="CF29" t="s">
        <v>650</v>
      </c>
      <c r="CK29" t="s">
        <v>402</v>
      </c>
      <c r="CL29" t="s">
        <v>402</v>
      </c>
      <c r="CM29" t="s">
        <v>402</v>
      </c>
      <c r="CN29" t="s">
        <v>402</v>
      </c>
      <c r="CO29" t="s">
        <v>402</v>
      </c>
      <c r="CP29" t="s">
        <v>402</v>
      </c>
      <c r="CQ29" s="27">
        <v>25.43</v>
      </c>
    </row>
    <row r="30" spans="1:95" x14ac:dyDescent="0.25">
      <c r="A30" t="s">
        <v>440</v>
      </c>
      <c r="B30" t="s">
        <v>441</v>
      </c>
      <c r="C30" t="s">
        <v>442</v>
      </c>
      <c r="D30" t="s">
        <v>443</v>
      </c>
      <c r="E30" t="s">
        <v>444</v>
      </c>
      <c r="F30" t="s">
        <v>445</v>
      </c>
      <c r="G30" t="s">
        <v>84</v>
      </c>
      <c r="H30" t="s">
        <v>89</v>
      </c>
      <c r="I30" t="s">
        <v>85</v>
      </c>
      <c r="J30" t="s">
        <v>651</v>
      </c>
      <c r="K30" t="s">
        <v>652</v>
      </c>
      <c r="L30" t="s">
        <v>86</v>
      </c>
      <c r="M30" t="s">
        <v>403</v>
      </c>
      <c r="N30" t="s">
        <v>513</v>
      </c>
      <c r="O30" s="1">
        <v>44079</v>
      </c>
      <c r="P30" s="1">
        <v>44081</v>
      </c>
      <c r="Q30" s="1">
        <v>44081</v>
      </c>
      <c r="R30" t="s">
        <v>405</v>
      </c>
      <c r="S30" t="s">
        <v>405</v>
      </c>
      <c r="T30" t="s">
        <v>406</v>
      </c>
      <c r="U30" t="s">
        <v>445</v>
      </c>
      <c r="V30" t="s">
        <v>475</v>
      </c>
      <c r="W30" t="s">
        <v>653</v>
      </c>
      <c r="X30" t="s">
        <v>654</v>
      </c>
      <c r="Y30" s="2">
        <v>1</v>
      </c>
      <c r="Z30" s="27">
        <v>25.43</v>
      </c>
      <c r="AA30" s="27">
        <v>0</v>
      </c>
      <c r="AB30" s="27">
        <v>25.43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25.43</v>
      </c>
      <c r="AJ30" s="26">
        <v>0.16</v>
      </c>
      <c r="AK30" s="27">
        <v>4.07</v>
      </c>
      <c r="AL30" s="27">
        <v>0</v>
      </c>
      <c r="AM30" s="27">
        <v>4.07</v>
      </c>
      <c r="AN30" s="26">
        <v>0</v>
      </c>
      <c r="AO30" s="27">
        <v>0</v>
      </c>
      <c r="AP30" s="27">
        <v>0</v>
      </c>
      <c r="AQ30" s="27">
        <v>0</v>
      </c>
      <c r="AR30" s="26">
        <v>0</v>
      </c>
      <c r="AS30" s="27">
        <v>0</v>
      </c>
      <c r="AT30" s="27">
        <v>0</v>
      </c>
      <c r="AU30" s="27">
        <v>0</v>
      </c>
      <c r="AV30" s="27">
        <v>4.07</v>
      </c>
      <c r="AW30" s="2">
        <v>29.5</v>
      </c>
      <c r="AX30" s="2">
        <v>0</v>
      </c>
      <c r="AY30" s="2">
        <v>29.5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29.5</v>
      </c>
      <c r="BG30" t="s">
        <v>87</v>
      </c>
      <c r="BH30" t="s">
        <v>407</v>
      </c>
      <c r="BI30" t="s">
        <v>408</v>
      </c>
      <c r="BJ30" t="s">
        <v>367</v>
      </c>
      <c r="BK30" t="s">
        <v>206</v>
      </c>
      <c r="BL30" t="s">
        <v>368</v>
      </c>
      <c r="BM30" t="s">
        <v>655</v>
      </c>
      <c r="BN30" t="s">
        <v>90</v>
      </c>
      <c r="BO30" t="s">
        <v>656</v>
      </c>
      <c r="BP30" t="s">
        <v>206</v>
      </c>
      <c r="BQ30" t="s">
        <v>455</v>
      </c>
      <c r="BR30" t="s">
        <v>90</v>
      </c>
      <c r="BS30" t="s">
        <v>518</v>
      </c>
      <c r="BT30" t="s">
        <v>90</v>
      </c>
      <c r="BU30" t="s">
        <v>518</v>
      </c>
      <c r="BX30" t="s">
        <v>206</v>
      </c>
      <c r="BY30" t="s">
        <v>657</v>
      </c>
      <c r="BZ30" s="27">
        <v>113.2</v>
      </c>
      <c r="CA30" s="27">
        <v>18.12</v>
      </c>
      <c r="CB30" s="27">
        <v>131.32</v>
      </c>
      <c r="CC30" t="s">
        <v>457</v>
      </c>
      <c r="CD30" s="26">
        <v>4.4509999999999996</v>
      </c>
      <c r="CE30" s="1">
        <v>44080</v>
      </c>
      <c r="CF30" t="s">
        <v>658</v>
      </c>
      <c r="CK30" t="s">
        <v>402</v>
      </c>
      <c r="CL30" t="s">
        <v>402</v>
      </c>
      <c r="CM30" t="s">
        <v>402</v>
      </c>
      <c r="CN30" t="s">
        <v>402</v>
      </c>
      <c r="CO30" t="s">
        <v>402</v>
      </c>
      <c r="CP30" t="s">
        <v>402</v>
      </c>
      <c r="CQ30" s="27">
        <v>25.43</v>
      </c>
    </row>
    <row r="31" spans="1:95" x14ac:dyDescent="0.25">
      <c r="A31" t="s">
        <v>440</v>
      </c>
      <c r="B31" t="s">
        <v>441</v>
      </c>
      <c r="C31" t="s">
        <v>442</v>
      </c>
      <c r="D31" t="s">
        <v>443</v>
      </c>
      <c r="E31" t="s">
        <v>444</v>
      </c>
      <c r="F31" t="s">
        <v>445</v>
      </c>
      <c r="G31" t="s">
        <v>84</v>
      </c>
      <c r="H31" t="s">
        <v>89</v>
      </c>
      <c r="I31" t="s">
        <v>85</v>
      </c>
      <c r="J31" t="s">
        <v>659</v>
      </c>
      <c r="K31" t="s">
        <v>660</v>
      </c>
      <c r="L31" t="s">
        <v>86</v>
      </c>
      <c r="M31" t="s">
        <v>403</v>
      </c>
      <c r="N31" t="s">
        <v>513</v>
      </c>
      <c r="O31" s="1">
        <v>44082</v>
      </c>
      <c r="P31" s="1">
        <v>44082</v>
      </c>
      <c r="Q31" s="1">
        <v>44082</v>
      </c>
      <c r="R31" t="s">
        <v>405</v>
      </c>
      <c r="S31" t="s">
        <v>405</v>
      </c>
      <c r="T31" t="s">
        <v>406</v>
      </c>
      <c r="U31" t="s">
        <v>445</v>
      </c>
      <c r="V31" t="s">
        <v>475</v>
      </c>
      <c r="W31" t="s">
        <v>533</v>
      </c>
      <c r="X31" t="s">
        <v>534</v>
      </c>
      <c r="Y31" s="2">
        <v>1</v>
      </c>
      <c r="Z31" s="27">
        <v>25.43</v>
      </c>
      <c r="AA31" s="27">
        <v>0</v>
      </c>
      <c r="AB31" s="27">
        <v>25.43</v>
      </c>
      <c r="AC31" s="27">
        <v>1.67</v>
      </c>
      <c r="AD31" s="27">
        <v>-1.67</v>
      </c>
      <c r="AE31" s="27">
        <v>0</v>
      </c>
      <c r="AF31" s="27">
        <v>0</v>
      </c>
      <c r="AG31" s="27">
        <v>0</v>
      </c>
      <c r="AH31" s="27">
        <v>0</v>
      </c>
      <c r="AI31" s="27">
        <v>25.43</v>
      </c>
      <c r="AJ31" s="26">
        <v>0.16</v>
      </c>
      <c r="AK31" s="27">
        <v>4.07</v>
      </c>
      <c r="AL31" s="27">
        <v>0</v>
      </c>
      <c r="AM31" s="27">
        <v>4.07</v>
      </c>
      <c r="AN31" s="26">
        <v>0.16</v>
      </c>
      <c r="AO31" s="27">
        <v>0.27</v>
      </c>
      <c r="AP31" s="27">
        <v>-0.27</v>
      </c>
      <c r="AQ31" s="27">
        <v>0</v>
      </c>
      <c r="AR31" s="26">
        <v>0</v>
      </c>
      <c r="AS31" s="27">
        <v>0</v>
      </c>
      <c r="AT31" s="27">
        <v>0</v>
      </c>
      <c r="AU31" s="27">
        <v>0</v>
      </c>
      <c r="AV31" s="27">
        <v>4.07</v>
      </c>
      <c r="AW31" s="2">
        <v>29.5</v>
      </c>
      <c r="AX31" s="2">
        <v>0</v>
      </c>
      <c r="AY31" s="2">
        <v>29.5</v>
      </c>
      <c r="AZ31" s="2">
        <v>1.94</v>
      </c>
      <c r="BA31" s="2">
        <v>-1.94</v>
      </c>
      <c r="BB31" s="2">
        <v>0</v>
      </c>
      <c r="BC31" s="2">
        <v>0</v>
      </c>
      <c r="BD31" s="2">
        <v>0</v>
      </c>
      <c r="BE31" s="2">
        <v>0</v>
      </c>
      <c r="BF31" s="2">
        <v>29.5</v>
      </c>
      <c r="BG31" t="s">
        <v>87</v>
      </c>
      <c r="BH31" t="s">
        <v>407</v>
      </c>
      <c r="BI31" t="s">
        <v>408</v>
      </c>
      <c r="BJ31" t="s">
        <v>367</v>
      </c>
      <c r="BK31" t="s">
        <v>206</v>
      </c>
      <c r="BL31" t="s">
        <v>368</v>
      </c>
      <c r="BM31" t="s">
        <v>535</v>
      </c>
      <c r="BN31" t="s">
        <v>90</v>
      </c>
      <c r="BO31" t="s">
        <v>661</v>
      </c>
      <c r="BP31" t="s">
        <v>206</v>
      </c>
      <c r="BQ31" t="s">
        <v>455</v>
      </c>
      <c r="BR31" t="s">
        <v>90</v>
      </c>
      <c r="BS31" t="s">
        <v>518</v>
      </c>
      <c r="BT31" t="s">
        <v>90</v>
      </c>
      <c r="BU31" t="s">
        <v>518</v>
      </c>
      <c r="BX31" t="s">
        <v>206</v>
      </c>
      <c r="BY31" t="s">
        <v>662</v>
      </c>
      <c r="BZ31" s="27">
        <v>113.17</v>
      </c>
      <c r="CA31" s="27">
        <v>18.11</v>
      </c>
      <c r="CB31" s="27">
        <v>131.29</v>
      </c>
      <c r="CC31" t="s">
        <v>457</v>
      </c>
      <c r="CD31" s="26">
        <v>4.45</v>
      </c>
      <c r="CE31" s="1">
        <v>44081</v>
      </c>
      <c r="CF31" t="s">
        <v>663</v>
      </c>
      <c r="CK31" t="s">
        <v>402</v>
      </c>
      <c r="CL31" t="s">
        <v>402</v>
      </c>
      <c r="CM31" t="s">
        <v>402</v>
      </c>
      <c r="CN31" t="s">
        <v>402</v>
      </c>
      <c r="CO31" t="s">
        <v>402</v>
      </c>
      <c r="CP31" t="s">
        <v>402</v>
      </c>
      <c r="CQ31" s="27">
        <v>25.43</v>
      </c>
    </row>
    <row r="32" spans="1:95" x14ac:dyDescent="0.25">
      <c r="A32" t="s">
        <v>440</v>
      </c>
      <c r="B32" t="s">
        <v>441</v>
      </c>
      <c r="C32" t="s">
        <v>442</v>
      </c>
      <c r="D32" t="s">
        <v>443</v>
      </c>
      <c r="E32" t="s">
        <v>444</v>
      </c>
      <c r="F32" t="s">
        <v>445</v>
      </c>
      <c r="G32" t="s">
        <v>84</v>
      </c>
      <c r="H32" t="s">
        <v>89</v>
      </c>
      <c r="I32" t="s">
        <v>85</v>
      </c>
      <c r="J32" t="s">
        <v>664</v>
      </c>
      <c r="K32" t="s">
        <v>665</v>
      </c>
      <c r="L32" t="s">
        <v>86</v>
      </c>
      <c r="M32" t="s">
        <v>403</v>
      </c>
      <c r="N32" t="s">
        <v>513</v>
      </c>
      <c r="O32" s="1">
        <v>44082</v>
      </c>
      <c r="P32" s="1">
        <v>44082</v>
      </c>
      <c r="Q32" s="1">
        <v>44082</v>
      </c>
      <c r="R32" t="s">
        <v>405</v>
      </c>
      <c r="S32" t="s">
        <v>405</v>
      </c>
      <c r="T32" t="s">
        <v>406</v>
      </c>
      <c r="U32" t="s">
        <v>445</v>
      </c>
      <c r="V32" t="s">
        <v>475</v>
      </c>
      <c r="W32" t="s">
        <v>467</v>
      </c>
      <c r="X32" t="s">
        <v>468</v>
      </c>
      <c r="Y32" s="2">
        <v>1</v>
      </c>
      <c r="Z32" s="27">
        <v>16.29</v>
      </c>
      <c r="AA32" s="27">
        <v>0</v>
      </c>
      <c r="AB32" s="27">
        <v>16.29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16.29</v>
      </c>
      <c r="AJ32" s="26">
        <v>0.16</v>
      </c>
      <c r="AK32" s="27">
        <v>2.61</v>
      </c>
      <c r="AL32" s="27">
        <v>0</v>
      </c>
      <c r="AM32" s="27">
        <v>2.61</v>
      </c>
      <c r="AN32" s="26">
        <v>0</v>
      </c>
      <c r="AO32" s="27">
        <v>0</v>
      </c>
      <c r="AP32" s="27">
        <v>0</v>
      </c>
      <c r="AQ32" s="27">
        <v>0</v>
      </c>
      <c r="AR32" s="26">
        <v>0</v>
      </c>
      <c r="AS32" s="27">
        <v>0</v>
      </c>
      <c r="AT32" s="27">
        <v>0</v>
      </c>
      <c r="AU32" s="27">
        <v>0</v>
      </c>
      <c r="AV32" s="27">
        <v>2.61</v>
      </c>
      <c r="AW32" s="2">
        <v>18.899999999999999</v>
      </c>
      <c r="AX32" s="2">
        <v>0</v>
      </c>
      <c r="AY32" s="2">
        <v>18.899999999999999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18.899999999999999</v>
      </c>
      <c r="BG32" t="s">
        <v>87</v>
      </c>
      <c r="BH32" t="s">
        <v>407</v>
      </c>
      <c r="BI32" t="s">
        <v>408</v>
      </c>
      <c r="BJ32" t="s">
        <v>514</v>
      </c>
      <c r="BK32" t="s">
        <v>206</v>
      </c>
      <c r="BL32" t="s">
        <v>515</v>
      </c>
      <c r="BM32" t="s">
        <v>666</v>
      </c>
      <c r="BN32" t="s">
        <v>90</v>
      </c>
      <c r="BO32" t="s">
        <v>667</v>
      </c>
      <c r="BP32" t="s">
        <v>206</v>
      </c>
      <c r="BQ32" t="s">
        <v>455</v>
      </c>
      <c r="BR32" t="s">
        <v>90</v>
      </c>
      <c r="BS32" t="s">
        <v>518</v>
      </c>
      <c r="BT32" t="s">
        <v>90</v>
      </c>
      <c r="BU32" t="s">
        <v>518</v>
      </c>
      <c r="BX32" t="s">
        <v>206</v>
      </c>
      <c r="BY32" t="s">
        <v>668</v>
      </c>
      <c r="BZ32" s="27">
        <v>72.5</v>
      </c>
      <c r="CA32" s="27">
        <v>11.62</v>
      </c>
      <c r="CB32" s="27">
        <v>84.11</v>
      </c>
      <c r="CC32" t="s">
        <v>457</v>
      </c>
      <c r="CD32" s="26">
        <v>4.45</v>
      </c>
      <c r="CE32" s="1">
        <v>44081</v>
      </c>
      <c r="CF32" t="s">
        <v>669</v>
      </c>
      <c r="CK32" t="s">
        <v>402</v>
      </c>
      <c r="CL32" t="s">
        <v>402</v>
      </c>
      <c r="CM32" t="s">
        <v>402</v>
      </c>
      <c r="CN32" t="s">
        <v>402</v>
      </c>
      <c r="CO32" t="s">
        <v>402</v>
      </c>
      <c r="CP32" t="s">
        <v>402</v>
      </c>
      <c r="CQ32" s="27">
        <v>16.29</v>
      </c>
    </row>
    <row r="33" spans="1:95" x14ac:dyDescent="0.25">
      <c r="A33" t="s">
        <v>440</v>
      </c>
      <c r="B33" t="s">
        <v>441</v>
      </c>
      <c r="C33" t="s">
        <v>442</v>
      </c>
      <c r="D33" t="s">
        <v>443</v>
      </c>
      <c r="E33" t="s">
        <v>444</v>
      </c>
      <c r="F33" t="s">
        <v>445</v>
      </c>
      <c r="G33" t="s">
        <v>84</v>
      </c>
      <c r="H33" t="s">
        <v>89</v>
      </c>
      <c r="I33" t="s">
        <v>85</v>
      </c>
      <c r="J33" t="s">
        <v>670</v>
      </c>
      <c r="K33" t="s">
        <v>671</v>
      </c>
      <c r="L33" t="s">
        <v>86</v>
      </c>
      <c r="M33" t="s">
        <v>403</v>
      </c>
      <c r="N33" t="s">
        <v>513</v>
      </c>
      <c r="O33" s="1">
        <v>44081</v>
      </c>
      <c r="P33" s="1">
        <v>44082</v>
      </c>
      <c r="Q33" s="1">
        <v>44082</v>
      </c>
      <c r="R33" t="s">
        <v>405</v>
      </c>
      <c r="S33" t="s">
        <v>405</v>
      </c>
      <c r="T33" t="s">
        <v>406</v>
      </c>
      <c r="U33" t="s">
        <v>445</v>
      </c>
      <c r="V33" t="s">
        <v>475</v>
      </c>
      <c r="W33" t="s">
        <v>448</v>
      </c>
      <c r="X33" t="s">
        <v>449</v>
      </c>
      <c r="Y33" s="2">
        <v>1</v>
      </c>
      <c r="Z33" s="27">
        <v>16.29</v>
      </c>
      <c r="AA33" s="27">
        <v>0</v>
      </c>
      <c r="AB33" s="27">
        <v>16.29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16.29</v>
      </c>
      <c r="AJ33" s="26">
        <v>0.16</v>
      </c>
      <c r="AK33" s="27">
        <v>2.61</v>
      </c>
      <c r="AL33" s="27">
        <v>0</v>
      </c>
      <c r="AM33" s="27">
        <v>2.61</v>
      </c>
      <c r="AN33" s="26">
        <v>0</v>
      </c>
      <c r="AO33" s="27">
        <v>0</v>
      </c>
      <c r="AP33" s="27">
        <v>0</v>
      </c>
      <c r="AQ33" s="27">
        <v>0</v>
      </c>
      <c r="AR33" s="26">
        <v>0</v>
      </c>
      <c r="AS33" s="27">
        <v>0</v>
      </c>
      <c r="AT33" s="27">
        <v>0</v>
      </c>
      <c r="AU33" s="27">
        <v>0</v>
      </c>
      <c r="AV33" s="27">
        <v>2.61</v>
      </c>
      <c r="AW33" s="2">
        <v>18.899999999999999</v>
      </c>
      <c r="AX33" s="2">
        <v>0</v>
      </c>
      <c r="AY33" s="2">
        <v>18.899999999999999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18.899999999999999</v>
      </c>
      <c r="BG33" t="s">
        <v>87</v>
      </c>
      <c r="BH33" t="s">
        <v>407</v>
      </c>
      <c r="BI33" t="s">
        <v>408</v>
      </c>
      <c r="BJ33" t="s">
        <v>450</v>
      </c>
      <c r="BK33" t="s">
        <v>206</v>
      </c>
      <c r="BL33" t="s">
        <v>451</v>
      </c>
      <c r="BM33" t="s">
        <v>672</v>
      </c>
      <c r="BN33" t="s">
        <v>90</v>
      </c>
      <c r="BO33" t="s">
        <v>673</v>
      </c>
      <c r="BP33" t="s">
        <v>206</v>
      </c>
      <c r="BQ33" t="s">
        <v>455</v>
      </c>
      <c r="BR33" t="s">
        <v>90</v>
      </c>
      <c r="BS33" t="s">
        <v>518</v>
      </c>
      <c r="BT33" t="s">
        <v>90</v>
      </c>
      <c r="BU33" t="s">
        <v>518</v>
      </c>
      <c r="BX33" t="s">
        <v>206</v>
      </c>
      <c r="BY33" t="s">
        <v>674</v>
      </c>
      <c r="BZ33" s="27">
        <v>72.5</v>
      </c>
      <c r="CA33" s="27">
        <v>11.62</v>
      </c>
      <c r="CB33" s="27">
        <v>84.11</v>
      </c>
      <c r="CC33" t="s">
        <v>457</v>
      </c>
      <c r="CD33" s="26">
        <v>4.45</v>
      </c>
      <c r="CE33" s="1">
        <v>44081</v>
      </c>
      <c r="CF33" t="s">
        <v>675</v>
      </c>
      <c r="CK33" t="s">
        <v>402</v>
      </c>
      <c r="CL33" t="s">
        <v>402</v>
      </c>
      <c r="CM33" t="s">
        <v>402</v>
      </c>
      <c r="CN33" t="s">
        <v>402</v>
      </c>
      <c r="CO33" t="s">
        <v>402</v>
      </c>
      <c r="CP33" t="s">
        <v>402</v>
      </c>
      <c r="CQ33" s="27">
        <v>16.29</v>
      </c>
    </row>
    <row r="34" spans="1:95" x14ac:dyDescent="0.25">
      <c r="A34" t="s">
        <v>440</v>
      </c>
      <c r="B34" t="s">
        <v>441</v>
      </c>
      <c r="C34" t="s">
        <v>442</v>
      </c>
      <c r="D34" t="s">
        <v>443</v>
      </c>
      <c r="E34" t="s">
        <v>444</v>
      </c>
      <c r="F34" t="s">
        <v>445</v>
      </c>
      <c r="G34" t="s">
        <v>84</v>
      </c>
      <c r="H34" t="s">
        <v>89</v>
      </c>
      <c r="I34" t="s">
        <v>85</v>
      </c>
      <c r="J34" t="s">
        <v>676</v>
      </c>
      <c r="K34" t="s">
        <v>677</v>
      </c>
      <c r="L34" t="s">
        <v>86</v>
      </c>
      <c r="M34" t="s">
        <v>403</v>
      </c>
      <c r="N34" t="s">
        <v>513</v>
      </c>
      <c r="O34" s="1">
        <v>44083</v>
      </c>
      <c r="P34" s="1">
        <v>44083</v>
      </c>
      <c r="Q34" s="1">
        <v>44083</v>
      </c>
      <c r="R34" t="s">
        <v>405</v>
      </c>
      <c r="S34" t="s">
        <v>405</v>
      </c>
      <c r="T34" t="s">
        <v>406</v>
      </c>
      <c r="U34" t="s">
        <v>445</v>
      </c>
      <c r="V34" t="s">
        <v>475</v>
      </c>
      <c r="W34" t="s">
        <v>467</v>
      </c>
      <c r="X34" t="s">
        <v>468</v>
      </c>
      <c r="Y34" s="2">
        <v>1</v>
      </c>
      <c r="Z34" s="27">
        <v>16.29</v>
      </c>
      <c r="AA34" s="27">
        <v>0</v>
      </c>
      <c r="AB34" s="27">
        <v>16.29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16.29</v>
      </c>
      <c r="AJ34" s="26">
        <v>0.16</v>
      </c>
      <c r="AK34" s="27">
        <v>2.61</v>
      </c>
      <c r="AL34" s="27">
        <v>0</v>
      </c>
      <c r="AM34" s="27">
        <v>2.61</v>
      </c>
      <c r="AN34" s="26">
        <v>0</v>
      </c>
      <c r="AO34" s="27">
        <v>0</v>
      </c>
      <c r="AP34" s="27">
        <v>0</v>
      </c>
      <c r="AQ34" s="27">
        <v>0</v>
      </c>
      <c r="AR34" s="26">
        <v>0</v>
      </c>
      <c r="AS34" s="27">
        <v>0</v>
      </c>
      <c r="AT34" s="27">
        <v>0</v>
      </c>
      <c r="AU34" s="27">
        <v>0</v>
      </c>
      <c r="AV34" s="27">
        <v>2.61</v>
      </c>
      <c r="AW34" s="2">
        <v>18.899999999999999</v>
      </c>
      <c r="AX34" s="2">
        <v>0</v>
      </c>
      <c r="AY34" s="2">
        <v>18.899999999999999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18.899999999999999</v>
      </c>
      <c r="BG34" t="s">
        <v>87</v>
      </c>
      <c r="BH34" t="s">
        <v>407</v>
      </c>
      <c r="BI34" t="s">
        <v>408</v>
      </c>
      <c r="BJ34" t="s">
        <v>514</v>
      </c>
      <c r="BK34" t="s">
        <v>206</v>
      </c>
      <c r="BL34" t="s">
        <v>515</v>
      </c>
      <c r="BM34" t="s">
        <v>678</v>
      </c>
      <c r="BN34" t="s">
        <v>90</v>
      </c>
      <c r="BO34" t="s">
        <v>679</v>
      </c>
      <c r="BP34" t="s">
        <v>206</v>
      </c>
      <c r="BQ34" t="s">
        <v>455</v>
      </c>
      <c r="BR34" t="s">
        <v>90</v>
      </c>
      <c r="BS34" t="s">
        <v>518</v>
      </c>
      <c r="BT34" t="s">
        <v>90</v>
      </c>
      <c r="BU34" t="s">
        <v>518</v>
      </c>
      <c r="BX34" t="s">
        <v>206</v>
      </c>
      <c r="BY34" t="s">
        <v>680</v>
      </c>
      <c r="BZ34" s="27">
        <v>72.459999999999994</v>
      </c>
      <c r="CA34" s="27">
        <v>11.61</v>
      </c>
      <c r="CB34" s="27">
        <v>84.07</v>
      </c>
      <c r="CC34" t="s">
        <v>457</v>
      </c>
      <c r="CD34" s="26">
        <v>4.4480000000000004</v>
      </c>
      <c r="CE34" s="1">
        <v>44082</v>
      </c>
      <c r="CF34" t="s">
        <v>681</v>
      </c>
      <c r="CK34" t="s">
        <v>402</v>
      </c>
      <c r="CL34" t="s">
        <v>402</v>
      </c>
      <c r="CM34" t="s">
        <v>402</v>
      </c>
      <c r="CN34" t="s">
        <v>402</v>
      </c>
      <c r="CO34" t="s">
        <v>402</v>
      </c>
      <c r="CP34" t="s">
        <v>402</v>
      </c>
      <c r="CQ34" s="27">
        <v>16.29</v>
      </c>
    </row>
    <row r="35" spans="1:95" x14ac:dyDescent="0.25">
      <c r="A35" t="s">
        <v>440</v>
      </c>
      <c r="B35" t="s">
        <v>441</v>
      </c>
      <c r="C35" t="s">
        <v>442</v>
      </c>
      <c r="D35" t="s">
        <v>443</v>
      </c>
      <c r="E35" t="s">
        <v>444</v>
      </c>
      <c r="F35" t="s">
        <v>445</v>
      </c>
      <c r="G35" t="s">
        <v>84</v>
      </c>
      <c r="H35" t="s">
        <v>89</v>
      </c>
      <c r="I35" t="s">
        <v>85</v>
      </c>
      <c r="J35" t="s">
        <v>682</v>
      </c>
      <c r="K35" t="s">
        <v>683</v>
      </c>
      <c r="L35" t="s">
        <v>86</v>
      </c>
      <c r="M35" t="s">
        <v>403</v>
      </c>
      <c r="N35" t="s">
        <v>513</v>
      </c>
      <c r="O35" s="1">
        <v>44083</v>
      </c>
      <c r="P35" s="1">
        <v>44084</v>
      </c>
      <c r="Q35" s="1">
        <v>44084</v>
      </c>
      <c r="R35" t="s">
        <v>405</v>
      </c>
      <c r="S35" t="s">
        <v>405</v>
      </c>
      <c r="T35" t="s">
        <v>406</v>
      </c>
      <c r="U35" t="s">
        <v>445</v>
      </c>
      <c r="V35" t="s">
        <v>475</v>
      </c>
      <c r="W35" t="s">
        <v>467</v>
      </c>
      <c r="X35" t="s">
        <v>468</v>
      </c>
      <c r="Y35" s="2">
        <v>1</v>
      </c>
      <c r="Z35" s="27">
        <v>16.29</v>
      </c>
      <c r="AA35" s="27">
        <v>0</v>
      </c>
      <c r="AB35" s="27">
        <v>16.29</v>
      </c>
      <c r="AC35" s="27">
        <v>2.09</v>
      </c>
      <c r="AD35" s="27">
        <v>0</v>
      </c>
      <c r="AE35" s="27">
        <v>2.09</v>
      </c>
      <c r="AF35" s="27">
        <v>0</v>
      </c>
      <c r="AG35" s="27">
        <v>0</v>
      </c>
      <c r="AH35" s="27">
        <v>0</v>
      </c>
      <c r="AI35" s="27">
        <v>18.38</v>
      </c>
      <c r="AJ35" s="26">
        <v>0.16</v>
      </c>
      <c r="AK35" s="27">
        <v>2.61</v>
      </c>
      <c r="AL35" s="27">
        <v>0</v>
      </c>
      <c r="AM35" s="27">
        <v>2.61</v>
      </c>
      <c r="AN35" s="26">
        <v>0.16</v>
      </c>
      <c r="AO35" s="27">
        <v>0.34</v>
      </c>
      <c r="AP35" s="27">
        <v>0</v>
      </c>
      <c r="AQ35" s="27">
        <v>0.34</v>
      </c>
      <c r="AR35" s="26">
        <v>0</v>
      </c>
      <c r="AS35" s="27">
        <v>0</v>
      </c>
      <c r="AT35" s="27">
        <v>0</v>
      </c>
      <c r="AU35" s="27">
        <v>0</v>
      </c>
      <c r="AV35" s="27">
        <v>2.95</v>
      </c>
      <c r="AW35" s="2">
        <v>18.899999999999999</v>
      </c>
      <c r="AX35" s="2">
        <v>0</v>
      </c>
      <c r="AY35" s="2">
        <v>18.899999999999999</v>
      </c>
      <c r="AZ35" s="2">
        <v>2.4300000000000002</v>
      </c>
      <c r="BA35" s="2">
        <v>0</v>
      </c>
      <c r="BB35" s="2">
        <v>2.4300000000000002</v>
      </c>
      <c r="BC35" s="2">
        <v>0</v>
      </c>
      <c r="BD35" s="2">
        <v>0</v>
      </c>
      <c r="BE35" s="2">
        <v>0</v>
      </c>
      <c r="BF35" s="2">
        <v>21.33</v>
      </c>
      <c r="BG35" t="s">
        <v>87</v>
      </c>
      <c r="BH35" t="s">
        <v>407</v>
      </c>
      <c r="BI35" t="s">
        <v>408</v>
      </c>
      <c r="BJ35" t="s">
        <v>525</v>
      </c>
      <c r="BK35" t="s">
        <v>206</v>
      </c>
      <c r="BL35" t="s">
        <v>526</v>
      </c>
      <c r="BM35" t="s">
        <v>684</v>
      </c>
      <c r="BN35" t="s">
        <v>90</v>
      </c>
      <c r="BO35" t="s">
        <v>685</v>
      </c>
      <c r="BP35" t="s">
        <v>206</v>
      </c>
      <c r="BQ35" t="s">
        <v>455</v>
      </c>
      <c r="BR35" t="s">
        <v>90</v>
      </c>
      <c r="BS35" t="s">
        <v>518</v>
      </c>
      <c r="BT35" t="s">
        <v>90</v>
      </c>
      <c r="BU35" t="s">
        <v>518</v>
      </c>
      <c r="BX35" t="s">
        <v>206</v>
      </c>
      <c r="BY35" t="s">
        <v>686</v>
      </c>
      <c r="BZ35" s="27">
        <v>81.790000000000006</v>
      </c>
      <c r="CA35" s="27">
        <v>13.13</v>
      </c>
      <c r="CB35" s="27">
        <v>94.91</v>
      </c>
      <c r="CC35" t="s">
        <v>457</v>
      </c>
      <c r="CD35" s="26">
        <v>4.45</v>
      </c>
      <c r="CE35" s="1">
        <v>44083</v>
      </c>
      <c r="CF35" t="s">
        <v>687</v>
      </c>
      <c r="CK35" t="s">
        <v>402</v>
      </c>
      <c r="CL35" t="s">
        <v>402</v>
      </c>
      <c r="CM35" t="s">
        <v>402</v>
      </c>
      <c r="CN35" t="s">
        <v>402</v>
      </c>
      <c r="CO35" t="s">
        <v>402</v>
      </c>
      <c r="CP35" t="s">
        <v>402</v>
      </c>
      <c r="CQ35" s="27">
        <v>16.29</v>
      </c>
    </row>
    <row r="36" spans="1:95" x14ac:dyDescent="0.25">
      <c r="A36" t="s">
        <v>440</v>
      </c>
      <c r="B36" t="s">
        <v>441</v>
      </c>
      <c r="C36" t="s">
        <v>442</v>
      </c>
      <c r="D36" t="s">
        <v>443</v>
      </c>
      <c r="E36" t="s">
        <v>444</v>
      </c>
      <c r="F36" t="s">
        <v>445</v>
      </c>
      <c r="G36" t="s">
        <v>84</v>
      </c>
      <c r="H36" t="s">
        <v>89</v>
      </c>
      <c r="I36" t="s">
        <v>85</v>
      </c>
      <c r="J36" t="s">
        <v>688</v>
      </c>
      <c r="K36" t="s">
        <v>689</v>
      </c>
      <c r="L36" t="s">
        <v>86</v>
      </c>
      <c r="M36" t="s">
        <v>403</v>
      </c>
      <c r="N36" t="s">
        <v>513</v>
      </c>
      <c r="O36" s="1">
        <v>44083</v>
      </c>
      <c r="P36" s="1">
        <v>44084</v>
      </c>
      <c r="Q36" s="1">
        <v>44084</v>
      </c>
      <c r="R36" t="s">
        <v>405</v>
      </c>
      <c r="S36" t="s">
        <v>405</v>
      </c>
      <c r="T36" t="s">
        <v>406</v>
      </c>
      <c r="U36" t="s">
        <v>445</v>
      </c>
      <c r="V36" t="s">
        <v>475</v>
      </c>
      <c r="W36" t="s">
        <v>448</v>
      </c>
      <c r="X36" t="s">
        <v>449</v>
      </c>
      <c r="Y36" s="2">
        <v>1</v>
      </c>
      <c r="Z36" s="27">
        <v>16.29</v>
      </c>
      <c r="AA36" s="27">
        <v>0</v>
      </c>
      <c r="AB36" s="27">
        <v>16.29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16.29</v>
      </c>
      <c r="AJ36" s="26">
        <v>0.16</v>
      </c>
      <c r="AK36" s="27">
        <v>2.61</v>
      </c>
      <c r="AL36" s="27">
        <v>0</v>
      </c>
      <c r="AM36" s="27">
        <v>2.61</v>
      </c>
      <c r="AN36" s="26">
        <v>0</v>
      </c>
      <c r="AO36" s="27">
        <v>0</v>
      </c>
      <c r="AP36" s="27">
        <v>0</v>
      </c>
      <c r="AQ36" s="27">
        <v>0</v>
      </c>
      <c r="AR36" s="26">
        <v>0</v>
      </c>
      <c r="AS36" s="27">
        <v>0</v>
      </c>
      <c r="AT36" s="27">
        <v>0</v>
      </c>
      <c r="AU36" s="27">
        <v>0</v>
      </c>
      <c r="AV36" s="27">
        <v>2.61</v>
      </c>
      <c r="AW36" s="2">
        <v>18.899999999999999</v>
      </c>
      <c r="AX36" s="2">
        <v>0</v>
      </c>
      <c r="AY36" s="2">
        <v>18.899999999999999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18.899999999999999</v>
      </c>
      <c r="BG36" t="s">
        <v>87</v>
      </c>
      <c r="BH36" t="s">
        <v>407</v>
      </c>
      <c r="BI36" t="s">
        <v>408</v>
      </c>
      <c r="BJ36" t="s">
        <v>514</v>
      </c>
      <c r="BK36" t="s">
        <v>206</v>
      </c>
      <c r="BL36" t="s">
        <v>515</v>
      </c>
      <c r="BM36" t="s">
        <v>690</v>
      </c>
      <c r="BN36" t="s">
        <v>90</v>
      </c>
      <c r="BO36" t="s">
        <v>691</v>
      </c>
      <c r="BP36" t="s">
        <v>206</v>
      </c>
      <c r="BQ36" t="s">
        <v>455</v>
      </c>
      <c r="BR36" t="s">
        <v>90</v>
      </c>
      <c r="BS36" t="s">
        <v>518</v>
      </c>
      <c r="BT36" t="s">
        <v>90</v>
      </c>
      <c r="BU36" t="s">
        <v>518</v>
      </c>
      <c r="BX36" t="s">
        <v>206</v>
      </c>
      <c r="BY36" t="s">
        <v>692</v>
      </c>
      <c r="BZ36" s="27">
        <v>72.489999999999995</v>
      </c>
      <c r="CA36" s="27">
        <v>11.61</v>
      </c>
      <c r="CB36" s="27">
        <v>84.1</v>
      </c>
      <c r="CC36" t="s">
        <v>457</v>
      </c>
      <c r="CD36" s="26">
        <v>4.45</v>
      </c>
      <c r="CE36" s="1">
        <v>44083</v>
      </c>
      <c r="CF36" t="s">
        <v>693</v>
      </c>
      <c r="CK36" t="s">
        <v>402</v>
      </c>
      <c r="CL36" t="s">
        <v>402</v>
      </c>
      <c r="CM36" t="s">
        <v>402</v>
      </c>
      <c r="CN36" t="s">
        <v>402</v>
      </c>
      <c r="CO36" t="s">
        <v>402</v>
      </c>
      <c r="CP36" t="s">
        <v>402</v>
      </c>
      <c r="CQ36" s="27">
        <v>16.29</v>
      </c>
    </row>
    <row r="37" spans="1:95" x14ac:dyDescent="0.25">
      <c r="A37" t="s">
        <v>440</v>
      </c>
      <c r="B37" t="s">
        <v>441</v>
      </c>
      <c r="C37" t="s">
        <v>442</v>
      </c>
      <c r="D37" t="s">
        <v>443</v>
      </c>
      <c r="E37" t="s">
        <v>444</v>
      </c>
      <c r="F37" t="s">
        <v>445</v>
      </c>
      <c r="G37" t="s">
        <v>84</v>
      </c>
      <c r="H37" t="s">
        <v>89</v>
      </c>
      <c r="I37" t="s">
        <v>85</v>
      </c>
      <c r="J37" t="s">
        <v>694</v>
      </c>
      <c r="K37" t="s">
        <v>695</v>
      </c>
      <c r="L37" t="s">
        <v>86</v>
      </c>
      <c r="M37" t="s">
        <v>403</v>
      </c>
      <c r="N37" t="s">
        <v>513</v>
      </c>
      <c r="O37" s="1">
        <v>44082</v>
      </c>
      <c r="P37" s="1">
        <v>44084</v>
      </c>
      <c r="Q37" s="1">
        <v>44084</v>
      </c>
      <c r="R37" t="s">
        <v>405</v>
      </c>
      <c r="S37" t="s">
        <v>405</v>
      </c>
      <c r="T37" t="s">
        <v>406</v>
      </c>
      <c r="U37" t="s">
        <v>445</v>
      </c>
      <c r="V37" t="s">
        <v>475</v>
      </c>
      <c r="W37" t="s">
        <v>467</v>
      </c>
      <c r="X37" t="s">
        <v>468</v>
      </c>
      <c r="Y37" s="2">
        <v>1</v>
      </c>
      <c r="Z37" s="27">
        <v>16.29</v>
      </c>
      <c r="AA37" s="27">
        <v>0</v>
      </c>
      <c r="AB37" s="27">
        <v>16.29</v>
      </c>
      <c r="AC37" s="27">
        <v>3.35</v>
      </c>
      <c r="AD37" s="27">
        <v>0</v>
      </c>
      <c r="AE37" s="27">
        <v>3.35</v>
      </c>
      <c r="AF37" s="27">
        <v>0</v>
      </c>
      <c r="AG37" s="27">
        <v>0</v>
      </c>
      <c r="AH37" s="27">
        <v>0</v>
      </c>
      <c r="AI37" s="27">
        <v>19.64</v>
      </c>
      <c r="AJ37" s="26">
        <v>0.16</v>
      </c>
      <c r="AK37" s="27">
        <v>2.61</v>
      </c>
      <c r="AL37" s="27">
        <v>0</v>
      </c>
      <c r="AM37" s="27">
        <v>2.61</v>
      </c>
      <c r="AN37" s="26">
        <v>0.16</v>
      </c>
      <c r="AO37" s="27">
        <v>0.54</v>
      </c>
      <c r="AP37" s="27">
        <v>0</v>
      </c>
      <c r="AQ37" s="27">
        <v>0.54</v>
      </c>
      <c r="AR37" s="26">
        <v>0</v>
      </c>
      <c r="AS37" s="27">
        <v>0</v>
      </c>
      <c r="AT37" s="27">
        <v>0</v>
      </c>
      <c r="AU37" s="27">
        <v>0</v>
      </c>
      <c r="AV37" s="27">
        <v>3.15</v>
      </c>
      <c r="AW37" s="2">
        <v>18.899999999999999</v>
      </c>
      <c r="AX37" s="2">
        <v>0</v>
      </c>
      <c r="AY37" s="2">
        <v>18.899999999999999</v>
      </c>
      <c r="AZ37" s="2">
        <v>3.89</v>
      </c>
      <c r="BA37" s="2">
        <v>0</v>
      </c>
      <c r="BB37" s="2">
        <v>3.89</v>
      </c>
      <c r="BC37" s="2">
        <v>0</v>
      </c>
      <c r="BD37" s="2">
        <v>0</v>
      </c>
      <c r="BE37" s="2">
        <v>0</v>
      </c>
      <c r="BF37" s="2">
        <v>22.79</v>
      </c>
      <c r="BG37" t="s">
        <v>87</v>
      </c>
      <c r="BH37" t="s">
        <v>407</v>
      </c>
      <c r="BI37" t="s">
        <v>408</v>
      </c>
      <c r="BJ37" t="s">
        <v>514</v>
      </c>
      <c r="BK37" t="s">
        <v>206</v>
      </c>
      <c r="BL37" t="s">
        <v>515</v>
      </c>
      <c r="BM37" t="s">
        <v>696</v>
      </c>
      <c r="BN37" t="s">
        <v>90</v>
      </c>
      <c r="BO37" t="s">
        <v>697</v>
      </c>
      <c r="BP37" t="s">
        <v>206</v>
      </c>
      <c r="BQ37" t="s">
        <v>455</v>
      </c>
      <c r="BR37" t="s">
        <v>90</v>
      </c>
      <c r="BS37" t="s">
        <v>518</v>
      </c>
      <c r="BT37" t="s">
        <v>90</v>
      </c>
      <c r="BU37" t="s">
        <v>518</v>
      </c>
      <c r="BX37" t="s">
        <v>206</v>
      </c>
      <c r="BY37" t="s">
        <v>698</v>
      </c>
      <c r="BZ37" s="27">
        <v>87.39</v>
      </c>
      <c r="CA37" s="27">
        <v>14.02</v>
      </c>
      <c r="CB37" s="27">
        <v>101.41</v>
      </c>
      <c r="CC37" t="s">
        <v>457</v>
      </c>
      <c r="CD37" s="26">
        <v>4.45</v>
      </c>
      <c r="CE37" s="1">
        <v>44083</v>
      </c>
      <c r="CF37" t="s">
        <v>699</v>
      </c>
      <c r="CK37" t="s">
        <v>402</v>
      </c>
      <c r="CL37" t="s">
        <v>402</v>
      </c>
      <c r="CM37" t="s">
        <v>402</v>
      </c>
      <c r="CN37" t="s">
        <v>402</v>
      </c>
      <c r="CO37" t="s">
        <v>402</v>
      </c>
      <c r="CP37" t="s">
        <v>402</v>
      </c>
      <c r="CQ37" s="27">
        <v>16.29</v>
      </c>
    </row>
    <row r="38" spans="1:95" x14ac:dyDescent="0.25">
      <c r="A38" t="s">
        <v>440</v>
      </c>
      <c r="B38" t="s">
        <v>441</v>
      </c>
      <c r="C38" t="s">
        <v>442</v>
      </c>
      <c r="D38" t="s">
        <v>443</v>
      </c>
      <c r="E38" t="s">
        <v>444</v>
      </c>
      <c r="F38" t="s">
        <v>445</v>
      </c>
      <c r="G38" t="s">
        <v>84</v>
      </c>
      <c r="H38" t="s">
        <v>89</v>
      </c>
      <c r="I38" t="s">
        <v>85</v>
      </c>
      <c r="J38" t="s">
        <v>700</v>
      </c>
      <c r="K38" t="s">
        <v>701</v>
      </c>
      <c r="L38" t="s">
        <v>86</v>
      </c>
      <c r="M38" t="s">
        <v>403</v>
      </c>
      <c r="N38" t="s">
        <v>513</v>
      </c>
      <c r="O38" s="1">
        <v>44084</v>
      </c>
      <c r="P38" s="1">
        <v>44085</v>
      </c>
      <c r="Q38" s="1">
        <v>44085</v>
      </c>
      <c r="R38" t="s">
        <v>405</v>
      </c>
      <c r="S38" t="s">
        <v>405</v>
      </c>
      <c r="T38" t="s">
        <v>406</v>
      </c>
      <c r="U38" t="s">
        <v>445</v>
      </c>
      <c r="V38" t="s">
        <v>475</v>
      </c>
      <c r="W38" t="s">
        <v>448</v>
      </c>
      <c r="X38" t="s">
        <v>449</v>
      </c>
      <c r="Y38" s="2">
        <v>1</v>
      </c>
      <c r="Z38" s="27">
        <v>16.29</v>
      </c>
      <c r="AA38" s="27">
        <v>0</v>
      </c>
      <c r="AB38" s="27">
        <v>16.29</v>
      </c>
      <c r="AC38" s="27">
        <v>3.35</v>
      </c>
      <c r="AD38" s="27">
        <v>-3.35</v>
      </c>
      <c r="AE38" s="27">
        <v>0</v>
      </c>
      <c r="AF38" s="27">
        <v>0</v>
      </c>
      <c r="AG38" s="27">
        <v>0</v>
      </c>
      <c r="AH38" s="27">
        <v>0</v>
      </c>
      <c r="AI38" s="27">
        <v>16.29</v>
      </c>
      <c r="AJ38" s="26">
        <v>0.16</v>
      </c>
      <c r="AK38" s="27">
        <v>2.61</v>
      </c>
      <c r="AL38" s="27">
        <v>0</v>
      </c>
      <c r="AM38" s="27">
        <v>2.61</v>
      </c>
      <c r="AN38" s="26">
        <v>0.16</v>
      </c>
      <c r="AO38" s="27">
        <v>0.54</v>
      </c>
      <c r="AP38" s="27">
        <v>-0.54</v>
      </c>
      <c r="AQ38" s="27">
        <v>0</v>
      </c>
      <c r="AR38" s="26">
        <v>0</v>
      </c>
      <c r="AS38" s="27">
        <v>0</v>
      </c>
      <c r="AT38" s="27">
        <v>0</v>
      </c>
      <c r="AU38" s="27">
        <v>0</v>
      </c>
      <c r="AV38" s="27">
        <v>2.61</v>
      </c>
      <c r="AW38" s="2">
        <v>18.899999999999999</v>
      </c>
      <c r="AX38" s="2">
        <v>0</v>
      </c>
      <c r="AY38" s="2">
        <v>18.899999999999999</v>
      </c>
      <c r="AZ38" s="2">
        <v>3.89</v>
      </c>
      <c r="BA38" s="2">
        <v>-3.89</v>
      </c>
      <c r="BB38" s="2">
        <v>0</v>
      </c>
      <c r="BC38" s="2">
        <v>0</v>
      </c>
      <c r="BD38" s="2">
        <v>0</v>
      </c>
      <c r="BE38" s="2">
        <v>0</v>
      </c>
      <c r="BF38" s="2">
        <v>18.899999999999999</v>
      </c>
      <c r="BG38" t="s">
        <v>87</v>
      </c>
      <c r="BH38" t="s">
        <v>407</v>
      </c>
      <c r="BI38" t="s">
        <v>408</v>
      </c>
      <c r="BJ38" t="s">
        <v>450</v>
      </c>
      <c r="BK38" t="s">
        <v>206</v>
      </c>
      <c r="BL38" t="s">
        <v>451</v>
      </c>
      <c r="BM38" t="s">
        <v>702</v>
      </c>
      <c r="BN38" t="s">
        <v>90</v>
      </c>
      <c r="BO38" t="s">
        <v>703</v>
      </c>
      <c r="BP38" t="s">
        <v>206</v>
      </c>
      <c r="BQ38" t="s">
        <v>455</v>
      </c>
      <c r="BR38" t="s">
        <v>90</v>
      </c>
      <c r="BS38" t="s">
        <v>518</v>
      </c>
      <c r="BT38" t="s">
        <v>90</v>
      </c>
      <c r="BU38" t="s">
        <v>518</v>
      </c>
      <c r="BX38" t="s">
        <v>206</v>
      </c>
      <c r="BY38" t="s">
        <v>704</v>
      </c>
      <c r="BZ38" s="27">
        <v>72.53</v>
      </c>
      <c r="CA38" s="27">
        <v>11.62</v>
      </c>
      <c r="CB38" s="27">
        <v>84.15</v>
      </c>
      <c r="CC38" t="s">
        <v>457</v>
      </c>
      <c r="CD38" s="26">
        <v>4.452</v>
      </c>
      <c r="CE38" s="1">
        <v>44084</v>
      </c>
      <c r="CF38" t="s">
        <v>705</v>
      </c>
      <c r="CK38" t="s">
        <v>402</v>
      </c>
      <c r="CL38" t="s">
        <v>402</v>
      </c>
      <c r="CM38" t="s">
        <v>402</v>
      </c>
      <c r="CN38" t="s">
        <v>402</v>
      </c>
      <c r="CO38" t="s">
        <v>402</v>
      </c>
      <c r="CP38" t="s">
        <v>402</v>
      </c>
      <c r="CQ38" s="27">
        <v>16.29</v>
      </c>
    </row>
    <row r="39" spans="1:95" x14ac:dyDescent="0.25">
      <c r="A39" t="s">
        <v>440</v>
      </c>
      <c r="B39" t="s">
        <v>441</v>
      </c>
      <c r="C39" t="s">
        <v>442</v>
      </c>
      <c r="D39" t="s">
        <v>443</v>
      </c>
      <c r="E39" t="s">
        <v>444</v>
      </c>
      <c r="F39" t="s">
        <v>445</v>
      </c>
      <c r="G39" t="s">
        <v>84</v>
      </c>
      <c r="H39" t="s">
        <v>89</v>
      </c>
      <c r="I39" t="s">
        <v>85</v>
      </c>
      <c r="J39" t="s">
        <v>706</v>
      </c>
      <c r="K39" t="s">
        <v>707</v>
      </c>
      <c r="L39" t="s">
        <v>86</v>
      </c>
      <c r="M39" t="s">
        <v>403</v>
      </c>
      <c r="N39" t="s">
        <v>513</v>
      </c>
      <c r="O39" s="1">
        <v>44085</v>
      </c>
      <c r="P39" s="1">
        <v>44085</v>
      </c>
      <c r="Q39" s="1">
        <v>44085</v>
      </c>
      <c r="R39" t="s">
        <v>405</v>
      </c>
      <c r="S39" t="s">
        <v>405</v>
      </c>
      <c r="T39" t="s">
        <v>406</v>
      </c>
      <c r="U39" t="s">
        <v>445</v>
      </c>
      <c r="V39" t="s">
        <v>475</v>
      </c>
      <c r="W39" t="s">
        <v>448</v>
      </c>
      <c r="X39" t="s">
        <v>449</v>
      </c>
      <c r="Y39" s="2">
        <v>1</v>
      </c>
      <c r="Z39" s="27">
        <v>16.29</v>
      </c>
      <c r="AA39" s="27">
        <v>0</v>
      </c>
      <c r="AB39" s="27">
        <v>16.29</v>
      </c>
      <c r="AC39" s="27">
        <v>3.35</v>
      </c>
      <c r="AD39" s="27">
        <v>0</v>
      </c>
      <c r="AE39" s="27">
        <v>3.35</v>
      </c>
      <c r="AF39" s="27">
        <v>0</v>
      </c>
      <c r="AG39" s="27">
        <v>0</v>
      </c>
      <c r="AH39" s="27">
        <v>0</v>
      </c>
      <c r="AI39" s="27">
        <v>19.64</v>
      </c>
      <c r="AJ39" s="26">
        <v>0.16</v>
      </c>
      <c r="AK39" s="27">
        <v>2.61</v>
      </c>
      <c r="AL39" s="27">
        <v>0</v>
      </c>
      <c r="AM39" s="27">
        <v>2.61</v>
      </c>
      <c r="AN39" s="26">
        <v>0.16</v>
      </c>
      <c r="AO39" s="27">
        <v>0.54</v>
      </c>
      <c r="AP39" s="27">
        <v>0</v>
      </c>
      <c r="AQ39" s="27">
        <v>0.54</v>
      </c>
      <c r="AR39" s="26">
        <v>0</v>
      </c>
      <c r="AS39" s="27">
        <v>0</v>
      </c>
      <c r="AT39" s="27">
        <v>0</v>
      </c>
      <c r="AU39" s="27">
        <v>0</v>
      </c>
      <c r="AV39" s="27">
        <v>3.15</v>
      </c>
      <c r="AW39" s="2">
        <v>18.899999999999999</v>
      </c>
      <c r="AX39" s="2">
        <v>0</v>
      </c>
      <c r="AY39" s="2">
        <v>18.899999999999999</v>
      </c>
      <c r="AZ39" s="2">
        <v>3.89</v>
      </c>
      <c r="BA39" s="2">
        <v>0</v>
      </c>
      <c r="BB39" s="2">
        <v>3.89</v>
      </c>
      <c r="BC39" s="2">
        <v>0</v>
      </c>
      <c r="BD39" s="2">
        <v>0</v>
      </c>
      <c r="BE39" s="2">
        <v>0</v>
      </c>
      <c r="BF39" s="2">
        <v>22.79</v>
      </c>
      <c r="BG39" t="s">
        <v>87</v>
      </c>
      <c r="BH39" t="s">
        <v>407</v>
      </c>
      <c r="BI39" t="s">
        <v>408</v>
      </c>
      <c r="BJ39" t="s">
        <v>514</v>
      </c>
      <c r="BK39" t="s">
        <v>206</v>
      </c>
      <c r="BL39" t="s">
        <v>515</v>
      </c>
      <c r="BM39" t="s">
        <v>708</v>
      </c>
      <c r="BN39" t="s">
        <v>90</v>
      </c>
      <c r="BO39" t="s">
        <v>709</v>
      </c>
      <c r="BP39" t="s">
        <v>206</v>
      </c>
      <c r="BQ39" t="s">
        <v>455</v>
      </c>
      <c r="BR39" t="s">
        <v>90</v>
      </c>
      <c r="BS39" t="s">
        <v>518</v>
      </c>
      <c r="BT39" t="s">
        <v>90</v>
      </c>
      <c r="BU39" t="s">
        <v>518</v>
      </c>
      <c r="BX39" t="s">
        <v>206</v>
      </c>
      <c r="BY39" t="s">
        <v>710</v>
      </c>
      <c r="BZ39" s="27">
        <v>87.45</v>
      </c>
      <c r="CA39" s="27">
        <v>14.03</v>
      </c>
      <c r="CB39" s="27">
        <v>101.47</v>
      </c>
      <c r="CC39" t="s">
        <v>457</v>
      </c>
      <c r="CD39" s="26">
        <v>4.452</v>
      </c>
      <c r="CE39" s="1">
        <v>44084</v>
      </c>
      <c r="CF39" t="s">
        <v>711</v>
      </c>
      <c r="CK39" t="s">
        <v>402</v>
      </c>
      <c r="CL39" t="s">
        <v>402</v>
      </c>
      <c r="CM39" t="s">
        <v>402</v>
      </c>
      <c r="CN39" t="s">
        <v>402</v>
      </c>
      <c r="CO39" t="s">
        <v>402</v>
      </c>
      <c r="CP39" t="s">
        <v>402</v>
      </c>
      <c r="CQ39" s="27">
        <v>16.29</v>
      </c>
    </row>
    <row r="40" spans="1:95" x14ac:dyDescent="0.25">
      <c r="A40" t="s">
        <v>440</v>
      </c>
      <c r="B40" t="s">
        <v>441</v>
      </c>
      <c r="C40" t="s">
        <v>442</v>
      </c>
      <c r="D40" t="s">
        <v>443</v>
      </c>
      <c r="E40" t="s">
        <v>444</v>
      </c>
      <c r="F40" t="s">
        <v>445</v>
      </c>
      <c r="G40" t="s">
        <v>84</v>
      </c>
      <c r="H40" t="s">
        <v>89</v>
      </c>
      <c r="I40" t="s">
        <v>85</v>
      </c>
      <c r="J40" t="s">
        <v>712</v>
      </c>
      <c r="K40" t="s">
        <v>713</v>
      </c>
      <c r="L40" t="s">
        <v>86</v>
      </c>
      <c r="M40" t="s">
        <v>403</v>
      </c>
      <c r="N40" t="s">
        <v>513</v>
      </c>
      <c r="O40" s="1">
        <v>44085</v>
      </c>
      <c r="P40" s="1">
        <v>44085</v>
      </c>
      <c r="Q40" s="1">
        <v>44085</v>
      </c>
      <c r="R40" t="s">
        <v>405</v>
      </c>
      <c r="S40" t="s">
        <v>405</v>
      </c>
      <c r="T40" t="s">
        <v>406</v>
      </c>
      <c r="U40" t="s">
        <v>445</v>
      </c>
      <c r="V40" t="s">
        <v>475</v>
      </c>
      <c r="W40" t="s">
        <v>714</v>
      </c>
      <c r="X40" t="s">
        <v>715</v>
      </c>
      <c r="Y40" s="2">
        <v>1</v>
      </c>
      <c r="Z40" s="27">
        <v>16.29</v>
      </c>
      <c r="AA40" s="27">
        <v>0</v>
      </c>
      <c r="AB40" s="27">
        <v>16.29</v>
      </c>
      <c r="AC40" s="27">
        <v>0.42</v>
      </c>
      <c r="AD40" s="27">
        <v>-0.42</v>
      </c>
      <c r="AE40" s="27">
        <v>0</v>
      </c>
      <c r="AF40" s="27">
        <v>0</v>
      </c>
      <c r="AG40" s="27">
        <v>0</v>
      </c>
      <c r="AH40" s="27">
        <v>0</v>
      </c>
      <c r="AI40" s="27">
        <v>16.29</v>
      </c>
      <c r="AJ40" s="26">
        <v>0.16</v>
      </c>
      <c r="AK40" s="27">
        <v>2.61</v>
      </c>
      <c r="AL40" s="27">
        <v>0</v>
      </c>
      <c r="AM40" s="27">
        <v>2.61</v>
      </c>
      <c r="AN40" s="26">
        <v>0.16</v>
      </c>
      <c r="AO40" s="27">
        <v>7.0000000000000007E-2</v>
      </c>
      <c r="AP40" s="27">
        <v>-7.0000000000000007E-2</v>
      </c>
      <c r="AQ40" s="27">
        <v>0</v>
      </c>
      <c r="AR40" s="26">
        <v>0</v>
      </c>
      <c r="AS40" s="27">
        <v>0</v>
      </c>
      <c r="AT40" s="27">
        <v>0</v>
      </c>
      <c r="AU40" s="27">
        <v>0</v>
      </c>
      <c r="AV40" s="27">
        <v>2.61</v>
      </c>
      <c r="AW40" s="2">
        <v>18.899999999999999</v>
      </c>
      <c r="AX40" s="2">
        <v>0</v>
      </c>
      <c r="AY40" s="2">
        <v>18.899999999999999</v>
      </c>
      <c r="AZ40" s="2">
        <v>0.49</v>
      </c>
      <c r="BA40" s="2">
        <v>-0.49</v>
      </c>
      <c r="BB40" s="2">
        <v>0</v>
      </c>
      <c r="BC40" s="2">
        <v>0</v>
      </c>
      <c r="BD40" s="2">
        <v>0</v>
      </c>
      <c r="BE40" s="2">
        <v>0</v>
      </c>
      <c r="BF40" s="2">
        <v>18.899999999999999</v>
      </c>
      <c r="BG40" t="s">
        <v>87</v>
      </c>
      <c r="BH40" t="s">
        <v>407</v>
      </c>
      <c r="BI40" t="s">
        <v>408</v>
      </c>
      <c r="BJ40" t="s">
        <v>525</v>
      </c>
      <c r="BK40" t="s">
        <v>206</v>
      </c>
      <c r="BL40" t="s">
        <v>526</v>
      </c>
      <c r="BM40" t="s">
        <v>716</v>
      </c>
      <c r="BN40" t="s">
        <v>90</v>
      </c>
      <c r="BO40" t="s">
        <v>717</v>
      </c>
      <c r="BP40" t="s">
        <v>206</v>
      </c>
      <c r="BQ40" t="s">
        <v>455</v>
      </c>
      <c r="BR40" t="s">
        <v>90</v>
      </c>
      <c r="BS40" t="s">
        <v>518</v>
      </c>
      <c r="BT40" t="s">
        <v>90</v>
      </c>
      <c r="BU40" t="s">
        <v>518</v>
      </c>
      <c r="BX40" t="s">
        <v>206</v>
      </c>
      <c r="BY40" t="s">
        <v>718</v>
      </c>
      <c r="BZ40" s="27">
        <v>72.53</v>
      </c>
      <c r="CA40" s="27">
        <v>11.62</v>
      </c>
      <c r="CB40" s="27">
        <v>84.15</v>
      </c>
      <c r="CC40" t="s">
        <v>457</v>
      </c>
      <c r="CD40" s="26">
        <v>4.452</v>
      </c>
      <c r="CE40" s="1">
        <v>44084</v>
      </c>
      <c r="CF40" t="s">
        <v>719</v>
      </c>
      <c r="CK40" t="s">
        <v>402</v>
      </c>
      <c r="CL40" t="s">
        <v>402</v>
      </c>
      <c r="CM40" t="s">
        <v>402</v>
      </c>
      <c r="CN40" t="s">
        <v>402</v>
      </c>
      <c r="CO40" t="s">
        <v>402</v>
      </c>
      <c r="CP40" t="s">
        <v>402</v>
      </c>
      <c r="CQ40" s="27">
        <v>16.29</v>
      </c>
    </row>
    <row r="41" spans="1:95" x14ac:dyDescent="0.25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84</v>
      </c>
      <c r="H41" t="s">
        <v>89</v>
      </c>
      <c r="I41" t="s">
        <v>85</v>
      </c>
      <c r="J41" t="s">
        <v>720</v>
      </c>
      <c r="K41" t="s">
        <v>721</v>
      </c>
      <c r="L41" t="s">
        <v>86</v>
      </c>
      <c r="M41" t="s">
        <v>403</v>
      </c>
      <c r="N41" t="s">
        <v>513</v>
      </c>
      <c r="O41" s="1">
        <v>44084</v>
      </c>
      <c r="P41" s="1">
        <v>44085</v>
      </c>
      <c r="Q41" s="1">
        <v>44085</v>
      </c>
      <c r="R41" t="s">
        <v>405</v>
      </c>
      <c r="S41" t="s">
        <v>405</v>
      </c>
      <c r="T41" t="s">
        <v>406</v>
      </c>
      <c r="U41" t="s">
        <v>445</v>
      </c>
      <c r="V41" t="s">
        <v>475</v>
      </c>
      <c r="W41" t="s">
        <v>722</v>
      </c>
      <c r="X41" t="s">
        <v>723</v>
      </c>
      <c r="Y41" s="2">
        <v>1</v>
      </c>
      <c r="Z41" s="27">
        <v>76.72</v>
      </c>
      <c r="AA41" s="27">
        <v>-46.03</v>
      </c>
      <c r="AB41" s="27">
        <v>30.7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27">
        <v>0</v>
      </c>
      <c r="AI41" s="27">
        <v>30.7</v>
      </c>
      <c r="AJ41" s="26">
        <v>0.16</v>
      </c>
      <c r="AK41" s="27">
        <v>12.28</v>
      </c>
      <c r="AL41" s="27">
        <v>-7.36</v>
      </c>
      <c r="AM41" s="27">
        <v>4.91</v>
      </c>
      <c r="AN41" s="26">
        <v>0</v>
      </c>
      <c r="AO41" s="27">
        <v>0</v>
      </c>
      <c r="AP41" s="27">
        <v>0</v>
      </c>
      <c r="AQ41" s="27">
        <v>0</v>
      </c>
      <c r="AR41" s="26">
        <v>0</v>
      </c>
      <c r="AS41" s="27">
        <v>0</v>
      </c>
      <c r="AT41" s="27">
        <v>0</v>
      </c>
      <c r="AU41" s="27">
        <v>0</v>
      </c>
      <c r="AV41" s="27">
        <v>4.91</v>
      </c>
      <c r="AW41" s="2">
        <v>89</v>
      </c>
      <c r="AX41" s="2">
        <v>-53.39</v>
      </c>
      <c r="AY41" s="2">
        <v>35.61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35.61</v>
      </c>
      <c r="BG41" t="s">
        <v>87</v>
      </c>
      <c r="BH41" t="s">
        <v>407</v>
      </c>
      <c r="BI41" t="s">
        <v>408</v>
      </c>
      <c r="BJ41" t="s">
        <v>367</v>
      </c>
      <c r="BK41" t="s">
        <v>206</v>
      </c>
      <c r="BL41" t="s">
        <v>368</v>
      </c>
      <c r="BM41" t="s">
        <v>724</v>
      </c>
      <c r="BN41" t="s">
        <v>90</v>
      </c>
      <c r="BO41" t="s">
        <v>725</v>
      </c>
      <c r="BP41" t="s">
        <v>206</v>
      </c>
      <c r="BQ41" t="s">
        <v>455</v>
      </c>
      <c r="BR41" t="s">
        <v>90</v>
      </c>
      <c r="BS41" t="s">
        <v>518</v>
      </c>
      <c r="BT41" t="s">
        <v>90</v>
      </c>
      <c r="BU41" t="s">
        <v>518</v>
      </c>
      <c r="BX41" t="s">
        <v>206</v>
      </c>
      <c r="BY41" t="s">
        <v>726</v>
      </c>
      <c r="BZ41" s="27">
        <v>136.69</v>
      </c>
      <c r="CA41" s="27">
        <v>21.86</v>
      </c>
      <c r="CB41" s="27">
        <v>158.55000000000001</v>
      </c>
      <c r="CC41" t="s">
        <v>457</v>
      </c>
      <c r="CD41" s="26">
        <v>4.452</v>
      </c>
      <c r="CE41" s="1">
        <v>44084</v>
      </c>
      <c r="CF41" t="s">
        <v>727</v>
      </c>
      <c r="CK41" t="s">
        <v>402</v>
      </c>
      <c r="CL41" t="s">
        <v>402</v>
      </c>
      <c r="CM41" t="s">
        <v>402</v>
      </c>
      <c r="CN41" t="s">
        <v>402</v>
      </c>
      <c r="CO41" t="s">
        <v>402</v>
      </c>
      <c r="CP41" t="s">
        <v>402</v>
      </c>
      <c r="CQ41" s="27">
        <v>30.7</v>
      </c>
    </row>
    <row r="42" spans="1:95" x14ac:dyDescent="0.25">
      <c r="A42" t="s">
        <v>440</v>
      </c>
      <c r="B42" t="s">
        <v>441</v>
      </c>
      <c r="C42" t="s">
        <v>442</v>
      </c>
      <c r="D42" t="s">
        <v>443</v>
      </c>
      <c r="E42" t="s">
        <v>444</v>
      </c>
      <c r="F42" t="s">
        <v>445</v>
      </c>
      <c r="G42" t="s">
        <v>84</v>
      </c>
      <c r="H42" t="s">
        <v>89</v>
      </c>
      <c r="I42" t="s">
        <v>85</v>
      </c>
      <c r="J42" t="s">
        <v>720</v>
      </c>
      <c r="K42" t="s">
        <v>728</v>
      </c>
      <c r="L42" t="s">
        <v>86</v>
      </c>
      <c r="M42" t="s">
        <v>403</v>
      </c>
      <c r="N42" t="s">
        <v>513</v>
      </c>
      <c r="O42" s="1">
        <v>44084</v>
      </c>
      <c r="P42" s="1">
        <v>44085</v>
      </c>
      <c r="Q42" s="1">
        <v>44085</v>
      </c>
      <c r="R42" t="s">
        <v>405</v>
      </c>
      <c r="S42" t="s">
        <v>405</v>
      </c>
      <c r="T42" t="s">
        <v>406</v>
      </c>
      <c r="U42" t="s">
        <v>445</v>
      </c>
      <c r="V42" t="s">
        <v>475</v>
      </c>
      <c r="W42" t="s">
        <v>729</v>
      </c>
      <c r="X42" t="s">
        <v>730</v>
      </c>
      <c r="Y42" s="2">
        <v>1</v>
      </c>
      <c r="Z42" s="27">
        <v>76.72</v>
      </c>
      <c r="AA42" s="27">
        <v>-46.04</v>
      </c>
      <c r="AB42" s="27">
        <v>30.68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27">
        <v>0</v>
      </c>
      <c r="AI42" s="27">
        <v>30.68</v>
      </c>
      <c r="AJ42" s="26">
        <v>0.16</v>
      </c>
      <c r="AK42" s="27">
        <v>12.28</v>
      </c>
      <c r="AL42" s="27">
        <v>-7.37</v>
      </c>
      <c r="AM42" s="27">
        <v>4.91</v>
      </c>
      <c r="AN42" s="26">
        <v>0</v>
      </c>
      <c r="AO42" s="27">
        <v>0</v>
      </c>
      <c r="AP42" s="27">
        <v>0</v>
      </c>
      <c r="AQ42" s="27">
        <v>0</v>
      </c>
      <c r="AR42" s="26">
        <v>0</v>
      </c>
      <c r="AS42" s="27">
        <v>0</v>
      </c>
      <c r="AT42" s="27">
        <v>0</v>
      </c>
      <c r="AU42" s="27">
        <v>0</v>
      </c>
      <c r="AV42" s="27">
        <v>4.91</v>
      </c>
      <c r="AW42" s="2">
        <v>89</v>
      </c>
      <c r="AX42" s="2">
        <v>-53.41</v>
      </c>
      <c r="AY42" s="2">
        <v>35.590000000000003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35.590000000000003</v>
      </c>
      <c r="BG42" t="s">
        <v>87</v>
      </c>
      <c r="BH42" t="s">
        <v>407</v>
      </c>
      <c r="BI42" t="s">
        <v>408</v>
      </c>
      <c r="BJ42" t="s">
        <v>525</v>
      </c>
      <c r="BK42" t="s">
        <v>206</v>
      </c>
      <c r="BL42" t="s">
        <v>526</v>
      </c>
      <c r="BM42" t="s">
        <v>724</v>
      </c>
      <c r="BN42" t="s">
        <v>90</v>
      </c>
      <c r="BO42" t="s">
        <v>725</v>
      </c>
      <c r="BP42" t="s">
        <v>206</v>
      </c>
      <c r="BQ42" t="s">
        <v>455</v>
      </c>
      <c r="BR42" t="s">
        <v>90</v>
      </c>
      <c r="BS42" t="s">
        <v>518</v>
      </c>
      <c r="BT42" t="s">
        <v>90</v>
      </c>
      <c r="BU42" t="s">
        <v>518</v>
      </c>
      <c r="BX42" t="s">
        <v>206</v>
      </c>
      <c r="BY42" t="s">
        <v>731</v>
      </c>
      <c r="BZ42" s="27">
        <v>136.6</v>
      </c>
      <c r="CA42" s="27">
        <v>21.86</v>
      </c>
      <c r="CB42" s="27">
        <v>158.46</v>
      </c>
      <c r="CC42" t="s">
        <v>457</v>
      </c>
      <c r="CD42" s="26">
        <v>4.452</v>
      </c>
      <c r="CE42" s="1">
        <v>44084</v>
      </c>
      <c r="CF42" t="s">
        <v>732</v>
      </c>
      <c r="CK42" t="s">
        <v>402</v>
      </c>
      <c r="CL42" t="s">
        <v>402</v>
      </c>
      <c r="CM42" t="s">
        <v>402</v>
      </c>
      <c r="CN42" t="s">
        <v>402</v>
      </c>
      <c r="CO42" t="s">
        <v>402</v>
      </c>
      <c r="CP42" t="s">
        <v>402</v>
      </c>
      <c r="CQ42" s="27">
        <v>30.68</v>
      </c>
    </row>
    <row r="43" spans="1:95" x14ac:dyDescent="0.25">
      <c r="A43" t="s">
        <v>440</v>
      </c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84</v>
      </c>
      <c r="H43" t="s">
        <v>89</v>
      </c>
      <c r="I43" t="s">
        <v>85</v>
      </c>
      <c r="J43" t="s">
        <v>733</v>
      </c>
      <c r="K43" t="s">
        <v>734</v>
      </c>
      <c r="L43" t="s">
        <v>86</v>
      </c>
      <c r="M43" t="s">
        <v>403</v>
      </c>
      <c r="N43" t="s">
        <v>513</v>
      </c>
      <c r="O43" s="1">
        <v>44085</v>
      </c>
      <c r="P43" s="1">
        <v>44086</v>
      </c>
      <c r="Q43" s="1">
        <v>44086</v>
      </c>
      <c r="R43" t="s">
        <v>405</v>
      </c>
      <c r="S43" t="s">
        <v>405</v>
      </c>
      <c r="T43" t="s">
        <v>406</v>
      </c>
      <c r="U43" t="s">
        <v>445</v>
      </c>
      <c r="V43" t="s">
        <v>475</v>
      </c>
      <c r="W43" t="s">
        <v>448</v>
      </c>
      <c r="X43" t="s">
        <v>449</v>
      </c>
      <c r="Y43" s="2">
        <v>1</v>
      </c>
      <c r="Z43" s="27">
        <v>16.29</v>
      </c>
      <c r="AA43" s="27">
        <v>0</v>
      </c>
      <c r="AB43" s="27">
        <v>16.29</v>
      </c>
      <c r="AC43" s="27">
        <v>0</v>
      </c>
      <c r="AD43" s="27">
        <v>0</v>
      </c>
      <c r="AE43" s="27">
        <v>0</v>
      </c>
      <c r="AF43" s="27">
        <v>0</v>
      </c>
      <c r="AG43" s="27">
        <v>0</v>
      </c>
      <c r="AH43" s="27">
        <v>0</v>
      </c>
      <c r="AI43" s="27">
        <v>16.29</v>
      </c>
      <c r="AJ43" s="26">
        <v>0.16</v>
      </c>
      <c r="AK43" s="27">
        <v>2.61</v>
      </c>
      <c r="AL43" s="27">
        <v>0</v>
      </c>
      <c r="AM43" s="27">
        <v>2.61</v>
      </c>
      <c r="AN43" s="26">
        <v>0</v>
      </c>
      <c r="AO43" s="27">
        <v>0</v>
      </c>
      <c r="AP43" s="27">
        <v>0</v>
      </c>
      <c r="AQ43" s="27">
        <v>0</v>
      </c>
      <c r="AR43" s="26">
        <v>0</v>
      </c>
      <c r="AS43" s="27">
        <v>0</v>
      </c>
      <c r="AT43" s="27">
        <v>0</v>
      </c>
      <c r="AU43" s="27">
        <v>0</v>
      </c>
      <c r="AV43" s="27">
        <v>2.61</v>
      </c>
      <c r="AW43" s="2">
        <v>18.899999999999999</v>
      </c>
      <c r="AX43" s="2">
        <v>0</v>
      </c>
      <c r="AY43" s="2">
        <v>18.899999999999999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18.899999999999999</v>
      </c>
      <c r="BG43" t="s">
        <v>87</v>
      </c>
      <c r="BH43" t="s">
        <v>407</v>
      </c>
      <c r="BI43" t="s">
        <v>408</v>
      </c>
      <c r="BJ43" t="s">
        <v>514</v>
      </c>
      <c r="BK43" t="s">
        <v>206</v>
      </c>
      <c r="BL43" t="s">
        <v>515</v>
      </c>
      <c r="BM43" t="s">
        <v>735</v>
      </c>
      <c r="BN43" t="s">
        <v>90</v>
      </c>
      <c r="BO43" t="s">
        <v>736</v>
      </c>
      <c r="BP43" t="s">
        <v>206</v>
      </c>
      <c r="BQ43" t="s">
        <v>455</v>
      </c>
      <c r="BR43" t="s">
        <v>90</v>
      </c>
      <c r="BS43" t="s">
        <v>518</v>
      </c>
      <c r="BT43" t="s">
        <v>90</v>
      </c>
      <c r="BU43" t="s">
        <v>518</v>
      </c>
      <c r="BX43" t="s">
        <v>206</v>
      </c>
      <c r="BY43" t="s">
        <v>737</v>
      </c>
      <c r="BZ43" s="27">
        <v>72.44</v>
      </c>
      <c r="CA43" s="27">
        <v>11.61</v>
      </c>
      <c r="CB43" s="27">
        <v>84.04</v>
      </c>
      <c r="CC43" t="s">
        <v>457</v>
      </c>
      <c r="CD43" s="26">
        <v>4.4470000000000001</v>
      </c>
      <c r="CE43" s="1">
        <v>44085</v>
      </c>
      <c r="CF43" t="s">
        <v>738</v>
      </c>
      <c r="CK43" t="s">
        <v>402</v>
      </c>
      <c r="CL43" t="s">
        <v>402</v>
      </c>
      <c r="CM43" t="s">
        <v>402</v>
      </c>
      <c r="CN43" t="s">
        <v>402</v>
      </c>
      <c r="CO43" t="s">
        <v>402</v>
      </c>
      <c r="CP43" t="s">
        <v>402</v>
      </c>
      <c r="CQ43" s="27">
        <v>16.29</v>
      </c>
    </row>
    <row r="44" spans="1:95" x14ac:dyDescent="0.25">
      <c r="A44" t="s">
        <v>440</v>
      </c>
      <c r="B44" t="s">
        <v>441</v>
      </c>
      <c r="C44" t="s">
        <v>442</v>
      </c>
      <c r="D44" t="s">
        <v>443</v>
      </c>
      <c r="E44" t="s">
        <v>444</v>
      </c>
      <c r="F44" t="s">
        <v>445</v>
      </c>
      <c r="G44" t="s">
        <v>84</v>
      </c>
      <c r="H44" t="s">
        <v>89</v>
      </c>
      <c r="I44" t="s">
        <v>85</v>
      </c>
      <c r="J44" t="s">
        <v>739</v>
      </c>
      <c r="K44" t="s">
        <v>740</v>
      </c>
      <c r="L44" t="s">
        <v>86</v>
      </c>
      <c r="M44" t="s">
        <v>403</v>
      </c>
      <c r="N44" t="s">
        <v>513</v>
      </c>
      <c r="O44" s="1">
        <v>44085</v>
      </c>
      <c r="P44" s="1">
        <v>44086</v>
      </c>
      <c r="Q44" s="1">
        <v>44086</v>
      </c>
      <c r="R44" t="s">
        <v>405</v>
      </c>
      <c r="S44" t="s">
        <v>405</v>
      </c>
      <c r="T44" t="s">
        <v>406</v>
      </c>
      <c r="U44" t="s">
        <v>445</v>
      </c>
      <c r="V44" t="s">
        <v>475</v>
      </c>
      <c r="W44" t="s">
        <v>741</v>
      </c>
      <c r="X44" t="s">
        <v>742</v>
      </c>
      <c r="Y44" s="2">
        <v>1</v>
      </c>
      <c r="Z44" s="27">
        <v>25.43</v>
      </c>
      <c r="AA44" s="27">
        <v>0</v>
      </c>
      <c r="AB44" s="27">
        <v>25.43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27">
        <v>0</v>
      </c>
      <c r="AI44" s="27">
        <v>25.43</v>
      </c>
      <c r="AJ44" s="26">
        <v>0.16</v>
      </c>
      <c r="AK44" s="27">
        <v>4.07</v>
      </c>
      <c r="AL44" s="27">
        <v>0</v>
      </c>
      <c r="AM44" s="27">
        <v>4.07</v>
      </c>
      <c r="AN44" s="26">
        <v>0</v>
      </c>
      <c r="AO44" s="27">
        <v>0</v>
      </c>
      <c r="AP44" s="27">
        <v>0</v>
      </c>
      <c r="AQ44" s="27">
        <v>0</v>
      </c>
      <c r="AR44" s="26">
        <v>0</v>
      </c>
      <c r="AS44" s="27">
        <v>0</v>
      </c>
      <c r="AT44" s="27">
        <v>0</v>
      </c>
      <c r="AU44" s="27">
        <v>0</v>
      </c>
      <c r="AV44" s="27">
        <v>4.07</v>
      </c>
      <c r="AW44" s="2">
        <v>29.5</v>
      </c>
      <c r="AX44" s="2">
        <v>0</v>
      </c>
      <c r="AY44" s="2">
        <v>29.5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29.5</v>
      </c>
      <c r="BG44" t="s">
        <v>87</v>
      </c>
      <c r="BH44" t="s">
        <v>407</v>
      </c>
      <c r="BI44" t="s">
        <v>408</v>
      </c>
      <c r="BJ44" t="s">
        <v>367</v>
      </c>
      <c r="BK44" t="s">
        <v>206</v>
      </c>
      <c r="BL44" t="s">
        <v>368</v>
      </c>
      <c r="BM44" t="s">
        <v>743</v>
      </c>
      <c r="BN44" t="s">
        <v>90</v>
      </c>
      <c r="BO44" t="s">
        <v>744</v>
      </c>
      <c r="BP44" t="s">
        <v>206</v>
      </c>
      <c r="BQ44" t="s">
        <v>455</v>
      </c>
      <c r="BR44" t="s">
        <v>90</v>
      </c>
      <c r="BS44" t="s">
        <v>518</v>
      </c>
      <c r="BT44" t="s">
        <v>90</v>
      </c>
      <c r="BU44" t="s">
        <v>518</v>
      </c>
      <c r="BX44" t="s">
        <v>206</v>
      </c>
      <c r="BY44" t="s">
        <v>745</v>
      </c>
      <c r="BZ44" s="27">
        <v>113.08</v>
      </c>
      <c r="CA44" s="27">
        <v>18.100000000000001</v>
      </c>
      <c r="CB44" s="27">
        <v>131.18</v>
      </c>
      <c r="CC44" t="s">
        <v>457</v>
      </c>
      <c r="CD44" s="26">
        <v>4.4470000000000001</v>
      </c>
      <c r="CE44" s="1">
        <v>44085</v>
      </c>
      <c r="CF44" t="s">
        <v>746</v>
      </c>
      <c r="CK44" t="s">
        <v>402</v>
      </c>
      <c r="CL44" t="s">
        <v>402</v>
      </c>
      <c r="CM44" t="s">
        <v>402</v>
      </c>
      <c r="CN44" t="s">
        <v>402</v>
      </c>
      <c r="CO44" t="s">
        <v>402</v>
      </c>
      <c r="CP44" t="s">
        <v>402</v>
      </c>
      <c r="CQ44" s="27">
        <v>25.43</v>
      </c>
    </row>
    <row r="45" spans="1:95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84</v>
      </c>
      <c r="H45" t="s">
        <v>89</v>
      </c>
      <c r="I45" t="s">
        <v>85</v>
      </c>
      <c r="J45" t="s">
        <v>747</v>
      </c>
      <c r="K45" t="s">
        <v>748</v>
      </c>
      <c r="L45" t="s">
        <v>86</v>
      </c>
      <c r="M45" t="s">
        <v>403</v>
      </c>
      <c r="N45" t="s">
        <v>513</v>
      </c>
      <c r="O45" s="1">
        <v>44086</v>
      </c>
      <c r="P45" s="1">
        <v>44087</v>
      </c>
      <c r="Q45" s="1">
        <v>44087</v>
      </c>
      <c r="R45" t="s">
        <v>405</v>
      </c>
      <c r="S45" t="s">
        <v>405</v>
      </c>
      <c r="T45" t="s">
        <v>406</v>
      </c>
      <c r="U45" t="s">
        <v>445</v>
      </c>
      <c r="V45" t="s">
        <v>475</v>
      </c>
      <c r="W45" t="s">
        <v>467</v>
      </c>
      <c r="X45" t="s">
        <v>468</v>
      </c>
      <c r="Y45" s="2">
        <v>1</v>
      </c>
      <c r="Z45" s="27">
        <v>16.29</v>
      </c>
      <c r="AA45" s="27">
        <v>0</v>
      </c>
      <c r="AB45" s="27">
        <v>16.29</v>
      </c>
      <c r="AC45" s="27">
        <v>1.1100000000000001</v>
      </c>
      <c r="AD45" s="27">
        <v>-1.1100000000000001</v>
      </c>
      <c r="AE45" s="27">
        <v>0</v>
      </c>
      <c r="AF45" s="27">
        <v>0</v>
      </c>
      <c r="AG45" s="27">
        <v>0</v>
      </c>
      <c r="AH45" s="27">
        <v>0</v>
      </c>
      <c r="AI45" s="27">
        <v>16.29</v>
      </c>
      <c r="AJ45" s="26">
        <v>0.16</v>
      </c>
      <c r="AK45" s="27">
        <v>2.61</v>
      </c>
      <c r="AL45" s="27">
        <v>0</v>
      </c>
      <c r="AM45" s="27">
        <v>2.61</v>
      </c>
      <c r="AN45" s="26">
        <v>0.16</v>
      </c>
      <c r="AO45" s="27">
        <v>0.18</v>
      </c>
      <c r="AP45" s="27">
        <v>-0.18</v>
      </c>
      <c r="AQ45" s="27">
        <v>0</v>
      </c>
      <c r="AR45" s="26">
        <v>0</v>
      </c>
      <c r="AS45" s="27">
        <v>0</v>
      </c>
      <c r="AT45" s="27">
        <v>0</v>
      </c>
      <c r="AU45" s="27">
        <v>0</v>
      </c>
      <c r="AV45" s="27">
        <v>2.61</v>
      </c>
      <c r="AW45" s="2">
        <v>18.899999999999999</v>
      </c>
      <c r="AX45" s="2">
        <v>0</v>
      </c>
      <c r="AY45" s="2">
        <v>18.899999999999999</v>
      </c>
      <c r="AZ45" s="2">
        <v>1.29</v>
      </c>
      <c r="BA45" s="2">
        <v>-1.29</v>
      </c>
      <c r="BB45" s="2">
        <v>0</v>
      </c>
      <c r="BC45" s="2">
        <v>0</v>
      </c>
      <c r="BD45" s="2">
        <v>0</v>
      </c>
      <c r="BE45" s="2">
        <v>0</v>
      </c>
      <c r="BF45" s="2">
        <v>18.899999999999999</v>
      </c>
      <c r="BG45" t="s">
        <v>87</v>
      </c>
      <c r="BH45" t="s">
        <v>407</v>
      </c>
      <c r="BI45" t="s">
        <v>408</v>
      </c>
      <c r="BJ45" t="s">
        <v>505</v>
      </c>
      <c r="BK45" t="s">
        <v>206</v>
      </c>
      <c r="BL45" t="s">
        <v>506</v>
      </c>
      <c r="BM45" t="s">
        <v>418</v>
      </c>
      <c r="BN45" t="s">
        <v>90</v>
      </c>
      <c r="BO45" t="s">
        <v>749</v>
      </c>
      <c r="BP45" t="s">
        <v>206</v>
      </c>
      <c r="BQ45" t="s">
        <v>455</v>
      </c>
      <c r="BR45" t="s">
        <v>90</v>
      </c>
      <c r="BS45" t="s">
        <v>518</v>
      </c>
      <c r="BT45" t="s">
        <v>90</v>
      </c>
      <c r="BU45" t="s">
        <v>518</v>
      </c>
      <c r="BX45" t="s">
        <v>206</v>
      </c>
      <c r="BY45" t="s">
        <v>750</v>
      </c>
      <c r="BZ45" s="27">
        <v>72.44</v>
      </c>
      <c r="CA45" s="27">
        <v>11.61</v>
      </c>
      <c r="CB45" s="27">
        <v>84.04</v>
      </c>
      <c r="CC45" t="s">
        <v>457</v>
      </c>
      <c r="CD45" s="26">
        <v>4.4470000000000001</v>
      </c>
      <c r="CE45" s="1">
        <v>44086</v>
      </c>
      <c r="CF45" t="s">
        <v>751</v>
      </c>
      <c r="CK45" t="s">
        <v>402</v>
      </c>
      <c r="CL45" t="s">
        <v>402</v>
      </c>
      <c r="CM45" t="s">
        <v>402</v>
      </c>
      <c r="CN45" t="s">
        <v>402</v>
      </c>
      <c r="CO45" t="s">
        <v>402</v>
      </c>
      <c r="CP45" t="s">
        <v>402</v>
      </c>
      <c r="CQ45" s="27">
        <v>16.29</v>
      </c>
    </row>
    <row r="46" spans="1:95" x14ac:dyDescent="0.25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84</v>
      </c>
      <c r="H46" t="s">
        <v>89</v>
      </c>
      <c r="I46" t="s">
        <v>85</v>
      </c>
      <c r="J46" t="s">
        <v>752</v>
      </c>
      <c r="K46" t="s">
        <v>753</v>
      </c>
      <c r="L46" t="s">
        <v>86</v>
      </c>
      <c r="M46" t="s">
        <v>403</v>
      </c>
      <c r="N46" t="s">
        <v>513</v>
      </c>
      <c r="O46" s="1">
        <v>44086</v>
      </c>
      <c r="P46" s="1">
        <v>44087</v>
      </c>
      <c r="Q46" s="1">
        <v>44087</v>
      </c>
      <c r="R46" t="s">
        <v>405</v>
      </c>
      <c r="S46" t="s">
        <v>405</v>
      </c>
      <c r="T46" t="s">
        <v>406</v>
      </c>
      <c r="U46" t="s">
        <v>445</v>
      </c>
      <c r="V46" t="s">
        <v>475</v>
      </c>
      <c r="W46" t="s">
        <v>467</v>
      </c>
      <c r="X46" t="s">
        <v>468</v>
      </c>
      <c r="Y46" s="2">
        <v>1</v>
      </c>
      <c r="Z46" s="27">
        <v>16.29</v>
      </c>
      <c r="AA46" s="27">
        <v>0</v>
      </c>
      <c r="AB46" s="27">
        <v>16.29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27">
        <v>0</v>
      </c>
      <c r="AI46" s="27">
        <v>16.29</v>
      </c>
      <c r="AJ46" s="26">
        <v>0.16</v>
      </c>
      <c r="AK46" s="27">
        <v>2.61</v>
      </c>
      <c r="AL46" s="27">
        <v>0</v>
      </c>
      <c r="AM46" s="27">
        <v>2.61</v>
      </c>
      <c r="AN46" s="26">
        <v>0</v>
      </c>
      <c r="AO46" s="27">
        <v>0</v>
      </c>
      <c r="AP46" s="27">
        <v>0</v>
      </c>
      <c r="AQ46" s="27">
        <v>0</v>
      </c>
      <c r="AR46" s="26">
        <v>0</v>
      </c>
      <c r="AS46" s="27">
        <v>0</v>
      </c>
      <c r="AT46" s="27">
        <v>0</v>
      </c>
      <c r="AU46" s="27">
        <v>0</v>
      </c>
      <c r="AV46" s="27">
        <v>2.61</v>
      </c>
      <c r="AW46" s="2">
        <v>18.899999999999999</v>
      </c>
      <c r="AX46" s="2">
        <v>0</v>
      </c>
      <c r="AY46" s="2">
        <v>18.899999999999999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18.899999999999999</v>
      </c>
      <c r="BG46" t="s">
        <v>87</v>
      </c>
      <c r="BH46" t="s">
        <v>407</v>
      </c>
      <c r="BI46" t="s">
        <v>408</v>
      </c>
      <c r="BJ46" t="s">
        <v>514</v>
      </c>
      <c r="BK46" t="s">
        <v>206</v>
      </c>
      <c r="BL46" t="s">
        <v>515</v>
      </c>
      <c r="BM46" t="s">
        <v>754</v>
      </c>
      <c r="BN46" t="s">
        <v>90</v>
      </c>
      <c r="BO46" t="s">
        <v>755</v>
      </c>
      <c r="BP46" t="s">
        <v>206</v>
      </c>
      <c r="BQ46" t="s">
        <v>455</v>
      </c>
      <c r="BR46" t="s">
        <v>90</v>
      </c>
      <c r="BS46" t="s">
        <v>518</v>
      </c>
      <c r="BT46" t="s">
        <v>90</v>
      </c>
      <c r="BU46" t="s">
        <v>518</v>
      </c>
      <c r="BX46" t="s">
        <v>206</v>
      </c>
      <c r="BY46" t="s">
        <v>756</v>
      </c>
      <c r="BZ46" s="27">
        <v>72.44</v>
      </c>
      <c r="CA46" s="27">
        <v>11.61</v>
      </c>
      <c r="CB46" s="27">
        <v>84.04</v>
      </c>
      <c r="CC46" t="s">
        <v>457</v>
      </c>
      <c r="CD46" s="26">
        <v>4.4470000000000001</v>
      </c>
      <c r="CE46" s="1">
        <v>44086</v>
      </c>
      <c r="CF46" t="s">
        <v>757</v>
      </c>
      <c r="CK46" t="s">
        <v>402</v>
      </c>
      <c r="CL46" t="s">
        <v>402</v>
      </c>
      <c r="CM46" t="s">
        <v>402</v>
      </c>
      <c r="CN46" t="s">
        <v>402</v>
      </c>
      <c r="CO46" t="s">
        <v>402</v>
      </c>
      <c r="CP46" t="s">
        <v>402</v>
      </c>
      <c r="CQ46" s="27">
        <v>16.29</v>
      </c>
    </row>
    <row r="47" spans="1:95" x14ac:dyDescent="0.25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 t="s">
        <v>445</v>
      </c>
      <c r="G47" t="s">
        <v>84</v>
      </c>
      <c r="H47" t="s">
        <v>89</v>
      </c>
      <c r="I47" t="s">
        <v>85</v>
      </c>
      <c r="J47" t="s">
        <v>758</v>
      </c>
      <c r="K47" t="s">
        <v>759</v>
      </c>
      <c r="L47" t="s">
        <v>86</v>
      </c>
      <c r="M47" t="s">
        <v>403</v>
      </c>
      <c r="N47" t="s">
        <v>513</v>
      </c>
      <c r="O47" s="1">
        <v>44086</v>
      </c>
      <c r="P47" s="1">
        <v>44087</v>
      </c>
      <c r="Q47" s="1">
        <v>44087</v>
      </c>
      <c r="R47" t="s">
        <v>405</v>
      </c>
      <c r="S47" t="s">
        <v>405</v>
      </c>
      <c r="T47" t="s">
        <v>406</v>
      </c>
      <c r="U47" t="s">
        <v>445</v>
      </c>
      <c r="V47" t="s">
        <v>475</v>
      </c>
      <c r="W47" t="s">
        <v>448</v>
      </c>
      <c r="X47" t="s">
        <v>449</v>
      </c>
      <c r="Y47" s="2">
        <v>1</v>
      </c>
      <c r="Z47" s="27">
        <v>16.29</v>
      </c>
      <c r="AA47" s="27">
        <v>0</v>
      </c>
      <c r="AB47" s="27">
        <v>16.29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27">
        <v>0</v>
      </c>
      <c r="AI47" s="27">
        <v>16.29</v>
      </c>
      <c r="AJ47" s="26">
        <v>0.16</v>
      </c>
      <c r="AK47" s="27">
        <v>2.61</v>
      </c>
      <c r="AL47" s="27">
        <v>0</v>
      </c>
      <c r="AM47" s="27">
        <v>2.61</v>
      </c>
      <c r="AN47" s="26">
        <v>0</v>
      </c>
      <c r="AO47" s="27">
        <v>0</v>
      </c>
      <c r="AP47" s="27">
        <v>0</v>
      </c>
      <c r="AQ47" s="27">
        <v>0</v>
      </c>
      <c r="AR47" s="26">
        <v>0</v>
      </c>
      <c r="AS47" s="27">
        <v>0</v>
      </c>
      <c r="AT47" s="27">
        <v>0</v>
      </c>
      <c r="AU47" s="27">
        <v>0</v>
      </c>
      <c r="AV47" s="27">
        <v>2.61</v>
      </c>
      <c r="AW47" s="2">
        <v>18.899999999999999</v>
      </c>
      <c r="AX47" s="2">
        <v>0</v>
      </c>
      <c r="AY47" s="2">
        <v>18.899999999999999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18.899999999999999</v>
      </c>
      <c r="BG47" t="s">
        <v>87</v>
      </c>
      <c r="BH47" t="s">
        <v>407</v>
      </c>
      <c r="BI47" t="s">
        <v>408</v>
      </c>
      <c r="BJ47" t="s">
        <v>514</v>
      </c>
      <c r="BK47" t="s">
        <v>206</v>
      </c>
      <c r="BL47" t="s">
        <v>515</v>
      </c>
      <c r="BM47" t="s">
        <v>760</v>
      </c>
      <c r="BN47" t="s">
        <v>90</v>
      </c>
      <c r="BO47" t="s">
        <v>761</v>
      </c>
      <c r="BP47" t="s">
        <v>206</v>
      </c>
      <c r="BQ47" t="s">
        <v>455</v>
      </c>
      <c r="BR47" t="s">
        <v>90</v>
      </c>
      <c r="BS47" t="s">
        <v>518</v>
      </c>
      <c r="BT47" t="s">
        <v>90</v>
      </c>
      <c r="BU47" t="s">
        <v>518</v>
      </c>
      <c r="BX47" t="s">
        <v>206</v>
      </c>
      <c r="BY47" t="s">
        <v>762</v>
      </c>
      <c r="BZ47" s="27">
        <v>72.44</v>
      </c>
      <c r="CA47" s="27">
        <v>11.61</v>
      </c>
      <c r="CB47" s="27">
        <v>84.04</v>
      </c>
      <c r="CC47" t="s">
        <v>457</v>
      </c>
      <c r="CD47" s="26">
        <v>4.4470000000000001</v>
      </c>
      <c r="CE47" s="1">
        <v>44086</v>
      </c>
      <c r="CF47" t="s">
        <v>763</v>
      </c>
      <c r="CK47" t="s">
        <v>402</v>
      </c>
      <c r="CL47" t="s">
        <v>402</v>
      </c>
      <c r="CM47" t="s">
        <v>402</v>
      </c>
      <c r="CN47" t="s">
        <v>402</v>
      </c>
      <c r="CO47" t="s">
        <v>402</v>
      </c>
      <c r="CP47" t="s">
        <v>402</v>
      </c>
      <c r="CQ47" s="27">
        <v>16.29</v>
      </c>
    </row>
    <row r="48" spans="1:95" x14ac:dyDescent="0.25">
      <c r="A48" t="s">
        <v>440</v>
      </c>
      <c r="B48" t="s">
        <v>441</v>
      </c>
      <c r="C48" t="s">
        <v>442</v>
      </c>
      <c r="D48" t="s">
        <v>443</v>
      </c>
      <c r="E48" t="s">
        <v>444</v>
      </c>
      <c r="F48" t="s">
        <v>445</v>
      </c>
      <c r="G48" t="s">
        <v>84</v>
      </c>
      <c r="H48" t="s">
        <v>89</v>
      </c>
      <c r="I48" t="s">
        <v>85</v>
      </c>
      <c r="J48" t="s">
        <v>764</v>
      </c>
      <c r="K48" t="s">
        <v>765</v>
      </c>
      <c r="L48" t="s">
        <v>86</v>
      </c>
      <c r="M48" t="s">
        <v>403</v>
      </c>
      <c r="N48" t="s">
        <v>513</v>
      </c>
      <c r="O48" s="1">
        <v>44087</v>
      </c>
      <c r="P48" s="1">
        <v>44087</v>
      </c>
      <c r="Q48" s="1">
        <v>44087</v>
      </c>
      <c r="R48" t="s">
        <v>405</v>
      </c>
      <c r="S48" t="s">
        <v>405</v>
      </c>
      <c r="T48" t="s">
        <v>406</v>
      </c>
      <c r="U48" t="s">
        <v>445</v>
      </c>
      <c r="V48" t="s">
        <v>475</v>
      </c>
      <c r="W48" t="s">
        <v>467</v>
      </c>
      <c r="X48" t="s">
        <v>468</v>
      </c>
      <c r="Y48" s="2">
        <v>1</v>
      </c>
      <c r="Z48" s="27">
        <v>16.29</v>
      </c>
      <c r="AA48" s="27">
        <v>0</v>
      </c>
      <c r="AB48" s="27">
        <v>16.29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27">
        <v>0</v>
      </c>
      <c r="AI48" s="27">
        <v>16.29</v>
      </c>
      <c r="AJ48" s="26">
        <v>0.16</v>
      </c>
      <c r="AK48" s="27">
        <v>2.61</v>
      </c>
      <c r="AL48" s="27">
        <v>0</v>
      </c>
      <c r="AM48" s="27">
        <v>2.61</v>
      </c>
      <c r="AN48" s="26">
        <v>0</v>
      </c>
      <c r="AO48" s="27">
        <v>0</v>
      </c>
      <c r="AP48" s="27">
        <v>0</v>
      </c>
      <c r="AQ48" s="27">
        <v>0</v>
      </c>
      <c r="AR48" s="26">
        <v>0</v>
      </c>
      <c r="AS48" s="27">
        <v>0</v>
      </c>
      <c r="AT48" s="27">
        <v>0</v>
      </c>
      <c r="AU48" s="27">
        <v>0</v>
      </c>
      <c r="AV48" s="27">
        <v>2.61</v>
      </c>
      <c r="AW48" s="2">
        <v>18.899999999999999</v>
      </c>
      <c r="AX48" s="2">
        <v>0</v>
      </c>
      <c r="AY48" s="2">
        <v>18.899999999999999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18.899999999999999</v>
      </c>
      <c r="BG48" t="s">
        <v>87</v>
      </c>
      <c r="BH48" t="s">
        <v>407</v>
      </c>
      <c r="BI48" t="s">
        <v>408</v>
      </c>
      <c r="BJ48" t="s">
        <v>514</v>
      </c>
      <c r="BK48" t="s">
        <v>206</v>
      </c>
      <c r="BL48" t="s">
        <v>515</v>
      </c>
      <c r="BM48" t="s">
        <v>541</v>
      </c>
      <c r="BN48" t="s">
        <v>90</v>
      </c>
      <c r="BO48" t="s">
        <v>766</v>
      </c>
      <c r="BP48" t="s">
        <v>206</v>
      </c>
      <c r="BQ48" t="s">
        <v>455</v>
      </c>
      <c r="BR48" t="s">
        <v>90</v>
      </c>
      <c r="BS48" t="s">
        <v>518</v>
      </c>
      <c r="BT48" t="s">
        <v>90</v>
      </c>
      <c r="BU48" t="s">
        <v>518</v>
      </c>
      <c r="BX48" t="s">
        <v>206</v>
      </c>
      <c r="BY48" t="s">
        <v>767</v>
      </c>
      <c r="BZ48" s="27">
        <v>72.44</v>
      </c>
      <c r="CA48" s="27">
        <v>11.61</v>
      </c>
      <c r="CB48" s="27">
        <v>84.04</v>
      </c>
      <c r="CC48" t="s">
        <v>457</v>
      </c>
      <c r="CD48" s="26">
        <v>4.4470000000000001</v>
      </c>
      <c r="CE48" s="1">
        <v>44086</v>
      </c>
      <c r="CF48" t="s">
        <v>768</v>
      </c>
      <c r="CK48" t="s">
        <v>402</v>
      </c>
      <c r="CL48" t="s">
        <v>402</v>
      </c>
      <c r="CM48" t="s">
        <v>402</v>
      </c>
      <c r="CN48" t="s">
        <v>402</v>
      </c>
      <c r="CO48" t="s">
        <v>402</v>
      </c>
      <c r="CP48" t="s">
        <v>402</v>
      </c>
      <c r="CQ48" s="27">
        <v>16.29</v>
      </c>
    </row>
    <row r="49" spans="1:95" x14ac:dyDescent="0.25">
      <c r="A49" t="s">
        <v>440</v>
      </c>
      <c r="B49" t="s">
        <v>441</v>
      </c>
      <c r="C49" t="s">
        <v>442</v>
      </c>
      <c r="D49" t="s">
        <v>443</v>
      </c>
      <c r="E49" t="s">
        <v>444</v>
      </c>
      <c r="F49" t="s">
        <v>445</v>
      </c>
      <c r="G49" t="s">
        <v>84</v>
      </c>
      <c r="H49" t="s">
        <v>89</v>
      </c>
      <c r="I49" t="s">
        <v>85</v>
      </c>
      <c r="J49" t="s">
        <v>769</v>
      </c>
      <c r="K49" t="s">
        <v>770</v>
      </c>
      <c r="L49" t="s">
        <v>86</v>
      </c>
      <c r="M49" t="s">
        <v>403</v>
      </c>
      <c r="N49" t="s">
        <v>513</v>
      </c>
      <c r="O49" s="1">
        <v>44086</v>
      </c>
      <c r="P49" s="1">
        <v>44087</v>
      </c>
      <c r="Q49" s="1">
        <v>44087</v>
      </c>
      <c r="R49" t="s">
        <v>405</v>
      </c>
      <c r="S49" t="s">
        <v>405</v>
      </c>
      <c r="T49" t="s">
        <v>406</v>
      </c>
      <c r="U49" t="s">
        <v>445</v>
      </c>
      <c r="V49" t="s">
        <v>475</v>
      </c>
      <c r="W49" t="s">
        <v>448</v>
      </c>
      <c r="X49" t="s">
        <v>449</v>
      </c>
      <c r="Y49" s="2">
        <v>1</v>
      </c>
      <c r="Z49" s="27">
        <v>16.29</v>
      </c>
      <c r="AA49" s="27">
        <v>0</v>
      </c>
      <c r="AB49" s="27">
        <v>16.29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27">
        <v>0</v>
      </c>
      <c r="AI49" s="27">
        <v>16.29</v>
      </c>
      <c r="AJ49" s="26">
        <v>0.16</v>
      </c>
      <c r="AK49" s="27">
        <v>2.61</v>
      </c>
      <c r="AL49" s="27">
        <v>0</v>
      </c>
      <c r="AM49" s="27">
        <v>2.61</v>
      </c>
      <c r="AN49" s="26">
        <v>0</v>
      </c>
      <c r="AO49" s="27">
        <v>0</v>
      </c>
      <c r="AP49" s="27">
        <v>0</v>
      </c>
      <c r="AQ49" s="27">
        <v>0</v>
      </c>
      <c r="AR49" s="26">
        <v>0</v>
      </c>
      <c r="AS49" s="27">
        <v>0</v>
      </c>
      <c r="AT49" s="27">
        <v>0</v>
      </c>
      <c r="AU49" s="27">
        <v>0</v>
      </c>
      <c r="AV49" s="27">
        <v>2.61</v>
      </c>
      <c r="AW49" s="2">
        <v>18.899999999999999</v>
      </c>
      <c r="AX49" s="2">
        <v>0</v>
      </c>
      <c r="AY49" s="2">
        <v>18.899999999999999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18.899999999999999</v>
      </c>
      <c r="BG49" t="s">
        <v>87</v>
      </c>
      <c r="BH49" t="s">
        <v>407</v>
      </c>
      <c r="BI49" t="s">
        <v>408</v>
      </c>
      <c r="BJ49" t="s">
        <v>514</v>
      </c>
      <c r="BK49" t="s">
        <v>206</v>
      </c>
      <c r="BL49" t="s">
        <v>515</v>
      </c>
      <c r="BM49" t="s">
        <v>418</v>
      </c>
      <c r="BN49" t="s">
        <v>90</v>
      </c>
      <c r="BO49" t="s">
        <v>771</v>
      </c>
      <c r="BP49" t="s">
        <v>206</v>
      </c>
      <c r="BQ49" t="s">
        <v>455</v>
      </c>
      <c r="BR49" t="s">
        <v>90</v>
      </c>
      <c r="BS49" t="s">
        <v>518</v>
      </c>
      <c r="BT49" t="s">
        <v>90</v>
      </c>
      <c r="BU49" t="s">
        <v>518</v>
      </c>
      <c r="BX49" t="s">
        <v>206</v>
      </c>
      <c r="BY49" t="s">
        <v>772</v>
      </c>
      <c r="BZ49" s="27">
        <v>72.44</v>
      </c>
      <c r="CA49" s="27">
        <v>11.61</v>
      </c>
      <c r="CB49" s="27">
        <v>84.04</v>
      </c>
      <c r="CC49" t="s">
        <v>457</v>
      </c>
      <c r="CD49" s="26">
        <v>4.4470000000000001</v>
      </c>
      <c r="CE49" s="1">
        <v>44086</v>
      </c>
      <c r="CF49" t="s">
        <v>773</v>
      </c>
      <c r="CK49" t="s">
        <v>402</v>
      </c>
      <c r="CL49" t="s">
        <v>402</v>
      </c>
      <c r="CM49" t="s">
        <v>402</v>
      </c>
      <c r="CN49" t="s">
        <v>402</v>
      </c>
      <c r="CO49" t="s">
        <v>402</v>
      </c>
      <c r="CP49" t="s">
        <v>402</v>
      </c>
      <c r="CQ49" s="27">
        <v>16.29</v>
      </c>
    </row>
    <row r="50" spans="1:95" x14ac:dyDescent="0.25">
      <c r="A50" t="s">
        <v>440</v>
      </c>
      <c r="B50" t="s">
        <v>441</v>
      </c>
      <c r="C50" t="s">
        <v>442</v>
      </c>
      <c r="D50" t="s">
        <v>443</v>
      </c>
      <c r="E50" t="s">
        <v>444</v>
      </c>
      <c r="F50" t="s">
        <v>445</v>
      </c>
      <c r="G50" t="s">
        <v>84</v>
      </c>
      <c r="H50" t="s">
        <v>89</v>
      </c>
      <c r="I50" t="s">
        <v>85</v>
      </c>
      <c r="J50" t="s">
        <v>774</v>
      </c>
      <c r="K50" t="s">
        <v>775</v>
      </c>
      <c r="L50" t="s">
        <v>86</v>
      </c>
      <c r="M50" t="s">
        <v>403</v>
      </c>
      <c r="N50" t="s">
        <v>513</v>
      </c>
      <c r="O50" s="1">
        <v>44084</v>
      </c>
      <c r="P50" s="1">
        <v>44087</v>
      </c>
      <c r="Q50" s="1">
        <v>44087</v>
      </c>
      <c r="R50" t="s">
        <v>405</v>
      </c>
      <c r="S50" t="s">
        <v>405</v>
      </c>
      <c r="T50" t="s">
        <v>406</v>
      </c>
      <c r="U50" t="s">
        <v>445</v>
      </c>
      <c r="V50" t="s">
        <v>475</v>
      </c>
      <c r="W50" t="s">
        <v>653</v>
      </c>
      <c r="X50" t="s">
        <v>654</v>
      </c>
      <c r="Y50" s="2">
        <v>1</v>
      </c>
      <c r="Z50" s="27">
        <v>25.43</v>
      </c>
      <c r="AA50" s="27">
        <v>0</v>
      </c>
      <c r="AB50" s="27">
        <v>25.43</v>
      </c>
      <c r="AC50" s="27">
        <v>0</v>
      </c>
      <c r="AD50" s="27">
        <v>0</v>
      </c>
      <c r="AE50" s="27">
        <v>0</v>
      </c>
      <c r="AF50" s="27">
        <v>0</v>
      </c>
      <c r="AG50" s="27">
        <v>0</v>
      </c>
      <c r="AH50" s="27">
        <v>0</v>
      </c>
      <c r="AI50" s="27">
        <v>25.43</v>
      </c>
      <c r="AJ50" s="26">
        <v>0.16</v>
      </c>
      <c r="AK50" s="27">
        <v>4.07</v>
      </c>
      <c r="AL50" s="27">
        <v>0</v>
      </c>
      <c r="AM50" s="27">
        <v>4.07</v>
      </c>
      <c r="AN50" s="26">
        <v>0</v>
      </c>
      <c r="AO50" s="27">
        <v>0</v>
      </c>
      <c r="AP50" s="27">
        <v>0</v>
      </c>
      <c r="AQ50" s="27">
        <v>0</v>
      </c>
      <c r="AR50" s="26">
        <v>0</v>
      </c>
      <c r="AS50" s="27">
        <v>0</v>
      </c>
      <c r="AT50" s="27">
        <v>0</v>
      </c>
      <c r="AU50" s="27">
        <v>0</v>
      </c>
      <c r="AV50" s="27">
        <v>4.07</v>
      </c>
      <c r="AW50" s="2">
        <v>29.5</v>
      </c>
      <c r="AX50" s="2">
        <v>0</v>
      </c>
      <c r="AY50" s="2">
        <v>29.5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29.5</v>
      </c>
      <c r="BG50" t="s">
        <v>87</v>
      </c>
      <c r="BH50" t="s">
        <v>407</v>
      </c>
      <c r="BI50" t="s">
        <v>408</v>
      </c>
      <c r="BJ50" t="s">
        <v>367</v>
      </c>
      <c r="BK50" t="s">
        <v>206</v>
      </c>
      <c r="BL50" t="s">
        <v>368</v>
      </c>
      <c r="BM50" t="s">
        <v>541</v>
      </c>
      <c r="BN50" t="s">
        <v>90</v>
      </c>
      <c r="BO50" t="s">
        <v>776</v>
      </c>
      <c r="BP50" t="s">
        <v>206</v>
      </c>
      <c r="BQ50" t="s">
        <v>455</v>
      </c>
      <c r="BR50" t="s">
        <v>90</v>
      </c>
      <c r="BS50" t="s">
        <v>518</v>
      </c>
      <c r="BT50" t="s">
        <v>90</v>
      </c>
      <c r="BU50" t="s">
        <v>518</v>
      </c>
      <c r="BX50" t="s">
        <v>206</v>
      </c>
      <c r="BY50" t="s">
        <v>777</v>
      </c>
      <c r="BZ50" s="27">
        <v>113.08</v>
      </c>
      <c r="CA50" s="27">
        <v>18.100000000000001</v>
      </c>
      <c r="CB50" s="27">
        <v>131.18</v>
      </c>
      <c r="CC50" t="s">
        <v>457</v>
      </c>
      <c r="CD50" s="26">
        <v>4.4470000000000001</v>
      </c>
      <c r="CE50" s="1">
        <v>44086</v>
      </c>
      <c r="CF50" t="s">
        <v>778</v>
      </c>
      <c r="CK50" t="s">
        <v>402</v>
      </c>
      <c r="CL50" t="s">
        <v>402</v>
      </c>
      <c r="CM50" t="s">
        <v>402</v>
      </c>
      <c r="CN50" t="s">
        <v>402</v>
      </c>
      <c r="CO50" t="s">
        <v>402</v>
      </c>
      <c r="CP50" t="s">
        <v>402</v>
      </c>
      <c r="CQ50" s="27">
        <v>25.43</v>
      </c>
    </row>
    <row r="51" spans="1:95" x14ac:dyDescent="0.25">
      <c r="A51" t="s">
        <v>440</v>
      </c>
      <c r="B51" t="s">
        <v>441</v>
      </c>
      <c r="C51" t="s">
        <v>442</v>
      </c>
      <c r="D51" t="s">
        <v>443</v>
      </c>
      <c r="E51" t="s">
        <v>444</v>
      </c>
      <c r="F51" t="s">
        <v>445</v>
      </c>
      <c r="G51" t="s">
        <v>84</v>
      </c>
      <c r="H51" t="s">
        <v>89</v>
      </c>
      <c r="I51" t="s">
        <v>85</v>
      </c>
      <c r="J51" t="s">
        <v>779</v>
      </c>
      <c r="K51" t="s">
        <v>780</v>
      </c>
      <c r="L51" t="s">
        <v>86</v>
      </c>
      <c r="M51" t="s">
        <v>403</v>
      </c>
      <c r="N51" t="s">
        <v>513</v>
      </c>
      <c r="O51" s="1">
        <v>44088</v>
      </c>
      <c r="P51" s="1">
        <v>44088</v>
      </c>
      <c r="Q51" s="1">
        <v>44088</v>
      </c>
      <c r="R51" t="s">
        <v>405</v>
      </c>
      <c r="S51" t="s">
        <v>405</v>
      </c>
      <c r="T51" t="s">
        <v>406</v>
      </c>
      <c r="U51" t="s">
        <v>445</v>
      </c>
      <c r="V51" t="s">
        <v>495</v>
      </c>
      <c r="W51" t="s">
        <v>467</v>
      </c>
      <c r="X51" t="s">
        <v>468</v>
      </c>
      <c r="Y51" s="2">
        <v>1</v>
      </c>
      <c r="Z51" s="27">
        <v>16.29</v>
      </c>
      <c r="AA51" s="27">
        <v>0</v>
      </c>
      <c r="AB51" s="27">
        <v>16.29</v>
      </c>
      <c r="AC51" s="27">
        <v>0</v>
      </c>
      <c r="AD51" s="27">
        <v>0</v>
      </c>
      <c r="AE51" s="27">
        <v>0</v>
      </c>
      <c r="AF51" s="27">
        <v>0</v>
      </c>
      <c r="AG51" s="27">
        <v>0</v>
      </c>
      <c r="AH51" s="27">
        <v>0</v>
      </c>
      <c r="AI51" s="27">
        <v>16.29</v>
      </c>
      <c r="AJ51" s="26">
        <v>0.16</v>
      </c>
      <c r="AK51" s="27">
        <v>2.61</v>
      </c>
      <c r="AL51" s="27">
        <v>0</v>
      </c>
      <c r="AM51" s="27">
        <v>2.61</v>
      </c>
      <c r="AN51" s="26">
        <v>0</v>
      </c>
      <c r="AO51" s="27">
        <v>0</v>
      </c>
      <c r="AP51" s="27">
        <v>0</v>
      </c>
      <c r="AQ51" s="27">
        <v>0</v>
      </c>
      <c r="AR51" s="26">
        <v>0</v>
      </c>
      <c r="AS51" s="27">
        <v>0</v>
      </c>
      <c r="AT51" s="27">
        <v>0</v>
      </c>
      <c r="AU51" s="27">
        <v>0</v>
      </c>
      <c r="AV51" s="27">
        <v>2.61</v>
      </c>
      <c r="AW51" s="2">
        <v>18.899999999999999</v>
      </c>
      <c r="AX51" s="2">
        <v>0</v>
      </c>
      <c r="AY51" s="2">
        <v>18.899999999999999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18.899999999999999</v>
      </c>
      <c r="BG51" t="s">
        <v>87</v>
      </c>
      <c r="BH51" t="s">
        <v>407</v>
      </c>
      <c r="BI51" t="s">
        <v>408</v>
      </c>
      <c r="BJ51" t="s">
        <v>514</v>
      </c>
      <c r="BK51" t="s">
        <v>206</v>
      </c>
      <c r="BL51" t="s">
        <v>515</v>
      </c>
      <c r="BM51" t="s">
        <v>781</v>
      </c>
      <c r="BN51" t="s">
        <v>90</v>
      </c>
      <c r="BO51" t="s">
        <v>782</v>
      </c>
      <c r="BP51" t="s">
        <v>206</v>
      </c>
      <c r="BQ51" t="s">
        <v>455</v>
      </c>
      <c r="BR51" t="s">
        <v>90</v>
      </c>
      <c r="BS51" t="s">
        <v>518</v>
      </c>
      <c r="BT51" t="s">
        <v>90</v>
      </c>
      <c r="BU51" t="s">
        <v>518</v>
      </c>
      <c r="BX51" t="s">
        <v>206</v>
      </c>
      <c r="BY51" t="s">
        <v>783</v>
      </c>
      <c r="BZ51" s="27">
        <v>72.44</v>
      </c>
      <c r="CA51" s="27">
        <v>11.61</v>
      </c>
      <c r="CB51" s="27">
        <v>84.04</v>
      </c>
      <c r="CC51" t="s">
        <v>457</v>
      </c>
      <c r="CD51" s="26">
        <v>4.4470000000000001</v>
      </c>
      <c r="CE51" s="1">
        <v>44087</v>
      </c>
      <c r="CF51" t="s">
        <v>784</v>
      </c>
      <c r="CK51" t="s">
        <v>402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s="27">
        <v>16.29</v>
      </c>
    </row>
    <row r="52" spans="1:95" x14ac:dyDescent="0.25">
      <c r="A52" t="s">
        <v>440</v>
      </c>
      <c r="B52" t="s">
        <v>441</v>
      </c>
      <c r="C52" t="s">
        <v>442</v>
      </c>
      <c r="D52" t="s">
        <v>443</v>
      </c>
      <c r="E52" t="s">
        <v>444</v>
      </c>
      <c r="F52" t="s">
        <v>445</v>
      </c>
      <c r="G52" t="s">
        <v>84</v>
      </c>
      <c r="H52" t="s">
        <v>89</v>
      </c>
      <c r="I52" t="s">
        <v>85</v>
      </c>
      <c r="J52" t="s">
        <v>785</v>
      </c>
      <c r="K52" t="s">
        <v>786</v>
      </c>
      <c r="L52" t="s">
        <v>86</v>
      </c>
      <c r="M52" t="s">
        <v>403</v>
      </c>
      <c r="N52" t="s">
        <v>513</v>
      </c>
      <c r="O52" s="1">
        <v>44088</v>
      </c>
      <c r="P52" s="1">
        <v>44088</v>
      </c>
      <c r="Q52" s="1">
        <v>44088</v>
      </c>
      <c r="R52" t="s">
        <v>405</v>
      </c>
      <c r="S52" t="s">
        <v>405</v>
      </c>
      <c r="T52" t="s">
        <v>406</v>
      </c>
      <c r="U52" t="s">
        <v>445</v>
      </c>
      <c r="V52" t="s">
        <v>495</v>
      </c>
      <c r="W52" t="s">
        <v>467</v>
      </c>
      <c r="X52" t="s">
        <v>468</v>
      </c>
      <c r="Y52" s="2">
        <v>1</v>
      </c>
      <c r="Z52" s="27">
        <v>16.29</v>
      </c>
      <c r="AA52" s="27">
        <v>0</v>
      </c>
      <c r="AB52" s="27">
        <v>16.29</v>
      </c>
      <c r="AC52" s="27">
        <v>0</v>
      </c>
      <c r="AD52" s="27">
        <v>0</v>
      </c>
      <c r="AE52" s="27">
        <v>0</v>
      </c>
      <c r="AF52" s="27">
        <v>0</v>
      </c>
      <c r="AG52" s="27">
        <v>0</v>
      </c>
      <c r="AH52" s="27">
        <v>0</v>
      </c>
      <c r="AI52" s="27">
        <v>16.29</v>
      </c>
      <c r="AJ52" s="26">
        <v>0.16</v>
      </c>
      <c r="AK52" s="27">
        <v>2.61</v>
      </c>
      <c r="AL52" s="27">
        <v>0</v>
      </c>
      <c r="AM52" s="27">
        <v>2.61</v>
      </c>
      <c r="AN52" s="26">
        <v>0</v>
      </c>
      <c r="AO52" s="27">
        <v>0</v>
      </c>
      <c r="AP52" s="27">
        <v>0</v>
      </c>
      <c r="AQ52" s="27">
        <v>0</v>
      </c>
      <c r="AR52" s="26">
        <v>0</v>
      </c>
      <c r="AS52" s="27">
        <v>0</v>
      </c>
      <c r="AT52" s="27">
        <v>0</v>
      </c>
      <c r="AU52" s="27">
        <v>0</v>
      </c>
      <c r="AV52" s="27">
        <v>2.61</v>
      </c>
      <c r="AW52" s="2">
        <v>18.899999999999999</v>
      </c>
      <c r="AX52" s="2">
        <v>0</v>
      </c>
      <c r="AY52" s="2">
        <v>18.899999999999999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18.899999999999999</v>
      </c>
      <c r="BG52" t="s">
        <v>87</v>
      </c>
      <c r="BH52" t="s">
        <v>407</v>
      </c>
      <c r="BI52" t="s">
        <v>408</v>
      </c>
      <c r="BJ52" t="s">
        <v>514</v>
      </c>
      <c r="BK52" t="s">
        <v>206</v>
      </c>
      <c r="BL52" t="s">
        <v>515</v>
      </c>
      <c r="BM52" t="s">
        <v>787</v>
      </c>
      <c r="BN52" t="s">
        <v>90</v>
      </c>
      <c r="BO52" t="s">
        <v>788</v>
      </c>
      <c r="BP52" t="s">
        <v>206</v>
      </c>
      <c r="BQ52" t="s">
        <v>455</v>
      </c>
      <c r="BR52" t="s">
        <v>90</v>
      </c>
      <c r="BS52" t="s">
        <v>518</v>
      </c>
      <c r="BT52" t="s">
        <v>90</v>
      </c>
      <c r="BU52" t="s">
        <v>518</v>
      </c>
      <c r="BX52" t="s">
        <v>206</v>
      </c>
      <c r="BY52" t="s">
        <v>789</v>
      </c>
      <c r="BZ52" s="27">
        <v>72.44</v>
      </c>
      <c r="CA52" s="27">
        <v>11.61</v>
      </c>
      <c r="CB52" s="27">
        <v>84.04</v>
      </c>
      <c r="CC52" t="s">
        <v>457</v>
      </c>
      <c r="CD52" s="26">
        <v>4.4470000000000001</v>
      </c>
      <c r="CE52" s="1">
        <v>44087</v>
      </c>
      <c r="CF52" t="s">
        <v>790</v>
      </c>
      <c r="CK52" t="s">
        <v>402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s="27">
        <v>16.29</v>
      </c>
    </row>
    <row r="53" spans="1:95" x14ac:dyDescent="0.25">
      <c r="A53" t="s">
        <v>440</v>
      </c>
      <c r="B53" t="s">
        <v>441</v>
      </c>
      <c r="C53" t="s">
        <v>442</v>
      </c>
      <c r="D53" t="s">
        <v>443</v>
      </c>
      <c r="E53" t="s">
        <v>444</v>
      </c>
      <c r="F53" t="s">
        <v>445</v>
      </c>
      <c r="G53" t="s">
        <v>84</v>
      </c>
      <c r="H53" t="s">
        <v>89</v>
      </c>
      <c r="I53" t="s">
        <v>85</v>
      </c>
      <c r="J53" t="s">
        <v>791</v>
      </c>
      <c r="K53" t="s">
        <v>792</v>
      </c>
      <c r="L53" t="s">
        <v>86</v>
      </c>
      <c r="M53" t="s">
        <v>403</v>
      </c>
      <c r="N53" t="s">
        <v>513</v>
      </c>
      <c r="O53" s="1">
        <v>44088</v>
      </c>
      <c r="P53" s="1">
        <v>44088</v>
      </c>
      <c r="Q53" s="1">
        <v>44088</v>
      </c>
      <c r="R53" t="s">
        <v>405</v>
      </c>
      <c r="S53" t="s">
        <v>405</v>
      </c>
      <c r="T53" t="s">
        <v>406</v>
      </c>
      <c r="U53" t="s">
        <v>445</v>
      </c>
      <c r="V53" t="s">
        <v>495</v>
      </c>
      <c r="W53" t="s">
        <v>793</v>
      </c>
      <c r="X53" t="s">
        <v>794</v>
      </c>
      <c r="Y53" s="2">
        <v>1</v>
      </c>
      <c r="Z53" s="27">
        <v>25.43</v>
      </c>
      <c r="AA53" s="27">
        <v>0</v>
      </c>
      <c r="AB53" s="27">
        <v>25.43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27">
        <v>0</v>
      </c>
      <c r="AI53" s="27">
        <v>25.43</v>
      </c>
      <c r="AJ53" s="26">
        <v>0.16</v>
      </c>
      <c r="AK53" s="27">
        <v>4.07</v>
      </c>
      <c r="AL53" s="27">
        <v>0</v>
      </c>
      <c r="AM53" s="27">
        <v>4.07</v>
      </c>
      <c r="AN53" s="26">
        <v>0</v>
      </c>
      <c r="AO53" s="27">
        <v>0</v>
      </c>
      <c r="AP53" s="27">
        <v>0</v>
      </c>
      <c r="AQ53" s="27">
        <v>0</v>
      </c>
      <c r="AR53" s="26">
        <v>0</v>
      </c>
      <c r="AS53" s="27">
        <v>0</v>
      </c>
      <c r="AT53" s="27">
        <v>0</v>
      </c>
      <c r="AU53" s="27">
        <v>0</v>
      </c>
      <c r="AV53" s="27">
        <v>4.07</v>
      </c>
      <c r="AW53" s="2">
        <v>29.5</v>
      </c>
      <c r="AX53" s="2">
        <v>0</v>
      </c>
      <c r="AY53" s="2">
        <v>29.5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29.5</v>
      </c>
      <c r="BG53" t="s">
        <v>87</v>
      </c>
      <c r="BH53" t="s">
        <v>407</v>
      </c>
      <c r="BI53" t="s">
        <v>408</v>
      </c>
      <c r="BJ53" t="s">
        <v>505</v>
      </c>
      <c r="BK53" t="s">
        <v>206</v>
      </c>
      <c r="BL53" t="s">
        <v>506</v>
      </c>
      <c r="BM53" t="s">
        <v>795</v>
      </c>
      <c r="BN53" t="s">
        <v>90</v>
      </c>
      <c r="BO53" t="s">
        <v>796</v>
      </c>
      <c r="BP53" t="s">
        <v>206</v>
      </c>
      <c r="BQ53" t="s">
        <v>455</v>
      </c>
      <c r="BR53" t="s">
        <v>90</v>
      </c>
      <c r="BS53" t="s">
        <v>518</v>
      </c>
      <c r="BT53" t="s">
        <v>90</v>
      </c>
      <c r="BU53" t="s">
        <v>518</v>
      </c>
      <c r="BX53" t="s">
        <v>206</v>
      </c>
      <c r="BY53" t="s">
        <v>797</v>
      </c>
      <c r="BZ53" s="27">
        <v>113.08</v>
      </c>
      <c r="CA53" s="27">
        <v>18.100000000000001</v>
      </c>
      <c r="CB53" s="27">
        <v>131.18</v>
      </c>
      <c r="CC53" t="s">
        <v>457</v>
      </c>
      <c r="CD53" s="26">
        <v>4.4470000000000001</v>
      </c>
      <c r="CE53" s="1">
        <v>44087</v>
      </c>
      <c r="CF53" t="s">
        <v>798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s="27">
        <v>25.43</v>
      </c>
    </row>
    <row r="54" spans="1:95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445</v>
      </c>
      <c r="G54" t="s">
        <v>84</v>
      </c>
      <c r="H54" t="s">
        <v>89</v>
      </c>
      <c r="I54" t="s">
        <v>85</v>
      </c>
      <c r="J54" t="s">
        <v>799</v>
      </c>
      <c r="K54" t="s">
        <v>800</v>
      </c>
      <c r="L54" t="s">
        <v>86</v>
      </c>
      <c r="M54" t="s">
        <v>403</v>
      </c>
      <c r="N54" t="s">
        <v>513</v>
      </c>
      <c r="O54" s="1">
        <v>44088</v>
      </c>
      <c r="P54" s="1">
        <v>44088</v>
      </c>
      <c r="Q54" s="1">
        <v>44088</v>
      </c>
      <c r="R54" t="s">
        <v>405</v>
      </c>
      <c r="S54" t="s">
        <v>405</v>
      </c>
      <c r="T54" t="s">
        <v>406</v>
      </c>
      <c r="U54" t="s">
        <v>445</v>
      </c>
      <c r="V54" t="s">
        <v>495</v>
      </c>
      <c r="W54" t="s">
        <v>467</v>
      </c>
      <c r="X54" t="s">
        <v>468</v>
      </c>
      <c r="Y54" s="2">
        <v>1</v>
      </c>
      <c r="Z54" s="27">
        <v>16.29</v>
      </c>
      <c r="AA54" s="27">
        <v>0</v>
      </c>
      <c r="AB54" s="27">
        <v>16.29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27">
        <v>0</v>
      </c>
      <c r="AI54" s="27">
        <v>16.29</v>
      </c>
      <c r="AJ54" s="26">
        <v>0.16</v>
      </c>
      <c r="AK54" s="27">
        <v>2.61</v>
      </c>
      <c r="AL54" s="27">
        <v>0</v>
      </c>
      <c r="AM54" s="27">
        <v>2.61</v>
      </c>
      <c r="AN54" s="26">
        <v>0</v>
      </c>
      <c r="AO54" s="27">
        <v>0</v>
      </c>
      <c r="AP54" s="27">
        <v>0</v>
      </c>
      <c r="AQ54" s="27">
        <v>0</v>
      </c>
      <c r="AR54" s="26">
        <v>0</v>
      </c>
      <c r="AS54" s="27">
        <v>0</v>
      </c>
      <c r="AT54" s="27">
        <v>0</v>
      </c>
      <c r="AU54" s="27">
        <v>0</v>
      </c>
      <c r="AV54" s="27">
        <v>2.61</v>
      </c>
      <c r="AW54" s="2">
        <v>18.899999999999999</v>
      </c>
      <c r="AX54" s="2">
        <v>0</v>
      </c>
      <c r="AY54" s="2">
        <v>18.899999999999999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18.899999999999999</v>
      </c>
      <c r="BG54" t="s">
        <v>87</v>
      </c>
      <c r="BH54" t="s">
        <v>407</v>
      </c>
      <c r="BI54" t="s">
        <v>408</v>
      </c>
      <c r="BJ54" t="s">
        <v>450</v>
      </c>
      <c r="BK54" t="s">
        <v>206</v>
      </c>
      <c r="BL54" t="s">
        <v>451</v>
      </c>
      <c r="BM54" t="s">
        <v>801</v>
      </c>
      <c r="BN54" t="s">
        <v>90</v>
      </c>
      <c r="BO54" t="s">
        <v>802</v>
      </c>
      <c r="BP54" t="s">
        <v>206</v>
      </c>
      <c r="BQ54" t="s">
        <v>455</v>
      </c>
      <c r="BR54" t="s">
        <v>90</v>
      </c>
      <c r="BS54" t="s">
        <v>518</v>
      </c>
      <c r="BT54" t="s">
        <v>90</v>
      </c>
      <c r="BU54" t="s">
        <v>518</v>
      </c>
      <c r="BX54" t="s">
        <v>206</v>
      </c>
      <c r="BY54" t="s">
        <v>803</v>
      </c>
      <c r="BZ54" s="27">
        <v>72.44</v>
      </c>
      <c r="CA54" s="27">
        <v>11.61</v>
      </c>
      <c r="CB54" s="27">
        <v>84.04</v>
      </c>
      <c r="CC54" t="s">
        <v>457</v>
      </c>
      <c r="CD54" s="26">
        <v>4.4470000000000001</v>
      </c>
      <c r="CE54" s="1">
        <v>44087</v>
      </c>
      <c r="CF54" t="s">
        <v>804</v>
      </c>
      <c r="CK54" t="s">
        <v>402</v>
      </c>
      <c r="CL54" t="s">
        <v>402</v>
      </c>
      <c r="CM54" t="s">
        <v>402</v>
      </c>
      <c r="CN54" t="s">
        <v>402</v>
      </c>
      <c r="CO54" t="s">
        <v>402</v>
      </c>
      <c r="CP54" t="s">
        <v>402</v>
      </c>
      <c r="CQ54" s="27">
        <v>16.29</v>
      </c>
    </row>
    <row r="55" spans="1:95" x14ac:dyDescent="0.25">
      <c r="A55" t="s">
        <v>440</v>
      </c>
      <c r="B55" t="s">
        <v>441</v>
      </c>
      <c r="C55" t="s">
        <v>442</v>
      </c>
      <c r="D55" t="s">
        <v>443</v>
      </c>
      <c r="E55" t="s">
        <v>444</v>
      </c>
      <c r="F55" t="s">
        <v>445</v>
      </c>
      <c r="G55" t="s">
        <v>84</v>
      </c>
      <c r="H55" t="s">
        <v>89</v>
      </c>
      <c r="I55" t="s">
        <v>85</v>
      </c>
      <c r="J55" t="s">
        <v>805</v>
      </c>
      <c r="K55" t="s">
        <v>806</v>
      </c>
      <c r="L55" t="s">
        <v>86</v>
      </c>
      <c r="M55" t="s">
        <v>403</v>
      </c>
      <c r="N55" t="s">
        <v>513</v>
      </c>
      <c r="O55" s="1">
        <v>44089</v>
      </c>
      <c r="P55" s="1">
        <v>44089</v>
      </c>
      <c r="Q55" s="1">
        <v>44089</v>
      </c>
      <c r="R55" t="s">
        <v>405</v>
      </c>
      <c r="S55" t="s">
        <v>405</v>
      </c>
      <c r="T55" t="s">
        <v>406</v>
      </c>
      <c r="U55" t="s">
        <v>445</v>
      </c>
      <c r="V55" t="s">
        <v>495</v>
      </c>
      <c r="W55" t="s">
        <v>467</v>
      </c>
      <c r="X55" t="s">
        <v>468</v>
      </c>
      <c r="Y55" s="2">
        <v>1</v>
      </c>
      <c r="Z55" s="27">
        <v>16.29</v>
      </c>
      <c r="AA55" s="27">
        <v>0</v>
      </c>
      <c r="AB55" s="27">
        <v>16.29</v>
      </c>
      <c r="AC55" s="27">
        <v>0</v>
      </c>
      <c r="AD55" s="27">
        <v>0</v>
      </c>
      <c r="AE55" s="27">
        <v>0</v>
      </c>
      <c r="AF55" s="27">
        <v>0</v>
      </c>
      <c r="AG55" s="27">
        <v>0</v>
      </c>
      <c r="AH55" s="27">
        <v>0</v>
      </c>
      <c r="AI55" s="27">
        <v>16.29</v>
      </c>
      <c r="AJ55" s="26">
        <v>0.16</v>
      </c>
      <c r="AK55" s="27">
        <v>2.61</v>
      </c>
      <c r="AL55" s="27">
        <v>0</v>
      </c>
      <c r="AM55" s="27">
        <v>2.61</v>
      </c>
      <c r="AN55" s="26">
        <v>0</v>
      </c>
      <c r="AO55" s="27">
        <v>0</v>
      </c>
      <c r="AP55" s="27">
        <v>0</v>
      </c>
      <c r="AQ55" s="27">
        <v>0</v>
      </c>
      <c r="AR55" s="26">
        <v>0</v>
      </c>
      <c r="AS55" s="27">
        <v>0</v>
      </c>
      <c r="AT55" s="27">
        <v>0</v>
      </c>
      <c r="AU55" s="27">
        <v>0</v>
      </c>
      <c r="AV55" s="27">
        <v>2.61</v>
      </c>
      <c r="AW55" s="2">
        <v>18.899999999999999</v>
      </c>
      <c r="AX55" s="2">
        <v>0</v>
      </c>
      <c r="AY55" s="2">
        <v>18.899999999999999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18.899999999999999</v>
      </c>
      <c r="BG55" t="s">
        <v>87</v>
      </c>
      <c r="BH55" t="s">
        <v>407</v>
      </c>
      <c r="BI55" t="s">
        <v>408</v>
      </c>
      <c r="BJ55" t="s">
        <v>514</v>
      </c>
      <c r="BK55" t="s">
        <v>206</v>
      </c>
      <c r="BL55" t="s">
        <v>515</v>
      </c>
      <c r="BM55" t="s">
        <v>807</v>
      </c>
      <c r="BN55" t="s">
        <v>90</v>
      </c>
      <c r="BO55" t="s">
        <v>808</v>
      </c>
      <c r="BP55" t="s">
        <v>206</v>
      </c>
      <c r="BQ55" t="s">
        <v>455</v>
      </c>
      <c r="BR55" t="s">
        <v>90</v>
      </c>
      <c r="BS55" t="s">
        <v>518</v>
      </c>
      <c r="BT55" t="s">
        <v>90</v>
      </c>
      <c r="BU55" t="s">
        <v>518</v>
      </c>
      <c r="BX55" t="s">
        <v>206</v>
      </c>
      <c r="BY55" t="s">
        <v>809</v>
      </c>
      <c r="BZ55" s="27">
        <v>72.5</v>
      </c>
      <c r="CA55" s="27">
        <v>11.62</v>
      </c>
      <c r="CB55" s="27">
        <v>84.11</v>
      </c>
      <c r="CC55" t="s">
        <v>457</v>
      </c>
      <c r="CD55" s="26">
        <v>4.45</v>
      </c>
      <c r="CE55" s="1">
        <v>44088</v>
      </c>
      <c r="CF55" t="s">
        <v>810</v>
      </c>
      <c r="CK55" t="s">
        <v>402</v>
      </c>
      <c r="CL55" t="s">
        <v>402</v>
      </c>
      <c r="CM55" t="s">
        <v>402</v>
      </c>
      <c r="CN55" t="s">
        <v>402</v>
      </c>
      <c r="CO55" t="s">
        <v>402</v>
      </c>
      <c r="CP55" t="s">
        <v>402</v>
      </c>
      <c r="CQ55" s="27">
        <v>16.29</v>
      </c>
    </row>
    <row r="56" spans="1:95" x14ac:dyDescent="0.25">
      <c r="A56" t="s">
        <v>440</v>
      </c>
      <c r="B56" t="s">
        <v>441</v>
      </c>
      <c r="C56" t="s">
        <v>442</v>
      </c>
      <c r="D56" t="s">
        <v>443</v>
      </c>
      <c r="E56" t="s">
        <v>444</v>
      </c>
      <c r="F56" t="s">
        <v>445</v>
      </c>
      <c r="G56" t="s">
        <v>84</v>
      </c>
      <c r="H56" t="s">
        <v>89</v>
      </c>
      <c r="I56" t="s">
        <v>85</v>
      </c>
      <c r="J56" t="s">
        <v>811</v>
      </c>
      <c r="K56" t="s">
        <v>812</v>
      </c>
      <c r="L56" t="s">
        <v>86</v>
      </c>
      <c r="M56" t="s">
        <v>403</v>
      </c>
      <c r="N56" t="s">
        <v>513</v>
      </c>
      <c r="O56" s="1">
        <v>44091</v>
      </c>
      <c r="P56" s="1">
        <v>44091</v>
      </c>
      <c r="Q56" s="1">
        <v>44091</v>
      </c>
      <c r="R56" t="s">
        <v>405</v>
      </c>
      <c r="S56" t="s">
        <v>405</v>
      </c>
      <c r="T56" t="s">
        <v>406</v>
      </c>
      <c r="U56" t="s">
        <v>445</v>
      </c>
      <c r="V56" t="s">
        <v>495</v>
      </c>
      <c r="W56" t="s">
        <v>523</v>
      </c>
      <c r="X56" t="s">
        <v>524</v>
      </c>
      <c r="Y56" s="2">
        <v>1</v>
      </c>
      <c r="Z56" s="27">
        <v>25.43</v>
      </c>
      <c r="AA56" s="27">
        <v>0</v>
      </c>
      <c r="AB56" s="27">
        <v>25.43</v>
      </c>
      <c r="AC56" s="27">
        <v>0</v>
      </c>
      <c r="AD56" s="27">
        <v>0</v>
      </c>
      <c r="AE56" s="27">
        <v>0</v>
      </c>
      <c r="AF56" s="27">
        <v>0</v>
      </c>
      <c r="AG56" s="27">
        <v>0</v>
      </c>
      <c r="AH56" s="27">
        <v>0</v>
      </c>
      <c r="AI56" s="27">
        <v>25.43</v>
      </c>
      <c r="AJ56" s="26">
        <v>0.16</v>
      </c>
      <c r="AK56" s="27">
        <v>4.07</v>
      </c>
      <c r="AL56" s="27">
        <v>0</v>
      </c>
      <c r="AM56" s="27">
        <v>4.07</v>
      </c>
      <c r="AN56" s="26">
        <v>0</v>
      </c>
      <c r="AO56" s="27">
        <v>0</v>
      </c>
      <c r="AP56" s="27">
        <v>0</v>
      </c>
      <c r="AQ56" s="27">
        <v>0</v>
      </c>
      <c r="AR56" s="26">
        <v>0</v>
      </c>
      <c r="AS56" s="27">
        <v>0</v>
      </c>
      <c r="AT56" s="27">
        <v>0</v>
      </c>
      <c r="AU56" s="27">
        <v>0</v>
      </c>
      <c r="AV56" s="27">
        <v>4.07</v>
      </c>
      <c r="AW56" s="2">
        <v>29.5</v>
      </c>
      <c r="AX56" s="2">
        <v>0</v>
      </c>
      <c r="AY56" s="2">
        <v>29.5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29.5</v>
      </c>
      <c r="BG56" t="s">
        <v>87</v>
      </c>
      <c r="BH56" t="s">
        <v>407</v>
      </c>
      <c r="BI56" t="s">
        <v>408</v>
      </c>
      <c r="BJ56" t="s">
        <v>367</v>
      </c>
      <c r="BK56" t="s">
        <v>206</v>
      </c>
      <c r="BL56" t="s">
        <v>368</v>
      </c>
      <c r="BM56" t="s">
        <v>541</v>
      </c>
      <c r="BN56" t="s">
        <v>90</v>
      </c>
      <c r="BO56" t="s">
        <v>813</v>
      </c>
      <c r="BP56" t="s">
        <v>206</v>
      </c>
      <c r="BQ56" t="s">
        <v>455</v>
      </c>
      <c r="BR56" t="s">
        <v>90</v>
      </c>
      <c r="BS56" t="s">
        <v>518</v>
      </c>
      <c r="BT56" t="s">
        <v>90</v>
      </c>
      <c r="BU56" t="s">
        <v>518</v>
      </c>
      <c r="BX56" t="s">
        <v>206</v>
      </c>
      <c r="BY56" t="s">
        <v>814</v>
      </c>
      <c r="BZ56" s="27">
        <v>113.08</v>
      </c>
      <c r="CA56" s="27">
        <v>18.100000000000001</v>
      </c>
      <c r="CB56" s="27">
        <v>131.16999999999999</v>
      </c>
      <c r="CC56" t="s">
        <v>457</v>
      </c>
      <c r="CD56" s="26">
        <v>4.4470000000000001</v>
      </c>
      <c r="CE56" s="1">
        <v>44090</v>
      </c>
      <c r="CF56" t="s">
        <v>815</v>
      </c>
      <c r="CK56" t="s">
        <v>402</v>
      </c>
      <c r="CL56" t="s">
        <v>402</v>
      </c>
      <c r="CM56" t="s">
        <v>402</v>
      </c>
      <c r="CN56" t="s">
        <v>402</v>
      </c>
      <c r="CO56" t="s">
        <v>402</v>
      </c>
      <c r="CP56" t="s">
        <v>402</v>
      </c>
      <c r="CQ56" s="27">
        <v>25.43</v>
      </c>
    </row>
    <row r="57" spans="1:95" x14ac:dyDescent="0.25">
      <c r="A57" t="s">
        <v>440</v>
      </c>
      <c r="B57" t="s">
        <v>441</v>
      </c>
      <c r="C57" t="s">
        <v>442</v>
      </c>
      <c r="D57" t="s">
        <v>443</v>
      </c>
      <c r="E57" t="s">
        <v>444</v>
      </c>
      <c r="F57" t="s">
        <v>445</v>
      </c>
      <c r="G57" t="s">
        <v>84</v>
      </c>
      <c r="H57" t="s">
        <v>89</v>
      </c>
      <c r="I57" t="s">
        <v>85</v>
      </c>
      <c r="J57" t="s">
        <v>816</v>
      </c>
      <c r="K57" t="s">
        <v>817</v>
      </c>
      <c r="L57" t="s">
        <v>86</v>
      </c>
      <c r="M57" t="s">
        <v>403</v>
      </c>
      <c r="N57" t="s">
        <v>513</v>
      </c>
      <c r="O57" s="1">
        <v>44091</v>
      </c>
      <c r="P57" s="1">
        <v>44092</v>
      </c>
      <c r="Q57" s="1">
        <v>44092</v>
      </c>
      <c r="R57" t="s">
        <v>405</v>
      </c>
      <c r="S57" t="s">
        <v>405</v>
      </c>
      <c r="T57" t="s">
        <v>406</v>
      </c>
      <c r="U57" t="s">
        <v>445</v>
      </c>
      <c r="V57" t="s">
        <v>495</v>
      </c>
      <c r="W57" t="s">
        <v>741</v>
      </c>
      <c r="X57" t="s">
        <v>742</v>
      </c>
      <c r="Y57" s="2">
        <v>1</v>
      </c>
      <c r="Z57" s="27">
        <v>25.43</v>
      </c>
      <c r="AA57" s="27">
        <v>0</v>
      </c>
      <c r="AB57" s="27">
        <v>25.43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25.43</v>
      </c>
      <c r="AJ57" s="26">
        <v>0.16</v>
      </c>
      <c r="AK57" s="27">
        <v>4.07</v>
      </c>
      <c r="AL57" s="27">
        <v>0</v>
      </c>
      <c r="AM57" s="27">
        <v>4.07</v>
      </c>
      <c r="AN57" s="26">
        <v>0</v>
      </c>
      <c r="AO57" s="27">
        <v>0</v>
      </c>
      <c r="AP57" s="27">
        <v>0</v>
      </c>
      <c r="AQ57" s="27">
        <v>0</v>
      </c>
      <c r="AR57" s="26">
        <v>0</v>
      </c>
      <c r="AS57" s="27">
        <v>0</v>
      </c>
      <c r="AT57" s="27">
        <v>0</v>
      </c>
      <c r="AU57" s="27">
        <v>0</v>
      </c>
      <c r="AV57" s="27">
        <v>4.07</v>
      </c>
      <c r="AW57" s="2">
        <v>29.5</v>
      </c>
      <c r="AX57" s="2">
        <v>0</v>
      </c>
      <c r="AY57" s="2">
        <v>29.5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29.5</v>
      </c>
      <c r="BG57" t="s">
        <v>87</v>
      </c>
      <c r="BH57" t="s">
        <v>407</v>
      </c>
      <c r="BI57" t="s">
        <v>408</v>
      </c>
      <c r="BJ57" t="s">
        <v>367</v>
      </c>
      <c r="BK57" t="s">
        <v>206</v>
      </c>
      <c r="BL57" t="s">
        <v>368</v>
      </c>
      <c r="BM57" t="s">
        <v>818</v>
      </c>
      <c r="BN57" t="s">
        <v>90</v>
      </c>
      <c r="BO57" t="s">
        <v>819</v>
      </c>
      <c r="BP57" t="s">
        <v>206</v>
      </c>
      <c r="BQ57" t="s">
        <v>455</v>
      </c>
      <c r="BR57" t="s">
        <v>90</v>
      </c>
      <c r="BS57" t="s">
        <v>518</v>
      </c>
      <c r="BT57" t="s">
        <v>90</v>
      </c>
      <c r="BU57" t="s">
        <v>518</v>
      </c>
      <c r="BX57" t="s">
        <v>206</v>
      </c>
      <c r="BY57" t="s">
        <v>820</v>
      </c>
      <c r="BZ57" s="27">
        <v>113.36</v>
      </c>
      <c r="CA57" s="27">
        <v>18.14</v>
      </c>
      <c r="CB57" s="27">
        <v>131.51</v>
      </c>
      <c r="CC57" t="s">
        <v>457</v>
      </c>
      <c r="CD57" s="26">
        <v>4.4580000000000002</v>
      </c>
      <c r="CE57" s="1">
        <v>44091</v>
      </c>
      <c r="CF57" t="s">
        <v>821</v>
      </c>
      <c r="CK57" t="s">
        <v>402</v>
      </c>
      <c r="CL57" t="s">
        <v>402</v>
      </c>
      <c r="CM57" t="s">
        <v>402</v>
      </c>
      <c r="CN57" t="s">
        <v>402</v>
      </c>
      <c r="CO57" t="s">
        <v>402</v>
      </c>
      <c r="CP57" t="s">
        <v>402</v>
      </c>
      <c r="CQ57" s="27">
        <v>25.43</v>
      </c>
    </row>
    <row r="58" spans="1:95" x14ac:dyDescent="0.25">
      <c r="A58" t="s">
        <v>440</v>
      </c>
      <c r="B58" t="s">
        <v>441</v>
      </c>
      <c r="C58" t="s">
        <v>442</v>
      </c>
      <c r="D58" t="s">
        <v>443</v>
      </c>
      <c r="E58" t="s">
        <v>444</v>
      </c>
      <c r="F58" t="s">
        <v>445</v>
      </c>
      <c r="G58" t="s">
        <v>84</v>
      </c>
      <c r="H58" t="s">
        <v>89</v>
      </c>
      <c r="I58" t="s">
        <v>85</v>
      </c>
      <c r="J58" t="s">
        <v>822</v>
      </c>
      <c r="K58" t="s">
        <v>823</v>
      </c>
      <c r="L58" t="s">
        <v>86</v>
      </c>
      <c r="M58" t="s">
        <v>403</v>
      </c>
      <c r="N58" t="s">
        <v>513</v>
      </c>
      <c r="O58" s="1">
        <v>44091</v>
      </c>
      <c r="P58" s="1">
        <v>44092</v>
      </c>
      <c r="Q58" s="1">
        <v>44092</v>
      </c>
      <c r="R58" t="s">
        <v>405</v>
      </c>
      <c r="S58" t="s">
        <v>405</v>
      </c>
      <c r="T58" t="s">
        <v>406</v>
      </c>
      <c r="U58" t="s">
        <v>445</v>
      </c>
      <c r="V58" t="s">
        <v>495</v>
      </c>
      <c r="W58" t="s">
        <v>824</v>
      </c>
      <c r="X58" t="s">
        <v>825</v>
      </c>
      <c r="Y58" s="2">
        <v>1</v>
      </c>
      <c r="Z58" s="27">
        <v>25.78</v>
      </c>
      <c r="AA58" s="27">
        <v>0</v>
      </c>
      <c r="AB58" s="27">
        <v>25.78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27">
        <v>0</v>
      </c>
      <c r="AI58" s="27">
        <v>25.78</v>
      </c>
      <c r="AJ58" s="26">
        <v>0.16</v>
      </c>
      <c r="AK58" s="27">
        <v>4.12</v>
      </c>
      <c r="AL58" s="27">
        <v>0</v>
      </c>
      <c r="AM58" s="27">
        <v>4.12</v>
      </c>
      <c r="AN58" s="26">
        <v>0</v>
      </c>
      <c r="AO58" s="27">
        <v>0</v>
      </c>
      <c r="AP58" s="27">
        <v>0</v>
      </c>
      <c r="AQ58" s="27">
        <v>0</v>
      </c>
      <c r="AR58" s="26">
        <v>0</v>
      </c>
      <c r="AS58" s="27">
        <v>0</v>
      </c>
      <c r="AT58" s="27">
        <v>0</v>
      </c>
      <c r="AU58" s="27">
        <v>0</v>
      </c>
      <c r="AV58" s="27">
        <v>4.12</v>
      </c>
      <c r="AW58" s="2">
        <v>29.9</v>
      </c>
      <c r="AX58" s="2">
        <v>0</v>
      </c>
      <c r="AY58" s="2">
        <v>29.9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29.9</v>
      </c>
      <c r="BG58" t="s">
        <v>87</v>
      </c>
      <c r="BH58" t="s">
        <v>407</v>
      </c>
      <c r="BI58" t="s">
        <v>408</v>
      </c>
      <c r="BJ58" t="s">
        <v>367</v>
      </c>
      <c r="BK58" t="s">
        <v>206</v>
      </c>
      <c r="BL58" t="s">
        <v>368</v>
      </c>
      <c r="BM58" t="s">
        <v>641</v>
      </c>
      <c r="BN58" t="s">
        <v>90</v>
      </c>
      <c r="BO58" t="s">
        <v>642</v>
      </c>
      <c r="BP58" t="s">
        <v>206</v>
      </c>
      <c r="BQ58" t="s">
        <v>455</v>
      </c>
      <c r="BR58" t="s">
        <v>90</v>
      </c>
      <c r="BS58" t="s">
        <v>518</v>
      </c>
      <c r="BT58" t="s">
        <v>90</v>
      </c>
      <c r="BU58" t="s">
        <v>518</v>
      </c>
      <c r="BX58" t="s">
        <v>206</v>
      </c>
      <c r="BY58" t="s">
        <v>826</v>
      </c>
      <c r="BZ58" s="27">
        <v>114.92</v>
      </c>
      <c r="CA58" s="27">
        <v>18.37</v>
      </c>
      <c r="CB58" s="27">
        <v>133.29</v>
      </c>
      <c r="CC58" t="s">
        <v>457</v>
      </c>
      <c r="CD58" s="26">
        <v>4.4580000000000002</v>
      </c>
      <c r="CE58" s="1">
        <v>44091</v>
      </c>
      <c r="CF58" t="s">
        <v>827</v>
      </c>
      <c r="CK58" t="s">
        <v>402</v>
      </c>
      <c r="CL58" t="s">
        <v>402</v>
      </c>
      <c r="CM58" t="s">
        <v>402</v>
      </c>
      <c r="CN58" t="s">
        <v>402</v>
      </c>
      <c r="CO58" t="s">
        <v>402</v>
      </c>
      <c r="CP58" t="s">
        <v>402</v>
      </c>
      <c r="CQ58" s="27">
        <v>25.78</v>
      </c>
    </row>
    <row r="59" spans="1:95" x14ac:dyDescent="0.25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 t="s">
        <v>84</v>
      </c>
      <c r="H59" t="s">
        <v>89</v>
      </c>
      <c r="I59" t="s">
        <v>85</v>
      </c>
      <c r="J59" t="s">
        <v>828</v>
      </c>
      <c r="K59" t="s">
        <v>829</v>
      </c>
      <c r="L59" t="s">
        <v>86</v>
      </c>
      <c r="M59" t="s">
        <v>403</v>
      </c>
      <c r="N59" t="s">
        <v>513</v>
      </c>
      <c r="O59" s="1">
        <v>44093</v>
      </c>
      <c r="P59" s="1">
        <v>44094</v>
      </c>
      <c r="Q59" s="1">
        <v>44094</v>
      </c>
      <c r="R59" t="s">
        <v>405</v>
      </c>
      <c r="S59" t="s">
        <v>405</v>
      </c>
      <c r="T59" t="s">
        <v>406</v>
      </c>
      <c r="U59" t="s">
        <v>445</v>
      </c>
      <c r="V59" t="s">
        <v>495</v>
      </c>
      <c r="W59" t="s">
        <v>830</v>
      </c>
      <c r="X59" t="s">
        <v>831</v>
      </c>
      <c r="Y59" s="2">
        <v>1</v>
      </c>
      <c r="Z59" s="27">
        <v>25.43</v>
      </c>
      <c r="AA59" s="27">
        <v>0</v>
      </c>
      <c r="AB59" s="27">
        <v>25.43</v>
      </c>
      <c r="AC59" s="27">
        <v>0</v>
      </c>
      <c r="AD59" s="27">
        <v>0</v>
      </c>
      <c r="AE59" s="27">
        <v>0</v>
      </c>
      <c r="AF59" s="27">
        <v>0</v>
      </c>
      <c r="AG59" s="27">
        <v>0</v>
      </c>
      <c r="AH59" s="27">
        <v>0</v>
      </c>
      <c r="AI59" s="27">
        <v>25.43</v>
      </c>
      <c r="AJ59" s="26">
        <v>0.16</v>
      </c>
      <c r="AK59" s="27">
        <v>4.07</v>
      </c>
      <c r="AL59" s="27">
        <v>0</v>
      </c>
      <c r="AM59" s="27">
        <v>4.07</v>
      </c>
      <c r="AN59" s="26">
        <v>0</v>
      </c>
      <c r="AO59" s="27">
        <v>0</v>
      </c>
      <c r="AP59" s="27">
        <v>0</v>
      </c>
      <c r="AQ59" s="27">
        <v>0</v>
      </c>
      <c r="AR59" s="26">
        <v>0</v>
      </c>
      <c r="AS59" s="27">
        <v>0</v>
      </c>
      <c r="AT59" s="27">
        <v>0</v>
      </c>
      <c r="AU59" s="27">
        <v>0</v>
      </c>
      <c r="AV59" s="27">
        <v>4.07</v>
      </c>
      <c r="AW59" s="2">
        <v>29.5</v>
      </c>
      <c r="AX59" s="2">
        <v>0</v>
      </c>
      <c r="AY59" s="2">
        <v>29.5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29.5</v>
      </c>
      <c r="BG59" t="s">
        <v>87</v>
      </c>
      <c r="BH59" t="s">
        <v>407</v>
      </c>
      <c r="BI59" t="s">
        <v>408</v>
      </c>
      <c r="BJ59" t="s">
        <v>367</v>
      </c>
      <c r="BK59" t="s">
        <v>206</v>
      </c>
      <c r="BL59" t="s">
        <v>368</v>
      </c>
      <c r="BM59" t="s">
        <v>535</v>
      </c>
      <c r="BN59" t="s">
        <v>90</v>
      </c>
      <c r="BO59" t="s">
        <v>832</v>
      </c>
      <c r="BP59" t="s">
        <v>206</v>
      </c>
      <c r="BQ59" t="s">
        <v>455</v>
      </c>
      <c r="BR59" t="s">
        <v>90</v>
      </c>
      <c r="BS59" t="s">
        <v>518</v>
      </c>
      <c r="BT59" t="s">
        <v>90</v>
      </c>
      <c r="BU59" t="s">
        <v>518</v>
      </c>
      <c r="BX59" t="s">
        <v>206</v>
      </c>
      <c r="BY59" t="s">
        <v>833</v>
      </c>
      <c r="BZ59" s="27">
        <v>113.42</v>
      </c>
      <c r="CA59" s="27">
        <v>18.149999999999999</v>
      </c>
      <c r="CB59" s="27">
        <v>131.58000000000001</v>
      </c>
      <c r="CC59" t="s">
        <v>457</v>
      </c>
      <c r="CD59" s="26">
        <v>4.46</v>
      </c>
      <c r="CE59" s="1">
        <v>44093</v>
      </c>
      <c r="CF59" t="s">
        <v>834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s="27">
        <v>25.43</v>
      </c>
    </row>
    <row r="60" spans="1:95" x14ac:dyDescent="0.25">
      <c r="A60" t="s">
        <v>440</v>
      </c>
      <c r="B60" t="s">
        <v>441</v>
      </c>
      <c r="C60" t="s">
        <v>442</v>
      </c>
      <c r="D60" t="s">
        <v>443</v>
      </c>
      <c r="E60" t="s">
        <v>444</v>
      </c>
      <c r="F60" t="s">
        <v>445</v>
      </c>
      <c r="G60" t="s">
        <v>84</v>
      </c>
      <c r="H60" t="s">
        <v>89</v>
      </c>
      <c r="I60" t="s">
        <v>85</v>
      </c>
      <c r="J60" t="s">
        <v>835</v>
      </c>
      <c r="K60" t="s">
        <v>836</v>
      </c>
      <c r="L60" t="s">
        <v>86</v>
      </c>
      <c r="M60" t="s">
        <v>403</v>
      </c>
      <c r="N60" t="s">
        <v>513</v>
      </c>
      <c r="O60" s="1">
        <v>44092</v>
      </c>
      <c r="P60" s="1">
        <v>44094</v>
      </c>
      <c r="Q60" s="1">
        <v>44094</v>
      </c>
      <c r="R60" t="s">
        <v>405</v>
      </c>
      <c r="S60" t="s">
        <v>405</v>
      </c>
      <c r="T60" t="s">
        <v>406</v>
      </c>
      <c r="U60" t="s">
        <v>445</v>
      </c>
      <c r="V60" t="s">
        <v>495</v>
      </c>
      <c r="W60" t="s">
        <v>837</v>
      </c>
      <c r="X60" t="s">
        <v>838</v>
      </c>
      <c r="Y60" s="2">
        <v>1</v>
      </c>
      <c r="Z60" s="27">
        <v>90.52</v>
      </c>
      <c r="AA60" s="27">
        <v>0</v>
      </c>
      <c r="AB60" s="27">
        <v>90.52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0</v>
      </c>
      <c r="AI60" s="27">
        <v>90.52</v>
      </c>
      <c r="AJ60" s="26">
        <v>0.16</v>
      </c>
      <c r="AK60" s="27">
        <v>14.48</v>
      </c>
      <c r="AL60" s="27">
        <v>0</v>
      </c>
      <c r="AM60" s="27">
        <v>14.48</v>
      </c>
      <c r="AN60" s="26">
        <v>0</v>
      </c>
      <c r="AO60" s="27">
        <v>0</v>
      </c>
      <c r="AP60" s="27">
        <v>0</v>
      </c>
      <c r="AQ60" s="27">
        <v>0</v>
      </c>
      <c r="AR60" s="26">
        <v>0</v>
      </c>
      <c r="AS60" s="27">
        <v>0</v>
      </c>
      <c r="AT60" s="27">
        <v>0</v>
      </c>
      <c r="AU60" s="27">
        <v>0</v>
      </c>
      <c r="AV60" s="27">
        <v>14.48</v>
      </c>
      <c r="AW60" s="2">
        <v>105</v>
      </c>
      <c r="AX60" s="2">
        <v>0</v>
      </c>
      <c r="AY60" s="2">
        <v>105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105</v>
      </c>
      <c r="BG60" t="s">
        <v>87</v>
      </c>
      <c r="BH60" t="s">
        <v>407</v>
      </c>
      <c r="BI60" t="s">
        <v>408</v>
      </c>
      <c r="BJ60" t="s">
        <v>367</v>
      </c>
      <c r="BK60" t="s">
        <v>206</v>
      </c>
      <c r="BL60" t="s">
        <v>368</v>
      </c>
      <c r="BM60" t="s">
        <v>541</v>
      </c>
      <c r="BN60" t="s">
        <v>90</v>
      </c>
      <c r="BO60" t="s">
        <v>839</v>
      </c>
      <c r="BP60" t="s">
        <v>206</v>
      </c>
      <c r="BQ60" t="s">
        <v>455</v>
      </c>
      <c r="BR60" t="s">
        <v>90</v>
      </c>
      <c r="BS60" t="s">
        <v>518</v>
      </c>
      <c r="BT60" t="s">
        <v>90</v>
      </c>
      <c r="BU60" t="s">
        <v>518</v>
      </c>
      <c r="BX60" t="s">
        <v>206</v>
      </c>
      <c r="BY60" t="s">
        <v>840</v>
      </c>
      <c r="BZ60" s="27">
        <v>403.74</v>
      </c>
      <c r="CA60" s="27">
        <v>64.58</v>
      </c>
      <c r="CB60" s="27">
        <v>468.32</v>
      </c>
      <c r="CC60" t="s">
        <v>457</v>
      </c>
      <c r="CD60" s="26">
        <v>4.46</v>
      </c>
      <c r="CE60" s="1">
        <v>44093</v>
      </c>
      <c r="CF60" t="s">
        <v>841</v>
      </c>
      <c r="CK60" t="s">
        <v>402</v>
      </c>
      <c r="CL60" t="s">
        <v>402</v>
      </c>
      <c r="CM60" t="s">
        <v>402</v>
      </c>
      <c r="CN60" t="s">
        <v>402</v>
      </c>
      <c r="CO60" t="s">
        <v>402</v>
      </c>
      <c r="CP60" t="s">
        <v>402</v>
      </c>
      <c r="CQ60" s="27">
        <v>90.52</v>
      </c>
    </row>
    <row r="61" spans="1:95" x14ac:dyDescent="0.25">
      <c r="A61" t="s">
        <v>440</v>
      </c>
      <c r="B61" t="s">
        <v>441</v>
      </c>
      <c r="C61" t="s">
        <v>442</v>
      </c>
      <c r="D61" t="s">
        <v>443</v>
      </c>
      <c r="E61" t="s">
        <v>444</v>
      </c>
      <c r="F61" t="s">
        <v>445</v>
      </c>
      <c r="G61" t="s">
        <v>84</v>
      </c>
      <c r="H61" t="s">
        <v>89</v>
      </c>
      <c r="I61" t="s">
        <v>85</v>
      </c>
      <c r="J61" t="s">
        <v>842</v>
      </c>
      <c r="K61" t="s">
        <v>843</v>
      </c>
      <c r="L61" t="s">
        <v>86</v>
      </c>
      <c r="M61" t="s">
        <v>403</v>
      </c>
      <c r="N61" t="s">
        <v>513</v>
      </c>
      <c r="O61" s="1">
        <v>44093</v>
      </c>
      <c r="P61" s="1">
        <v>44095</v>
      </c>
      <c r="Q61" s="1">
        <v>44095</v>
      </c>
      <c r="R61" t="s">
        <v>405</v>
      </c>
      <c r="S61" t="s">
        <v>405</v>
      </c>
      <c r="T61" t="s">
        <v>406</v>
      </c>
      <c r="U61" t="s">
        <v>445</v>
      </c>
      <c r="V61" t="s">
        <v>844</v>
      </c>
      <c r="W61" t="s">
        <v>448</v>
      </c>
      <c r="X61" t="s">
        <v>449</v>
      </c>
      <c r="Y61" s="2">
        <v>1</v>
      </c>
      <c r="Z61" s="27">
        <v>16.29</v>
      </c>
      <c r="AA61" s="27">
        <v>0</v>
      </c>
      <c r="AB61" s="27">
        <v>16.29</v>
      </c>
      <c r="AC61" s="27">
        <v>1.1200000000000001</v>
      </c>
      <c r="AD61" s="27">
        <v>-1.1200000000000001</v>
      </c>
      <c r="AE61" s="27">
        <v>0</v>
      </c>
      <c r="AF61" s="27">
        <v>0</v>
      </c>
      <c r="AG61" s="27">
        <v>0</v>
      </c>
      <c r="AH61" s="27">
        <v>0</v>
      </c>
      <c r="AI61" s="27">
        <v>16.29</v>
      </c>
      <c r="AJ61" s="26">
        <v>0.16</v>
      </c>
      <c r="AK61" s="27">
        <v>2.61</v>
      </c>
      <c r="AL61" s="27">
        <v>0</v>
      </c>
      <c r="AM61" s="27">
        <v>2.61</v>
      </c>
      <c r="AN61" s="26">
        <v>0.16</v>
      </c>
      <c r="AO61" s="27">
        <v>0.18</v>
      </c>
      <c r="AP61" s="27">
        <v>-0.18</v>
      </c>
      <c r="AQ61" s="27">
        <v>0</v>
      </c>
      <c r="AR61" s="26">
        <v>0</v>
      </c>
      <c r="AS61" s="27">
        <v>0</v>
      </c>
      <c r="AT61" s="27">
        <v>0</v>
      </c>
      <c r="AU61" s="27">
        <v>0</v>
      </c>
      <c r="AV61" s="27">
        <v>2.61</v>
      </c>
      <c r="AW61" s="2">
        <v>18.899999999999999</v>
      </c>
      <c r="AX61" s="2">
        <v>0</v>
      </c>
      <c r="AY61" s="2">
        <v>18.899999999999999</v>
      </c>
      <c r="AZ61" s="2">
        <v>1.3</v>
      </c>
      <c r="BA61" s="2">
        <v>-1.3</v>
      </c>
      <c r="BB61" s="2">
        <v>0</v>
      </c>
      <c r="BC61" s="2">
        <v>0</v>
      </c>
      <c r="BD61" s="2">
        <v>0</v>
      </c>
      <c r="BE61" s="2">
        <v>0</v>
      </c>
      <c r="BF61" s="2">
        <v>18.899999999999999</v>
      </c>
      <c r="BG61" t="s">
        <v>87</v>
      </c>
      <c r="BH61" t="s">
        <v>407</v>
      </c>
      <c r="BI61" t="s">
        <v>408</v>
      </c>
      <c r="BJ61" t="s">
        <v>525</v>
      </c>
      <c r="BK61" t="s">
        <v>206</v>
      </c>
      <c r="BL61" t="s">
        <v>526</v>
      </c>
      <c r="BM61" t="s">
        <v>845</v>
      </c>
      <c r="BN61" t="s">
        <v>90</v>
      </c>
      <c r="BO61" t="s">
        <v>846</v>
      </c>
      <c r="BP61" t="s">
        <v>206</v>
      </c>
      <c r="BQ61" t="s">
        <v>455</v>
      </c>
      <c r="BR61" t="s">
        <v>90</v>
      </c>
      <c r="BS61" t="s">
        <v>518</v>
      </c>
      <c r="BT61" t="s">
        <v>90</v>
      </c>
      <c r="BU61" t="s">
        <v>518</v>
      </c>
      <c r="BX61" t="s">
        <v>206</v>
      </c>
      <c r="BY61" t="s">
        <v>847</v>
      </c>
      <c r="BZ61" s="27">
        <v>72.66</v>
      </c>
      <c r="CA61" s="27">
        <v>11.64</v>
      </c>
      <c r="CB61" s="27">
        <v>84.3</v>
      </c>
      <c r="CC61" t="s">
        <v>457</v>
      </c>
      <c r="CD61" s="26">
        <v>4.46</v>
      </c>
      <c r="CE61" s="1">
        <v>44094</v>
      </c>
      <c r="CF61" t="s">
        <v>848</v>
      </c>
      <c r="CK61" t="s">
        <v>402</v>
      </c>
      <c r="CL61" t="s">
        <v>402</v>
      </c>
      <c r="CM61" t="s">
        <v>402</v>
      </c>
      <c r="CN61" t="s">
        <v>402</v>
      </c>
      <c r="CO61" t="s">
        <v>402</v>
      </c>
      <c r="CP61" t="s">
        <v>402</v>
      </c>
      <c r="CQ61" s="27">
        <v>16.29</v>
      </c>
    </row>
    <row r="62" spans="1:95" x14ac:dyDescent="0.25">
      <c r="A62" t="s">
        <v>440</v>
      </c>
      <c r="B62" t="s">
        <v>441</v>
      </c>
      <c r="C62" t="s">
        <v>442</v>
      </c>
      <c r="D62" t="s">
        <v>443</v>
      </c>
      <c r="E62" t="s">
        <v>444</v>
      </c>
      <c r="F62" t="s">
        <v>445</v>
      </c>
      <c r="G62" t="s">
        <v>84</v>
      </c>
      <c r="H62" t="s">
        <v>89</v>
      </c>
      <c r="I62" t="s">
        <v>85</v>
      </c>
      <c r="J62" t="s">
        <v>849</v>
      </c>
      <c r="K62" t="s">
        <v>850</v>
      </c>
      <c r="L62" t="s">
        <v>86</v>
      </c>
      <c r="M62" t="s">
        <v>403</v>
      </c>
      <c r="N62" t="s">
        <v>513</v>
      </c>
      <c r="O62" s="1">
        <v>44094</v>
      </c>
      <c r="P62" s="1">
        <v>44095</v>
      </c>
      <c r="Q62" s="1">
        <v>44095</v>
      </c>
      <c r="R62" t="s">
        <v>405</v>
      </c>
      <c r="S62" t="s">
        <v>405</v>
      </c>
      <c r="T62" t="s">
        <v>406</v>
      </c>
      <c r="U62" t="s">
        <v>445</v>
      </c>
      <c r="V62" t="s">
        <v>844</v>
      </c>
      <c r="W62" t="s">
        <v>467</v>
      </c>
      <c r="X62" t="s">
        <v>468</v>
      </c>
      <c r="Y62" s="2">
        <v>1</v>
      </c>
      <c r="Z62" s="27">
        <v>16.29</v>
      </c>
      <c r="AA62" s="27">
        <v>0</v>
      </c>
      <c r="AB62" s="27">
        <v>16.29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16.29</v>
      </c>
      <c r="AJ62" s="26">
        <v>0.16</v>
      </c>
      <c r="AK62" s="27">
        <v>2.61</v>
      </c>
      <c r="AL62" s="27">
        <v>0</v>
      </c>
      <c r="AM62" s="27">
        <v>2.61</v>
      </c>
      <c r="AN62" s="26">
        <v>0</v>
      </c>
      <c r="AO62" s="27">
        <v>0</v>
      </c>
      <c r="AP62" s="27">
        <v>0</v>
      </c>
      <c r="AQ62" s="27">
        <v>0</v>
      </c>
      <c r="AR62" s="26">
        <v>0</v>
      </c>
      <c r="AS62" s="27">
        <v>0</v>
      </c>
      <c r="AT62" s="27">
        <v>0</v>
      </c>
      <c r="AU62" s="27">
        <v>0</v>
      </c>
      <c r="AV62" s="27">
        <v>2.61</v>
      </c>
      <c r="AW62" s="2">
        <v>18.899999999999999</v>
      </c>
      <c r="AX62" s="2">
        <v>0</v>
      </c>
      <c r="AY62" s="2">
        <v>18.899999999999999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18.899999999999999</v>
      </c>
      <c r="BG62" t="s">
        <v>87</v>
      </c>
      <c r="BH62" t="s">
        <v>407</v>
      </c>
      <c r="BI62" t="s">
        <v>408</v>
      </c>
      <c r="BJ62" t="s">
        <v>514</v>
      </c>
      <c r="BK62" t="s">
        <v>206</v>
      </c>
      <c r="BL62" t="s">
        <v>515</v>
      </c>
      <c r="BM62" t="s">
        <v>851</v>
      </c>
      <c r="BN62" t="s">
        <v>90</v>
      </c>
      <c r="BO62" t="s">
        <v>852</v>
      </c>
      <c r="BP62" t="s">
        <v>206</v>
      </c>
      <c r="BQ62" t="s">
        <v>455</v>
      </c>
      <c r="BR62" t="s">
        <v>90</v>
      </c>
      <c r="BS62" t="s">
        <v>518</v>
      </c>
      <c r="BT62" t="s">
        <v>90</v>
      </c>
      <c r="BU62" t="s">
        <v>518</v>
      </c>
      <c r="BX62" t="s">
        <v>206</v>
      </c>
      <c r="BY62" t="s">
        <v>853</v>
      </c>
      <c r="BZ62" s="27">
        <v>72.66</v>
      </c>
      <c r="CA62" s="27">
        <v>11.64</v>
      </c>
      <c r="CB62" s="27">
        <v>84.3</v>
      </c>
      <c r="CC62" t="s">
        <v>457</v>
      </c>
      <c r="CD62" s="26">
        <v>4.46</v>
      </c>
      <c r="CE62" s="1">
        <v>44094</v>
      </c>
      <c r="CF62" t="s">
        <v>854</v>
      </c>
      <c r="CK62" t="s">
        <v>402</v>
      </c>
      <c r="CL62" t="s">
        <v>402</v>
      </c>
      <c r="CM62" t="s">
        <v>402</v>
      </c>
      <c r="CN62" t="s">
        <v>402</v>
      </c>
      <c r="CO62" t="s">
        <v>402</v>
      </c>
      <c r="CP62" t="s">
        <v>402</v>
      </c>
      <c r="CQ62" s="27">
        <v>16.29</v>
      </c>
    </row>
    <row r="63" spans="1:95" x14ac:dyDescent="0.25">
      <c r="A63" t="s">
        <v>440</v>
      </c>
      <c r="B63" t="s">
        <v>441</v>
      </c>
      <c r="C63" t="s">
        <v>442</v>
      </c>
      <c r="D63" t="s">
        <v>443</v>
      </c>
      <c r="E63" t="s">
        <v>444</v>
      </c>
      <c r="F63" t="s">
        <v>445</v>
      </c>
      <c r="G63" t="s">
        <v>84</v>
      </c>
      <c r="H63" t="s">
        <v>89</v>
      </c>
      <c r="I63" t="s">
        <v>85</v>
      </c>
      <c r="J63" t="s">
        <v>855</v>
      </c>
      <c r="K63" t="s">
        <v>856</v>
      </c>
      <c r="L63" t="s">
        <v>86</v>
      </c>
      <c r="M63" t="s">
        <v>403</v>
      </c>
      <c r="N63" t="s">
        <v>513</v>
      </c>
      <c r="O63" s="1">
        <v>44095</v>
      </c>
      <c r="P63" s="1">
        <v>44095</v>
      </c>
      <c r="Q63" s="1">
        <v>44095</v>
      </c>
      <c r="R63" t="s">
        <v>405</v>
      </c>
      <c r="S63" t="s">
        <v>405</v>
      </c>
      <c r="T63" t="s">
        <v>406</v>
      </c>
      <c r="U63" t="s">
        <v>445</v>
      </c>
      <c r="V63" t="s">
        <v>844</v>
      </c>
      <c r="W63" t="s">
        <v>467</v>
      </c>
      <c r="X63" t="s">
        <v>468</v>
      </c>
      <c r="Y63" s="2">
        <v>1</v>
      </c>
      <c r="Z63" s="27">
        <v>16.29</v>
      </c>
      <c r="AA63" s="27">
        <v>0</v>
      </c>
      <c r="AB63" s="27">
        <v>16.29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16.29</v>
      </c>
      <c r="AJ63" s="26">
        <v>0.16</v>
      </c>
      <c r="AK63" s="27">
        <v>2.61</v>
      </c>
      <c r="AL63" s="27">
        <v>0</v>
      </c>
      <c r="AM63" s="27">
        <v>2.61</v>
      </c>
      <c r="AN63" s="26">
        <v>0</v>
      </c>
      <c r="AO63" s="27">
        <v>0</v>
      </c>
      <c r="AP63" s="27">
        <v>0</v>
      </c>
      <c r="AQ63" s="27">
        <v>0</v>
      </c>
      <c r="AR63" s="26">
        <v>0</v>
      </c>
      <c r="AS63" s="27">
        <v>0</v>
      </c>
      <c r="AT63" s="27">
        <v>0</v>
      </c>
      <c r="AU63" s="27">
        <v>0</v>
      </c>
      <c r="AV63" s="27">
        <v>2.61</v>
      </c>
      <c r="AW63" s="2">
        <v>18.899999999999999</v>
      </c>
      <c r="AX63" s="2">
        <v>0</v>
      </c>
      <c r="AY63" s="2">
        <v>18.899999999999999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18.899999999999999</v>
      </c>
      <c r="BG63" t="s">
        <v>87</v>
      </c>
      <c r="BH63" t="s">
        <v>407</v>
      </c>
      <c r="BI63" t="s">
        <v>408</v>
      </c>
      <c r="BJ63" t="s">
        <v>514</v>
      </c>
      <c r="BK63" t="s">
        <v>206</v>
      </c>
      <c r="BL63" t="s">
        <v>515</v>
      </c>
      <c r="BM63" t="s">
        <v>857</v>
      </c>
      <c r="BN63" t="s">
        <v>90</v>
      </c>
      <c r="BO63" t="s">
        <v>858</v>
      </c>
      <c r="BP63" t="s">
        <v>206</v>
      </c>
      <c r="BQ63" t="s">
        <v>455</v>
      </c>
      <c r="BR63" t="s">
        <v>90</v>
      </c>
      <c r="BS63" t="s">
        <v>518</v>
      </c>
      <c r="BT63" t="s">
        <v>90</v>
      </c>
      <c r="BU63" t="s">
        <v>518</v>
      </c>
      <c r="BX63" t="s">
        <v>206</v>
      </c>
      <c r="BY63" t="s">
        <v>859</v>
      </c>
      <c r="BZ63" s="27">
        <v>72.66</v>
      </c>
      <c r="CA63" s="27">
        <v>11.64</v>
      </c>
      <c r="CB63" s="27">
        <v>84.3</v>
      </c>
      <c r="CC63" t="s">
        <v>457</v>
      </c>
      <c r="CD63" s="26">
        <v>4.46</v>
      </c>
      <c r="CE63" s="1">
        <v>44094</v>
      </c>
      <c r="CF63" t="s">
        <v>860</v>
      </c>
      <c r="CK63" t="s">
        <v>402</v>
      </c>
      <c r="CL63" t="s">
        <v>402</v>
      </c>
      <c r="CM63" t="s">
        <v>402</v>
      </c>
      <c r="CN63" t="s">
        <v>402</v>
      </c>
      <c r="CO63" t="s">
        <v>402</v>
      </c>
      <c r="CP63" t="s">
        <v>402</v>
      </c>
      <c r="CQ63" s="27">
        <v>16.29</v>
      </c>
    </row>
    <row r="64" spans="1:95" x14ac:dyDescent="0.25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84</v>
      </c>
      <c r="H64" t="s">
        <v>89</v>
      </c>
      <c r="I64" t="s">
        <v>85</v>
      </c>
      <c r="J64" t="s">
        <v>861</v>
      </c>
      <c r="K64" t="s">
        <v>862</v>
      </c>
      <c r="L64" t="s">
        <v>86</v>
      </c>
      <c r="M64" t="s">
        <v>403</v>
      </c>
      <c r="N64" t="s">
        <v>513</v>
      </c>
      <c r="O64" s="1">
        <v>44096</v>
      </c>
      <c r="P64" s="1">
        <v>44096</v>
      </c>
      <c r="Q64" s="1">
        <v>44096</v>
      </c>
      <c r="R64" t="s">
        <v>405</v>
      </c>
      <c r="S64" t="s">
        <v>405</v>
      </c>
      <c r="T64" t="s">
        <v>406</v>
      </c>
      <c r="U64" t="s">
        <v>445</v>
      </c>
      <c r="V64" t="s">
        <v>844</v>
      </c>
      <c r="W64" t="s">
        <v>467</v>
      </c>
      <c r="X64" t="s">
        <v>468</v>
      </c>
      <c r="Y64" s="2">
        <v>1</v>
      </c>
      <c r="Z64" s="27">
        <v>16.29</v>
      </c>
      <c r="AA64" s="27">
        <v>0</v>
      </c>
      <c r="AB64" s="27">
        <v>16.29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16.29</v>
      </c>
      <c r="AJ64" s="26">
        <v>0.16</v>
      </c>
      <c r="AK64" s="27">
        <v>2.61</v>
      </c>
      <c r="AL64" s="27">
        <v>0</v>
      </c>
      <c r="AM64" s="27">
        <v>2.61</v>
      </c>
      <c r="AN64" s="26">
        <v>0</v>
      </c>
      <c r="AO64" s="27">
        <v>0</v>
      </c>
      <c r="AP64" s="27">
        <v>0</v>
      </c>
      <c r="AQ64" s="27">
        <v>0</v>
      </c>
      <c r="AR64" s="26">
        <v>0</v>
      </c>
      <c r="AS64" s="27">
        <v>0</v>
      </c>
      <c r="AT64" s="27">
        <v>0</v>
      </c>
      <c r="AU64" s="27">
        <v>0</v>
      </c>
      <c r="AV64" s="27">
        <v>2.61</v>
      </c>
      <c r="AW64" s="2">
        <v>18.899999999999999</v>
      </c>
      <c r="AX64" s="2">
        <v>0</v>
      </c>
      <c r="AY64" s="2">
        <v>18.899999999999999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18.899999999999999</v>
      </c>
      <c r="BG64" t="s">
        <v>87</v>
      </c>
      <c r="BH64" t="s">
        <v>407</v>
      </c>
      <c r="BI64" t="s">
        <v>408</v>
      </c>
      <c r="BJ64" t="s">
        <v>450</v>
      </c>
      <c r="BK64" t="s">
        <v>206</v>
      </c>
      <c r="BL64" t="s">
        <v>451</v>
      </c>
      <c r="BM64" t="s">
        <v>863</v>
      </c>
      <c r="BN64" t="s">
        <v>90</v>
      </c>
      <c r="BO64" t="s">
        <v>864</v>
      </c>
      <c r="BP64" t="s">
        <v>206</v>
      </c>
      <c r="BQ64" t="s">
        <v>455</v>
      </c>
      <c r="BR64" t="s">
        <v>90</v>
      </c>
      <c r="BS64" t="s">
        <v>518</v>
      </c>
      <c r="BT64" t="s">
        <v>90</v>
      </c>
      <c r="BU64" t="s">
        <v>518</v>
      </c>
      <c r="BX64" t="s">
        <v>206</v>
      </c>
      <c r="BY64" t="s">
        <v>865</v>
      </c>
      <c r="BZ64" s="27">
        <v>73.040000000000006</v>
      </c>
      <c r="CA64" s="27">
        <v>11.7</v>
      </c>
      <c r="CB64" s="27">
        <v>84.74</v>
      </c>
      <c r="CC64" t="s">
        <v>457</v>
      </c>
      <c r="CD64" s="26">
        <v>4.484</v>
      </c>
      <c r="CE64" s="1">
        <v>44095</v>
      </c>
      <c r="CF64" t="s">
        <v>866</v>
      </c>
      <c r="CK64" t="s">
        <v>402</v>
      </c>
      <c r="CL64" t="s">
        <v>402</v>
      </c>
      <c r="CM64" t="s">
        <v>402</v>
      </c>
      <c r="CN64" t="s">
        <v>402</v>
      </c>
      <c r="CO64" t="s">
        <v>402</v>
      </c>
      <c r="CP64" t="s">
        <v>402</v>
      </c>
      <c r="CQ64" s="27">
        <v>16.29</v>
      </c>
    </row>
    <row r="65" spans="1:95" x14ac:dyDescent="0.25">
      <c r="A65" t="s">
        <v>440</v>
      </c>
      <c r="B65" t="s">
        <v>441</v>
      </c>
      <c r="C65" t="s">
        <v>442</v>
      </c>
      <c r="D65" t="s">
        <v>443</v>
      </c>
      <c r="E65" t="s">
        <v>444</v>
      </c>
      <c r="F65" t="s">
        <v>445</v>
      </c>
      <c r="G65" t="s">
        <v>84</v>
      </c>
      <c r="H65" t="s">
        <v>89</v>
      </c>
      <c r="I65" t="s">
        <v>85</v>
      </c>
      <c r="J65" t="s">
        <v>867</v>
      </c>
      <c r="K65" t="s">
        <v>868</v>
      </c>
      <c r="L65" t="s">
        <v>86</v>
      </c>
      <c r="M65" t="s">
        <v>403</v>
      </c>
      <c r="N65" t="s">
        <v>513</v>
      </c>
      <c r="O65" s="1">
        <v>44095</v>
      </c>
      <c r="P65" s="1">
        <v>44096</v>
      </c>
      <c r="Q65" s="1">
        <v>44096</v>
      </c>
      <c r="R65" t="s">
        <v>405</v>
      </c>
      <c r="S65" t="s">
        <v>405</v>
      </c>
      <c r="T65" t="s">
        <v>406</v>
      </c>
      <c r="U65" t="s">
        <v>445</v>
      </c>
      <c r="V65" t="s">
        <v>844</v>
      </c>
      <c r="W65" t="s">
        <v>467</v>
      </c>
      <c r="X65" t="s">
        <v>468</v>
      </c>
      <c r="Y65" s="2">
        <v>1</v>
      </c>
      <c r="Z65" s="27">
        <v>16.29</v>
      </c>
      <c r="AA65" s="27">
        <v>0</v>
      </c>
      <c r="AB65" s="27">
        <v>16.29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16.29</v>
      </c>
      <c r="AJ65" s="26">
        <v>0.16</v>
      </c>
      <c r="AK65" s="27">
        <v>2.61</v>
      </c>
      <c r="AL65" s="27">
        <v>0</v>
      </c>
      <c r="AM65" s="27">
        <v>2.61</v>
      </c>
      <c r="AN65" s="26">
        <v>0</v>
      </c>
      <c r="AO65" s="27">
        <v>0</v>
      </c>
      <c r="AP65" s="27">
        <v>0</v>
      </c>
      <c r="AQ65" s="27">
        <v>0</v>
      </c>
      <c r="AR65" s="26">
        <v>0</v>
      </c>
      <c r="AS65" s="27">
        <v>0</v>
      </c>
      <c r="AT65" s="27">
        <v>0</v>
      </c>
      <c r="AU65" s="27">
        <v>0</v>
      </c>
      <c r="AV65" s="27">
        <v>2.61</v>
      </c>
      <c r="AW65" s="2">
        <v>18.899999999999999</v>
      </c>
      <c r="AX65" s="2">
        <v>0</v>
      </c>
      <c r="AY65" s="2">
        <v>18.899999999999999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18.899999999999999</v>
      </c>
      <c r="BG65" t="s">
        <v>87</v>
      </c>
      <c r="BH65" t="s">
        <v>407</v>
      </c>
      <c r="BI65" t="s">
        <v>408</v>
      </c>
      <c r="BJ65" t="s">
        <v>514</v>
      </c>
      <c r="BK65" t="s">
        <v>206</v>
      </c>
      <c r="BL65" t="s">
        <v>515</v>
      </c>
      <c r="BM65" t="s">
        <v>869</v>
      </c>
      <c r="BN65" t="s">
        <v>90</v>
      </c>
      <c r="BO65" t="s">
        <v>870</v>
      </c>
      <c r="BP65" t="s">
        <v>206</v>
      </c>
      <c r="BQ65" t="s">
        <v>455</v>
      </c>
      <c r="BR65" t="s">
        <v>90</v>
      </c>
      <c r="BS65" t="s">
        <v>518</v>
      </c>
      <c r="BT65" t="s">
        <v>90</v>
      </c>
      <c r="BU65" t="s">
        <v>518</v>
      </c>
      <c r="BX65" t="s">
        <v>206</v>
      </c>
      <c r="BY65" t="s">
        <v>871</v>
      </c>
      <c r="BZ65" s="27">
        <v>73.040000000000006</v>
      </c>
      <c r="CA65" s="27">
        <v>11.7</v>
      </c>
      <c r="CB65" s="27">
        <v>84.74</v>
      </c>
      <c r="CC65" t="s">
        <v>457</v>
      </c>
      <c r="CD65" s="26">
        <v>4.484</v>
      </c>
      <c r="CE65" s="1">
        <v>44095</v>
      </c>
      <c r="CF65" t="s">
        <v>872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s="27">
        <v>16.29</v>
      </c>
    </row>
    <row r="66" spans="1:95" x14ac:dyDescent="0.25">
      <c r="A66" t="s">
        <v>440</v>
      </c>
      <c r="B66" t="s">
        <v>441</v>
      </c>
      <c r="C66" t="s">
        <v>442</v>
      </c>
      <c r="D66" t="s">
        <v>443</v>
      </c>
      <c r="E66" t="s">
        <v>444</v>
      </c>
      <c r="F66" t="s">
        <v>445</v>
      </c>
      <c r="G66" t="s">
        <v>84</v>
      </c>
      <c r="H66" t="s">
        <v>89</v>
      </c>
      <c r="I66" t="s">
        <v>85</v>
      </c>
      <c r="J66" t="s">
        <v>873</v>
      </c>
      <c r="K66" t="s">
        <v>874</v>
      </c>
      <c r="L66" t="s">
        <v>86</v>
      </c>
      <c r="M66" t="s">
        <v>403</v>
      </c>
      <c r="N66" t="s">
        <v>513</v>
      </c>
      <c r="O66" s="1">
        <v>44097</v>
      </c>
      <c r="P66" s="1">
        <v>44097</v>
      </c>
      <c r="Q66" s="1">
        <v>44097</v>
      </c>
      <c r="R66" t="s">
        <v>405</v>
      </c>
      <c r="S66" t="s">
        <v>405</v>
      </c>
      <c r="T66" t="s">
        <v>406</v>
      </c>
      <c r="U66" t="s">
        <v>445</v>
      </c>
      <c r="V66" t="s">
        <v>844</v>
      </c>
      <c r="W66" t="s">
        <v>467</v>
      </c>
      <c r="X66" t="s">
        <v>468</v>
      </c>
      <c r="Y66" s="2">
        <v>1</v>
      </c>
      <c r="Z66" s="27">
        <v>16.29</v>
      </c>
      <c r="AA66" s="27">
        <v>0</v>
      </c>
      <c r="AB66" s="27">
        <v>16.29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16.29</v>
      </c>
      <c r="AJ66" s="26">
        <v>0.16</v>
      </c>
      <c r="AK66" s="27">
        <v>2.61</v>
      </c>
      <c r="AL66" s="27">
        <v>0</v>
      </c>
      <c r="AM66" s="27">
        <v>2.61</v>
      </c>
      <c r="AN66" s="26">
        <v>0</v>
      </c>
      <c r="AO66" s="27">
        <v>0</v>
      </c>
      <c r="AP66" s="27">
        <v>0</v>
      </c>
      <c r="AQ66" s="27">
        <v>0</v>
      </c>
      <c r="AR66" s="26">
        <v>0</v>
      </c>
      <c r="AS66" s="27">
        <v>0</v>
      </c>
      <c r="AT66" s="27">
        <v>0</v>
      </c>
      <c r="AU66" s="27">
        <v>0</v>
      </c>
      <c r="AV66" s="27">
        <v>2.61</v>
      </c>
      <c r="AW66" s="2">
        <v>18.899999999999999</v>
      </c>
      <c r="AX66" s="2">
        <v>0</v>
      </c>
      <c r="AY66" s="2">
        <v>18.899999999999999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18.899999999999999</v>
      </c>
      <c r="BG66" t="s">
        <v>87</v>
      </c>
      <c r="BH66" t="s">
        <v>407</v>
      </c>
      <c r="BI66" t="s">
        <v>408</v>
      </c>
      <c r="BJ66" t="s">
        <v>505</v>
      </c>
      <c r="BK66" t="s">
        <v>206</v>
      </c>
      <c r="BL66" t="s">
        <v>506</v>
      </c>
      <c r="BM66" t="s">
        <v>875</v>
      </c>
      <c r="BN66" t="s">
        <v>90</v>
      </c>
      <c r="BO66" t="s">
        <v>876</v>
      </c>
      <c r="BP66" t="s">
        <v>206</v>
      </c>
      <c r="BQ66" t="s">
        <v>455</v>
      </c>
      <c r="BR66" t="s">
        <v>90</v>
      </c>
      <c r="BS66" t="s">
        <v>518</v>
      </c>
      <c r="BT66" t="s">
        <v>90</v>
      </c>
      <c r="BU66" t="s">
        <v>518</v>
      </c>
      <c r="BX66" t="s">
        <v>206</v>
      </c>
      <c r="BY66" t="s">
        <v>877</v>
      </c>
      <c r="BZ66" s="27">
        <v>73.2</v>
      </c>
      <c r="CA66" s="27">
        <v>11.73</v>
      </c>
      <c r="CB66" s="27">
        <v>84.93</v>
      </c>
      <c r="CC66" t="s">
        <v>457</v>
      </c>
      <c r="CD66" s="26">
        <v>4.4930000000000003</v>
      </c>
      <c r="CE66" s="1">
        <v>44096</v>
      </c>
      <c r="CF66" t="s">
        <v>878</v>
      </c>
      <c r="CK66" t="s">
        <v>402</v>
      </c>
      <c r="CL66" t="s">
        <v>402</v>
      </c>
      <c r="CM66" t="s">
        <v>402</v>
      </c>
      <c r="CN66" t="s">
        <v>402</v>
      </c>
      <c r="CO66" t="s">
        <v>402</v>
      </c>
      <c r="CP66" t="s">
        <v>402</v>
      </c>
      <c r="CQ66" s="27">
        <v>16.29</v>
      </c>
    </row>
    <row r="67" spans="1:95" x14ac:dyDescent="0.25">
      <c r="A67" t="s">
        <v>440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 t="s">
        <v>84</v>
      </c>
      <c r="H67" t="s">
        <v>89</v>
      </c>
      <c r="I67" t="s">
        <v>85</v>
      </c>
      <c r="J67" t="s">
        <v>879</v>
      </c>
      <c r="K67" t="s">
        <v>880</v>
      </c>
      <c r="L67" t="s">
        <v>86</v>
      </c>
      <c r="M67" t="s">
        <v>403</v>
      </c>
      <c r="N67" t="s">
        <v>513</v>
      </c>
      <c r="O67" s="1">
        <v>44096</v>
      </c>
      <c r="P67" s="1">
        <v>44097</v>
      </c>
      <c r="Q67" s="1">
        <v>44097</v>
      </c>
      <c r="R67" t="s">
        <v>405</v>
      </c>
      <c r="S67" t="s">
        <v>405</v>
      </c>
      <c r="T67" t="s">
        <v>406</v>
      </c>
      <c r="U67" t="s">
        <v>445</v>
      </c>
      <c r="V67" t="s">
        <v>844</v>
      </c>
      <c r="W67" t="s">
        <v>618</v>
      </c>
      <c r="X67" t="s">
        <v>619</v>
      </c>
      <c r="Y67" s="2">
        <v>1</v>
      </c>
      <c r="Z67" s="27">
        <v>25.43</v>
      </c>
      <c r="AA67" s="27">
        <v>0</v>
      </c>
      <c r="AB67" s="27">
        <v>25.43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25.43</v>
      </c>
      <c r="AJ67" s="26">
        <v>0.16</v>
      </c>
      <c r="AK67" s="27">
        <v>4.07</v>
      </c>
      <c r="AL67" s="27">
        <v>0</v>
      </c>
      <c r="AM67" s="27">
        <v>4.07</v>
      </c>
      <c r="AN67" s="26">
        <v>0</v>
      </c>
      <c r="AO67" s="27">
        <v>0</v>
      </c>
      <c r="AP67" s="27">
        <v>0</v>
      </c>
      <c r="AQ67" s="27">
        <v>0</v>
      </c>
      <c r="AR67" s="26">
        <v>0</v>
      </c>
      <c r="AS67" s="27">
        <v>0</v>
      </c>
      <c r="AT67" s="27">
        <v>0</v>
      </c>
      <c r="AU67" s="27">
        <v>0</v>
      </c>
      <c r="AV67" s="27">
        <v>4.07</v>
      </c>
      <c r="AW67" s="2">
        <v>29.5</v>
      </c>
      <c r="AX67" s="2">
        <v>0</v>
      </c>
      <c r="AY67" s="2">
        <v>29.5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29.5</v>
      </c>
      <c r="BG67" t="s">
        <v>87</v>
      </c>
      <c r="BH67" t="s">
        <v>407</v>
      </c>
      <c r="BI67" t="s">
        <v>408</v>
      </c>
      <c r="BJ67" t="s">
        <v>525</v>
      </c>
      <c r="BK67" t="s">
        <v>206</v>
      </c>
      <c r="BL67" t="s">
        <v>526</v>
      </c>
      <c r="BM67" t="s">
        <v>881</v>
      </c>
      <c r="BN67" t="s">
        <v>90</v>
      </c>
      <c r="BO67" t="s">
        <v>882</v>
      </c>
      <c r="BP67" t="s">
        <v>206</v>
      </c>
      <c r="BQ67" t="s">
        <v>455</v>
      </c>
      <c r="BR67" t="s">
        <v>90</v>
      </c>
      <c r="BS67" t="s">
        <v>518</v>
      </c>
      <c r="BT67" t="s">
        <v>90</v>
      </c>
      <c r="BU67" t="s">
        <v>518</v>
      </c>
      <c r="BX67" t="s">
        <v>206</v>
      </c>
      <c r="BY67" t="s">
        <v>883</v>
      </c>
      <c r="BZ67" s="27">
        <v>114.27</v>
      </c>
      <c r="CA67" s="27">
        <v>18.29</v>
      </c>
      <c r="CB67" s="27">
        <v>132.56</v>
      </c>
      <c r="CC67" t="s">
        <v>457</v>
      </c>
      <c r="CD67" s="26">
        <v>4.4930000000000003</v>
      </c>
      <c r="CE67" s="1">
        <v>44096</v>
      </c>
      <c r="CF67" t="s">
        <v>884</v>
      </c>
      <c r="CK67" t="s">
        <v>402</v>
      </c>
      <c r="CL67" t="s">
        <v>402</v>
      </c>
      <c r="CM67" t="s">
        <v>402</v>
      </c>
      <c r="CN67" t="s">
        <v>402</v>
      </c>
      <c r="CO67" t="s">
        <v>402</v>
      </c>
      <c r="CP67" t="s">
        <v>402</v>
      </c>
      <c r="CQ67" s="27">
        <v>25.43</v>
      </c>
    </row>
    <row r="68" spans="1:95" x14ac:dyDescent="0.25">
      <c r="A68" t="s">
        <v>440</v>
      </c>
      <c r="B68" t="s">
        <v>441</v>
      </c>
      <c r="C68" t="s">
        <v>442</v>
      </c>
      <c r="D68" t="s">
        <v>443</v>
      </c>
      <c r="E68" t="s">
        <v>444</v>
      </c>
      <c r="F68" t="s">
        <v>445</v>
      </c>
      <c r="G68" t="s">
        <v>84</v>
      </c>
      <c r="H68" t="s">
        <v>89</v>
      </c>
      <c r="I68" t="s">
        <v>85</v>
      </c>
      <c r="J68" t="s">
        <v>885</v>
      </c>
      <c r="K68" t="s">
        <v>886</v>
      </c>
      <c r="L68" t="s">
        <v>86</v>
      </c>
      <c r="M68" t="s">
        <v>403</v>
      </c>
      <c r="N68" t="s">
        <v>513</v>
      </c>
      <c r="O68" s="1">
        <v>44096</v>
      </c>
      <c r="P68" s="1">
        <v>44097</v>
      </c>
      <c r="Q68" s="1">
        <v>44097</v>
      </c>
      <c r="R68" t="s">
        <v>405</v>
      </c>
      <c r="S68" t="s">
        <v>405</v>
      </c>
      <c r="T68" t="s">
        <v>406</v>
      </c>
      <c r="U68" t="s">
        <v>445</v>
      </c>
      <c r="V68" t="s">
        <v>844</v>
      </c>
      <c r="W68" t="s">
        <v>467</v>
      </c>
      <c r="X68" t="s">
        <v>468</v>
      </c>
      <c r="Y68" s="2">
        <v>1</v>
      </c>
      <c r="Z68" s="27">
        <v>16.29</v>
      </c>
      <c r="AA68" s="27">
        <v>0</v>
      </c>
      <c r="AB68" s="27">
        <v>16.29</v>
      </c>
      <c r="AC68" s="27">
        <v>1.22</v>
      </c>
      <c r="AD68" s="27">
        <v>-1.22</v>
      </c>
      <c r="AE68" s="27">
        <v>0</v>
      </c>
      <c r="AF68" s="27">
        <v>0</v>
      </c>
      <c r="AG68" s="27">
        <v>0</v>
      </c>
      <c r="AH68" s="27">
        <v>0</v>
      </c>
      <c r="AI68" s="27">
        <v>16.29</v>
      </c>
      <c r="AJ68" s="26">
        <v>0.16</v>
      </c>
      <c r="AK68" s="27">
        <v>2.61</v>
      </c>
      <c r="AL68" s="27">
        <v>0</v>
      </c>
      <c r="AM68" s="27">
        <v>2.61</v>
      </c>
      <c r="AN68" s="26">
        <v>0.16</v>
      </c>
      <c r="AO68" s="27">
        <v>0.2</v>
      </c>
      <c r="AP68" s="27">
        <v>-0.2</v>
      </c>
      <c r="AQ68" s="27">
        <v>0</v>
      </c>
      <c r="AR68" s="26">
        <v>0</v>
      </c>
      <c r="AS68" s="27">
        <v>0</v>
      </c>
      <c r="AT68" s="27">
        <v>0</v>
      </c>
      <c r="AU68" s="27">
        <v>0</v>
      </c>
      <c r="AV68" s="27">
        <v>2.61</v>
      </c>
      <c r="AW68" s="2">
        <v>18.899999999999999</v>
      </c>
      <c r="AX68" s="2">
        <v>0</v>
      </c>
      <c r="AY68" s="2">
        <v>18.899999999999999</v>
      </c>
      <c r="AZ68" s="2">
        <v>1.42</v>
      </c>
      <c r="BA68" s="2">
        <v>-1.42</v>
      </c>
      <c r="BB68" s="2">
        <v>0</v>
      </c>
      <c r="BC68" s="2">
        <v>0</v>
      </c>
      <c r="BD68" s="2">
        <v>0</v>
      </c>
      <c r="BE68" s="2">
        <v>0</v>
      </c>
      <c r="BF68" s="2">
        <v>18.899999999999999</v>
      </c>
      <c r="BG68" t="s">
        <v>87</v>
      </c>
      <c r="BH68" t="s">
        <v>407</v>
      </c>
      <c r="BI68" t="s">
        <v>408</v>
      </c>
      <c r="BJ68" t="s">
        <v>505</v>
      </c>
      <c r="BK68" t="s">
        <v>206</v>
      </c>
      <c r="BL68" t="s">
        <v>506</v>
      </c>
      <c r="BM68" t="s">
        <v>887</v>
      </c>
      <c r="BN68" t="s">
        <v>90</v>
      </c>
      <c r="BO68" t="s">
        <v>888</v>
      </c>
      <c r="BP68" t="s">
        <v>206</v>
      </c>
      <c r="BQ68" t="s">
        <v>455</v>
      </c>
      <c r="BR68" t="s">
        <v>90</v>
      </c>
      <c r="BS68" t="s">
        <v>518</v>
      </c>
      <c r="BT68" t="s">
        <v>90</v>
      </c>
      <c r="BU68" t="s">
        <v>518</v>
      </c>
      <c r="BX68" t="s">
        <v>206</v>
      </c>
      <c r="BY68" t="s">
        <v>889</v>
      </c>
      <c r="BZ68" s="27">
        <v>73.2</v>
      </c>
      <c r="CA68" s="27">
        <v>11.73</v>
      </c>
      <c r="CB68" s="27">
        <v>84.93</v>
      </c>
      <c r="CC68" t="s">
        <v>457</v>
      </c>
      <c r="CD68" s="26">
        <v>4.4930000000000003</v>
      </c>
      <c r="CE68" s="1">
        <v>44096</v>
      </c>
      <c r="CF68" t="s">
        <v>890</v>
      </c>
      <c r="CK68" t="s">
        <v>402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s="27">
        <v>16.29</v>
      </c>
    </row>
    <row r="69" spans="1:95" x14ac:dyDescent="0.25">
      <c r="A69" t="s">
        <v>440</v>
      </c>
      <c r="B69" t="s">
        <v>441</v>
      </c>
      <c r="C69" t="s">
        <v>442</v>
      </c>
      <c r="D69" t="s">
        <v>443</v>
      </c>
      <c r="E69" t="s">
        <v>444</v>
      </c>
      <c r="F69" t="s">
        <v>445</v>
      </c>
      <c r="G69" t="s">
        <v>84</v>
      </c>
      <c r="H69" t="s">
        <v>89</v>
      </c>
      <c r="I69" t="s">
        <v>85</v>
      </c>
      <c r="J69" t="s">
        <v>891</v>
      </c>
      <c r="K69" t="s">
        <v>892</v>
      </c>
      <c r="L69" t="s">
        <v>86</v>
      </c>
      <c r="M69" t="s">
        <v>403</v>
      </c>
      <c r="N69" t="s">
        <v>513</v>
      </c>
      <c r="O69" s="1">
        <v>44098</v>
      </c>
      <c r="P69" s="1">
        <v>44098</v>
      </c>
      <c r="Q69" s="1">
        <v>44098</v>
      </c>
      <c r="R69" t="s">
        <v>405</v>
      </c>
      <c r="S69" t="s">
        <v>405</v>
      </c>
      <c r="T69" t="s">
        <v>406</v>
      </c>
      <c r="U69" t="s">
        <v>445</v>
      </c>
      <c r="V69" t="s">
        <v>844</v>
      </c>
      <c r="W69" t="s">
        <v>448</v>
      </c>
      <c r="X69" t="s">
        <v>449</v>
      </c>
      <c r="Y69" s="2">
        <v>1</v>
      </c>
      <c r="Z69" s="27">
        <v>16.29</v>
      </c>
      <c r="AA69" s="27">
        <v>0</v>
      </c>
      <c r="AB69" s="27">
        <v>16.29</v>
      </c>
      <c r="AC69" s="27">
        <v>1.67</v>
      </c>
      <c r="AD69" s="27">
        <v>-1.67</v>
      </c>
      <c r="AE69" s="27">
        <v>0</v>
      </c>
      <c r="AF69" s="27">
        <v>0</v>
      </c>
      <c r="AG69" s="27">
        <v>0</v>
      </c>
      <c r="AH69" s="27">
        <v>0</v>
      </c>
      <c r="AI69" s="27">
        <v>16.29</v>
      </c>
      <c r="AJ69" s="26">
        <v>0.16</v>
      </c>
      <c r="AK69" s="27">
        <v>2.61</v>
      </c>
      <c r="AL69" s="27">
        <v>0</v>
      </c>
      <c r="AM69" s="27">
        <v>2.61</v>
      </c>
      <c r="AN69" s="26">
        <v>0.16</v>
      </c>
      <c r="AO69" s="27">
        <v>0.27</v>
      </c>
      <c r="AP69" s="27">
        <v>-0.27</v>
      </c>
      <c r="AQ69" s="27">
        <v>0</v>
      </c>
      <c r="AR69" s="26">
        <v>0</v>
      </c>
      <c r="AS69" s="27">
        <v>0</v>
      </c>
      <c r="AT69" s="27">
        <v>0</v>
      </c>
      <c r="AU69" s="27">
        <v>0</v>
      </c>
      <c r="AV69" s="27">
        <v>2.61</v>
      </c>
      <c r="AW69" s="2">
        <v>18.899999999999999</v>
      </c>
      <c r="AX69" s="2">
        <v>0</v>
      </c>
      <c r="AY69" s="2">
        <v>18.899999999999999</v>
      </c>
      <c r="AZ69" s="2">
        <v>1.94</v>
      </c>
      <c r="BA69" s="2">
        <v>-1.94</v>
      </c>
      <c r="BB69" s="2">
        <v>0</v>
      </c>
      <c r="BC69" s="2">
        <v>0</v>
      </c>
      <c r="BD69" s="2">
        <v>0</v>
      </c>
      <c r="BE69" s="2">
        <v>0</v>
      </c>
      <c r="BF69" s="2">
        <v>18.899999999999999</v>
      </c>
      <c r="BG69" t="s">
        <v>87</v>
      </c>
      <c r="BH69" t="s">
        <v>407</v>
      </c>
      <c r="BI69" t="s">
        <v>408</v>
      </c>
      <c r="BJ69" t="s">
        <v>514</v>
      </c>
      <c r="BK69" t="s">
        <v>206</v>
      </c>
      <c r="BL69" t="s">
        <v>515</v>
      </c>
      <c r="BM69" t="s">
        <v>869</v>
      </c>
      <c r="BN69" t="s">
        <v>90</v>
      </c>
      <c r="BO69" t="s">
        <v>870</v>
      </c>
      <c r="BP69" t="s">
        <v>206</v>
      </c>
      <c r="BQ69" t="s">
        <v>455</v>
      </c>
      <c r="BR69" t="s">
        <v>90</v>
      </c>
      <c r="BS69" t="s">
        <v>518</v>
      </c>
      <c r="BT69" t="s">
        <v>90</v>
      </c>
      <c r="BU69" t="s">
        <v>518</v>
      </c>
      <c r="BX69" t="s">
        <v>206</v>
      </c>
      <c r="BY69" t="s">
        <v>893</v>
      </c>
      <c r="BZ69" s="27">
        <v>73.31</v>
      </c>
      <c r="CA69" s="27">
        <v>11.75</v>
      </c>
      <c r="CB69" s="27">
        <v>85.05</v>
      </c>
      <c r="CC69" t="s">
        <v>457</v>
      </c>
      <c r="CD69" s="26">
        <v>4.5</v>
      </c>
      <c r="CE69" s="1">
        <v>44097</v>
      </c>
      <c r="CF69" t="s">
        <v>894</v>
      </c>
      <c r="CK69" t="s">
        <v>402</v>
      </c>
      <c r="CL69" t="s">
        <v>402</v>
      </c>
      <c r="CM69" t="s">
        <v>402</v>
      </c>
      <c r="CN69" t="s">
        <v>402</v>
      </c>
      <c r="CO69" t="s">
        <v>402</v>
      </c>
      <c r="CP69" t="s">
        <v>402</v>
      </c>
      <c r="CQ69" s="27">
        <v>16.29</v>
      </c>
    </row>
    <row r="70" spans="1:95" x14ac:dyDescent="0.25">
      <c r="A70" t="s">
        <v>440</v>
      </c>
      <c r="B70" t="s">
        <v>441</v>
      </c>
      <c r="C70" t="s">
        <v>442</v>
      </c>
      <c r="D70" t="s">
        <v>443</v>
      </c>
      <c r="E70" t="s">
        <v>444</v>
      </c>
      <c r="F70" t="s">
        <v>445</v>
      </c>
      <c r="G70" t="s">
        <v>84</v>
      </c>
      <c r="H70" t="s">
        <v>89</v>
      </c>
      <c r="I70" t="s">
        <v>85</v>
      </c>
      <c r="J70" t="s">
        <v>895</v>
      </c>
      <c r="K70" t="s">
        <v>896</v>
      </c>
      <c r="L70" t="s">
        <v>86</v>
      </c>
      <c r="M70" t="s">
        <v>403</v>
      </c>
      <c r="N70" t="s">
        <v>513</v>
      </c>
      <c r="O70" s="1">
        <v>44099</v>
      </c>
      <c r="P70" s="1">
        <v>44099</v>
      </c>
      <c r="Q70" s="1">
        <v>44099</v>
      </c>
      <c r="R70" t="s">
        <v>405</v>
      </c>
      <c r="S70" t="s">
        <v>405</v>
      </c>
      <c r="T70" t="s">
        <v>406</v>
      </c>
      <c r="U70" t="s">
        <v>445</v>
      </c>
      <c r="V70" t="s">
        <v>844</v>
      </c>
      <c r="W70" t="s">
        <v>448</v>
      </c>
      <c r="X70" t="s">
        <v>449</v>
      </c>
      <c r="Y70" s="2">
        <v>1</v>
      </c>
      <c r="Z70" s="27">
        <v>16.29</v>
      </c>
      <c r="AA70" s="27">
        <v>0</v>
      </c>
      <c r="AB70" s="27">
        <v>16.29</v>
      </c>
      <c r="AC70" s="27">
        <v>0.84</v>
      </c>
      <c r="AD70" s="27">
        <v>-0.84</v>
      </c>
      <c r="AE70" s="27">
        <v>0</v>
      </c>
      <c r="AF70" s="27">
        <v>0</v>
      </c>
      <c r="AG70" s="27">
        <v>0</v>
      </c>
      <c r="AH70" s="27">
        <v>0</v>
      </c>
      <c r="AI70" s="27">
        <v>16.29</v>
      </c>
      <c r="AJ70" s="26">
        <v>0.16</v>
      </c>
      <c r="AK70" s="27">
        <v>2.61</v>
      </c>
      <c r="AL70" s="27">
        <v>0</v>
      </c>
      <c r="AM70" s="27">
        <v>2.61</v>
      </c>
      <c r="AN70" s="26">
        <v>0.16</v>
      </c>
      <c r="AO70" s="27">
        <v>0.14000000000000001</v>
      </c>
      <c r="AP70" s="27">
        <v>-0.14000000000000001</v>
      </c>
      <c r="AQ70" s="27">
        <v>0</v>
      </c>
      <c r="AR70" s="26">
        <v>0</v>
      </c>
      <c r="AS70" s="27">
        <v>0</v>
      </c>
      <c r="AT70" s="27">
        <v>0</v>
      </c>
      <c r="AU70" s="27">
        <v>0</v>
      </c>
      <c r="AV70" s="27">
        <v>2.61</v>
      </c>
      <c r="AW70" s="2">
        <v>18.899999999999999</v>
      </c>
      <c r="AX70" s="2">
        <v>0</v>
      </c>
      <c r="AY70" s="2">
        <v>18.899999999999999</v>
      </c>
      <c r="AZ70" s="2">
        <v>0.98</v>
      </c>
      <c r="BA70" s="2">
        <v>-0.98</v>
      </c>
      <c r="BB70" s="2">
        <v>0</v>
      </c>
      <c r="BC70" s="2">
        <v>0</v>
      </c>
      <c r="BD70" s="2">
        <v>0</v>
      </c>
      <c r="BE70" s="2">
        <v>0</v>
      </c>
      <c r="BF70" s="2">
        <v>18.899999999999999</v>
      </c>
      <c r="BG70" t="s">
        <v>87</v>
      </c>
      <c r="BH70" t="s">
        <v>407</v>
      </c>
      <c r="BI70" t="s">
        <v>408</v>
      </c>
      <c r="BJ70" t="s">
        <v>514</v>
      </c>
      <c r="BK70" t="s">
        <v>206</v>
      </c>
      <c r="BL70" t="s">
        <v>515</v>
      </c>
      <c r="BM70" t="s">
        <v>897</v>
      </c>
      <c r="BN70" t="s">
        <v>90</v>
      </c>
      <c r="BO70" t="s">
        <v>898</v>
      </c>
      <c r="BP70" t="s">
        <v>206</v>
      </c>
      <c r="BQ70" t="s">
        <v>455</v>
      </c>
      <c r="BR70" t="s">
        <v>90</v>
      </c>
      <c r="BS70" t="s">
        <v>518</v>
      </c>
      <c r="BT70" t="s">
        <v>90</v>
      </c>
      <c r="BU70" t="s">
        <v>518</v>
      </c>
      <c r="BX70" t="s">
        <v>206</v>
      </c>
      <c r="BY70" t="s">
        <v>899</v>
      </c>
      <c r="BZ70" s="27">
        <v>73.78</v>
      </c>
      <c r="CA70" s="27">
        <v>11.82</v>
      </c>
      <c r="CB70" s="27">
        <v>85.6</v>
      </c>
      <c r="CC70" t="s">
        <v>457</v>
      </c>
      <c r="CD70" s="26">
        <v>4.5289999999999999</v>
      </c>
      <c r="CE70" s="1">
        <v>44098</v>
      </c>
      <c r="CF70" t="s">
        <v>900</v>
      </c>
      <c r="CK70" t="s">
        <v>402</v>
      </c>
      <c r="CL70" t="s">
        <v>402</v>
      </c>
      <c r="CM70" t="s">
        <v>402</v>
      </c>
      <c r="CN70" t="s">
        <v>402</v>
      </c>
      <c r="CO70" t="s">
        <v>402</v>
      </c>
      <c r="CP70" t="s">
        <v>402</v>
      </c>
      <c r="CQ70" s="27">
        <v>16.29</v>
      </c>
    </row>
    <row r="71" spans="1:95" x14ac:dyDescent="0.25">
      <c r="A71" t="s">
        <v>440</v>
      </c>
      <c r="B71" t="s">
        <v>441</v>
      </c>
      <c r="C71" t="s">
        <v>442</v>
      </c>
      <c r="D71" t="s">
        <v>443</v>
      </c>
      <c r="E71" t="s">
        <v>444</v>
      </c>
      <c r="F71" t="s">
        <v>445</v>
      </c>
      <c r="G71" t="s">
        <v>84</v>
      </c>
      <c r="H71" t="s">
        <v>89</v>
      </c>
      <c r="I71" t="s">
        <v>85</v>
      </c>
      <c r="J71" t="s">
        <v>901</v>
      </c>
      <c r="K71" t="s">
        <v>902</v>
      </c>
      <c r="L71" t="s">
        <v>86</v>
      </c>
      <c r="M71" t="s">
        <v>403</v>
      </c>
      <c r="N71" t="s">
        <v>513</v>
      </c>
      <c r="O71" s="1">
        <v>44099</v>
      </c>
      <c r="P71" s="1">
        <v>44100</v>
      </c>
      <c r="Q71" s="1">
        <v>44100</v>
      </c>
      <c r="R71" t="s">
        <v>405</v>
      </c>
      <c r="S71" t="s">
        <v>405</v>
      </c>
      <c r="T71" t="s">
        <v>406</v>
      </c>
      <c r="U71" t="s">
        <v>445</v>
      </c>
      <c r="V71" t="s">
        <v>844</v>
      </c>
      <c r="W71" t="s">
        <v>448</v>
      </c>
      <c r="X71" t="s">
        <v>449</v>
      </c>
      <c r="Y71" s="2">
        <v>1</v>
      </c>
      <c r="Z71" s="27">
        <v>16.29</v>
      </c>
      <c r="AA71" s="27">
        <v>0</v>
      </c>
      <c r="AB71" s="27">
        <v>16.29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16.29</v>
      </c>
      <c r="AJ71" s="26">
        <v>0.16</v>
      </c>
      <c r="AK71" s="27">
        <v>2.61</v>
      </c>
      <c r="AL71" s="27">
        <v>0</v>
      </c>
      <c r="AM71" s="27">
        <v>2.61</v>
      </c>
      <c r="AN71" s="26">
        <v>0</v>
      </c>
      <c r="AO71" s="27">
        <v>0</v>
      </c>
      <c r="AP71" s="27">
        <v>0</v>
      </c>
      <c r="AQ71" s="27">
        <v>0</v>
      </c>
      <c r="AR71" s="26">
        <v>0</v>
      </c>
      <c r="AS71" s="27">
        <v>0</v>
      </c>
      <c r="AT71" s="27">
        <v>0</v>
      </c>
      <c r="AU71" s="27">
        <v>0</v>
      </c>
      <c r="AV71" s="27">
        <v>2.61</v>
      </c>
      <c r="AW71" s="2">
        <v>18.899999999999999</v>
      </c>
      <c r="AX71" s="2">
        <v>0</v>
      </c>
      <c r="AY71" s="2">
        <v>18.899999999999999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18.899999999999999</v>
      </c>
      <c r="BG71" t="s">
        <v>87</v>
      </c>
      <c r="BH71" t="s">
        <v>407</v>
      </c>
      <c r="BI71" t="s">
        <v>408</v>
      </c>
      <c r="BJ71" t="s">
        <v>367</v>
      </c>
      <c r="BK71" t="s">
        <v>206</v>
      </c>
      <c r="BL71" t="s">
        <v>368</v>
      </c>
      <c r="BM71" t="s">
        <v>903</v>
      </c>
      <c r="BN71" t="s">
        <v>90</v>
      </c>
      <c r="BO71" t="s">
        <v>904</v>
      </c>
      <c r="BP71" t="s">
        <v>206</v>
      </c>
      <c r="BQ71" t="s">
        <v>455</v>
      </c>
      <c r="BR71" t="s">
        <v>90</v>
      </c>
      <c r="BS71" t="s">
        <v>518</v>
      </c>
      <c r="BT71" t="s">
        <v>90</v>
      </c>
      <c r="BU71" t="s">
        <v>518</v>
      </c>
      <c r="BX71" t="s">
        <v>206</v>
      </c>
      <c r="BY71" t="s">
        <v>905</v>
      </c>
      <c r="BZ71" s="27">
        <v>74.209999999999994</v>
      </c>
      <c r="CA71" s="27">
        <v>11.89</v>
      </c>
      <c r="CB71" s="27">
        <v>86.1</v>
      </c>
      <c r="CC71" t="s">
        <v>457</v>
      </c>
      <c r="CD71" s="26">
        <v>4.556</v>
      </c>
      <c r="CE71" s="1">
        <v>44099</v>
      </c>
      <c r="CF71" t="s">
        <v>906</v>
      </c>
      <c r="CK71" t="s">
        <v>402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s="27">
        <v>16.29</v>
      </c>
    </row>
    <row r="72" spans="1:95" x14ac:dyDescent="0.25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445</v>
      </c>
      <c r="G72" t="s">
        <v>84</v>
      </c>
      <c r="H72" t="s">
        <v>89</v>
      </c>
      <c r="I72" t="s">
        <v>85</v>
      </c>
      <c r="J72" t="s">
        <v>907</v>
      </c>
      <c r="K72" t="s">
        <v>908</v>
      </c>
      <c r="L72" t="s">
        <v>86</v>
      </c>
      <c r="M72" t="s">
        <v>403</v>
      </c>
      <c r="N72" t="s">
        <v>513</v>
      </c>
      <c r="O72" s="1">
        <v>44101</v>
      </c>
      <c r="P72" s="1">
        <v>44101</v>
      </c>
      <c r="Q72" s="1">
        <v>44101</v>
      </c>
      <c r="R72" t="s">
        <v>405</v>
      </c>
      <c r="S72" t="s">
        <v>405</v>
      </c>
      <c r="T72" t="s">
        <v>406</v>
      </c>
      <c r="U72" t="s">
        <v>445</v>
      </c>
      <c r="V72" t="s">
        <v>844</v>
      </c>
      <c r="W72" t="s">
        <v>448</v>
      </c>
      <c r="X72" t="s">
        <v>449</v>
      </c>
      <c r="Y72" s="2">
        <v>1</v>
      </c>
      <c r="Z72" s="27">
        <v>16.29</v>
      </c>
      <c r="AA72" s="27">
        <v>0</v>
      </c>
      <c r="AB72" s="27">
        <v>16.29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16.29</v>
      </c>
      <c r="AJ72" s="26">
        <v>0.16</v>
      </c>
      <c r="AK72" s="27">
        <v>2.61</v>
      </c>
      <c r="AL72" s="27">
        <v>0</v>
      </c>
      <c r="AM72" s="27">
        <v>2.61</v>
      </c>
      <c r="AN72" s="26">
        <v>0</v>
      </c>
      <c r="AO72" s="27">
        <v>0</v>
      </c>
      <c r="AP72" s="27">
        <v>0</v>
      </c>
      <c r="AQ72" s="27">
        <v>0</v>
      </c>
      <c r="AR72" s="26">
        <v>0</v>
      </c>
      <c r="AS72" s="27">
        <v>0</v>
      </c>
      <c r="AT72" s="27">
        <v>0</v>
      </c>
      <c r="AU72" s="27">
        <v>0</v>
      </c>
      <c r="AV72" s="27">
        <v>2.61</v>
      </c>
      <c r="AW72" s="2">
        <v>18.899999999999999</v>
      </c>
      <c r="AX72" s="2">
        <v>0</v>
      </c>
      <c r="AY72" s="2">
        <v>18.899999999999999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18.899999999999999</v>
      </c>
      <c r="BG72" t="s">
        <v>87</v>
      </c>
      <c r="BH72" t="s">
        <v>407</v>
      </c>
      <c r="BI72" t="s">
        <v>408</v>
      </c>
      <c r="BJ72" t="s">
        <v>505</v>
      </c>
      <c r="BK72" t="s">
        <v>206</v>
      </c>
      <c r="BL72" t="s">
        <v>506</v>
      </c>
      <c r="BM72" t="s">
        <v>909</v>
      </c>
      <c r="BN72" t="s">
        <v>90</v>
      </c>
      <c r="BO72" t="s">
        <v>910</v>
      </c>
      <c r="BP72" t="s">
        <v>206</v>
      </c>
      <c r="BQ72" t="s">
        <v>455</v>
      </c>
      <c r="BR72" t="s">
        <v>90</v>
      </c>
      <c r="BS72" t="s">
        <v>518</v>
      </c>
      <c r="BT72" t="s">
        <v>90</v>
      </c>
      <c r="BU72" t="s">
        <v>518</v>
      </c>
      <c r="BX72" t="s">
        <v>206</v>
      </c>
      <c r="BY72" t="s">
        <v>911</v>
      </c>
      <c r="BZ72" s="27">
        <v>74.209999999999994</v>
      </c>
      <c r="CA72" s="27">
        <v>11.89</v>
      </c>
      <c r="CB72" s="27">
        <v>86.1</v>
      </c>
      <c r="CC72" t="s">
        <v>457</v>
      </c>
      <c r="CD72" s="26">
        <v>4.556</v>
      </c>
      <c r="CE72" s="1">
        <v>44100</v>
      </c>
      <c r="CF72" t="s">
        <v>912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402</v>
      </c>
      <c r="CQ72" s="27">
        <v>16.29</v>
      </c>
    </row>
    <row r="73" spans="1:95" x14ac:dyDescent="0.25">
      <c r="A73" t="s">
        <v>440</v>
      </c>
      <c r="B73" t="s">
        <v>441</v>
      </c>
      <c r="C73" t="s">
        <v>442</v>
      </c>
      <c r="D73" t="s">
        <v>443</v>
      </c>
      <c r="E73" t="s">
        <v>444</v>
      </c>
      <c r="F73" t="s">
        <v>445</v>
      </c>
      <c r="G73" t="s">
        <v>84</v>
      </c>
      <c r="H73" t="s">
        <v>89</v>
      </c>
      <c r="I73" t="s">
        <v>85</v>
      </c>
      <c r="J73" t="s">
        <v>913</v>
      </c>
      <c r="K73" t="s">
        <v>914</v>
      </c>
      <c r="L73" t="s">
        <v>86</v>
      </c>
      <c r="M73" t="s">
        <v>403</v>
      </c>
      <c r="N73" t="s">
        <v>513</v>
      </c>
      <c r="O73" s="1">
        <v>44100</v>
      </c>
      <c r="P73" s="1">
        <v>44101</v>
      </c>
      <c r="Q73" s="1">
        <v>44101</v>
      </c>
      <c r="R73" t="s">
        <v>405</v>
      </c>
      <c r="S73" t="s">
        <v>405</v>
      </c>
      <c r="T73" t="s">
        <v>406</v>
      </c>
      <c r="U73" t="s">
        <v>445</v>
      </c>
      <c r="V73" t="s">
        <v>844</v>
      </c>
      <c r="W73" t="s">
        <v>467</v>
      </c>
      <c r="X73" t="s">
        <v>468</v>
      </c>
      <c r="Y73" s="2">
        <v>1</v>
      </c>
      <c r="Z73" s="27">
        <v>16.29</v>
      </c>
      <c r="AA73" s="27">
        <v>0</v>
      </c>
      <c r="AB73" s="27">
        <v>16.29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16.29</v>
      </c>
      <c r="AJ73" s="26">
        <v>0.16</v>
      </c>
      <c r="AK73" s="27">
        <v>2.61</v>
      </c>
      <c r="AL73" s="27">
        <v>0</v>
      </c>
      <c r="AM73" s="27">
        <v>2.61</v>
      </c>
      <c r="AN73" s="26">
        <v>0</v>
      </c>
      <c r="AO73" s="27">
        <v>0</v>
      </c>
      <c r="AP73" s="27">
        <v>0</v>
      </c>
      <c r="AQ73" s="27">
        <v>0</v>
      </c>
      <c r="AR73" s="26">
        <v>0</v>
      </c>
      <c r="AS73" s="27">
        <v>0</v>
      </c>
      <c r="AT73" s="27">
        <v>0</v>
      </c>
      <c r="AU73" s="27">
        <v>0</v>
      </c>
      <c r="AV73" s="27">
        <v>2.61</v>
      </c>
      <c r="AW73" s="2">
        <v>18.899999999999999</v>
      </c>
      <c r="AX73" s="2">
        <v>0</v>
      </c>
      <c r="AY73" s="2">
        <v>18.899999999999999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18.899999999999999</v>
      </c>
      <c r="BG73" t="s">
        <v>87</v>
      </c>
      <c r="BH73" t="s">
        <v>407</v>
      </c>
      <c r="BI73" t="s">
        <v>408</v>
      </c>
      <c r="BJ73" t="s">
        <v>514</v>
      </c>
      <c r="BK73" t="s">
        <v>206</v>
      </c>
      <c r="BL73" t="s">
        <v>515</v>
      </c>
      <c r="BM73" t="s">
        <v>787</v>
      </c>
      <c r="BN73" t="s">
        <v>90</v>
      </c>
      <c r="BO73" t="s">
        <v>915</v>
      </c>
      <c r="BP73" t="s">
        <v>206</v>
      </c>
      <c r="BQ73" t="s">
        <v>455</v>
      </c>
      <c r="BR73" t="s">
        <v>90</v>
      </c>
      <c r="BS73" t="s">
        <v>518</v>
      </c>
      <c r="BT73" t="s">
        <v>90</v>
      </c>
      <c r="BU73" t="s">
        <v>518</v>
      </c>
      <c r="BX73" t="s">
        <v>206</v>
      </c>
      <c r="BY73" t="s">
        <v>916</v>
      </c>
      <c r="BZ73" s="27">
        <v>74.209999999999994</v>
      </c>
      <c r="CA73" s="27">
        <v>11.89</v>
      </c>
      <c r="CB73" s="27">
        <v>86.1</v>
      </c>
      <c r="CC73" t="s">
        <v>457</v>
      </c>
      <c r="CD73" s="26">
        <v>4.556</v>
      </c>
      <c r="CE73" s="1">
        <v>44100</v>
      </c>
      <c r="CF73" t="s">
        <v>917</v>
      </c>
      <c r="CK73" t="s">
        <v>402</v>
      </c>
      <c r="CL73" t="s">
        <v>402</v>
      </c>
      <c r="CM73" t="s">
        <v>402</v>
      </c>
      <c r="CN73" t="s">
        <v>402</v>
      </c>
      <c r="CO73" t="s">
        <v>402</v>
      </c>
      <c r="CP73" t="s">
        <v>402</v>
      </c>
      <c r="CQ73" s="27">
        <v>16.29</v>
      </c>
    </row>
    <row r="74" spans="1:95" x14ac:dyDescent="0.25">
      <c r="A74" t="s">
        <v>440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84</v>
      </c>
      <c r="H74" t="s">
        <v>89</v>
      </c>
      <c r="I74" t="s">
        <v>85</v>
      </c>
      <c r="J74" t="s">
        <v>918</v>
      </c>
      <c r="K74" t="s">
        <v>919</v>
      </c>
      <c r="L74" t="s">
        <v>86</v>
      </c>
      <c r="M74" t="s">
        <v>403</v>
      </c>
      <c r="N74" t="s">
        <v>513</v>
      </c>
      <c r="O74" s="1">
        <v>44101</v>
      </c>
      <c r="P74" s="1">
        <v>44102</v>
      </c>
      <c r="Q74" s="1">
        <v>44102</v>
      </c>
      <c r="R74" t="s">
        <v>405</v>
      </c>
      <c r="S74" t="s">
        <v>405</v>
      </c>
      <c r="T74" t="s">
        <v>406</v>
      </c>
      <c r="U74" t="s">
        <v>445</v>
      </c>
      <c r="V74" t="s">
        <v>504</v>
      </c>
      <c r="W74" t="s">
        <v>448</v>
      </c>
      <c r="X74" t="s">
        <v>449</v>
      </c>
      <c r="Y74" s="2">
        <v>1</v>
      </c>
      <c r="Z74" s="27">
        <v>16.29</v>
      </c>
      <c r="AA74" s="27">
        <v>0</v>
      </c>
      <c r="AB74" s="27">
        <v>16.29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16.29</v>
      </c>
      <c r="AJ74" s="26">
        <v>0.16</v>
      </c>
      <c r="AK74" s="27">
        <v>2.61</v>
      </c>
      <c r="AL74" s="27">
        <v>0</v>
      </c>
      <c r="AM74" s="27">
        <v>2.61</v>
      </c>
      <c r="AN74" s="26">
        <v>0</v>
      </c>
      <c r="AO74" s="27">
        <v>0</v>
      </c>
      <c r="AP74" s="27">
        <v>0</v>
      </c>
      <c r="AQ74" s="27">
        <v>0</v>
      </c>
      <c r="AR74" s="26">
        <v>0</v>
      </c>
      <c r="AS74" s="27">
        <v>0</v>
      </c>
      <c r="AT74" s="27">
        <v>0</v>
      </c>
      <c r="AU74" s="27">
        <v>0</v>
      </c>
      <c r="AV74" s="27">
        <v>2.61</v>
      </c>
      <c r="AW74" s="2">
        <v>18.899999999999999</v>
      </c>
      <c r="AX74" s="2">
        <v>0</v>
      </c>
      <c r="AY74" s="2">
        <v>18.899999999999999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18.899999999999999</v>
      </c>
      <c r="BG74" t="s">
        <v>87</v>
      </c>
      <c r="BH74" t="s">
        <v>407</v>
      </c>
      <c r="BI74" t="s">
        <v>408</v>
      </c>
      <c r="BJ74" t="s">
        <v>505</v>
      </c>
      <c r="BK74" t="s">
        <v>206</v>
      </c>
      <c r="BL74" t="s">
        <v>506</v>
      </c>
      <c r="BM74" t="s">
        <v>920</v>
      </c>
      <c r="BN74" t="s">
        <v>90</v>
      </c>
      <c r="BO74" t="s">
        <v>921</v>
      </c>
      <c r="BP74" t="s">
        <v>206</v>
      </c>
      <c r="BQ74" t="s">
        <v>455</v>
      </c>
      <c r="BR74" t="s">
        <v>90</v>
      </c>
      <c r="BS74" t="s">
        <v>518</v>
      </c>
      <c r="BT74" t="s">
        <v>90</v>
      </c>
      <c r="BU74" t="s">
        <v>518</v>
      </c>
      <c r="BX74" t="s">
        <v>206</v>
      </c>
      <c r="BY74" t="s">
        <v>922</v>
      </c>
      <c r="BZ74" s="27">
        <v>74.209999999999994</v>
      </c>
      <c r="CA74" s="27">
        <v>11.89</v>
      </c>
      <c r="CB74" s="27">
        <v>86.1</v>
      </c>
      <c r="CC74" t="s">
        <v>457</v>
      </c>
      <c r="CD74" s="26">
        <v>4.556</v>
      </c>
      <c r="CE74" s="1">
        <v>44101</v>
      </c>
      <c r="CF74" t="s">
        <v>923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s="27">
        <v>16.29</v>
      </c>
    </row>
    <row r="75" spans="1:95" x14ac:dyDescent="0.25">
      <c r="A75" t="s">
        <v>440</v>
      </c>
      <c r="B75" t="s">
        <v>441</v>
      </c>
      <c r="C75" t="s">
        <v>442</v>
      </c>
      <c r="D75" t="s">
        <v>443</v>
      </c>
      <c r="E75" t="s">
        <v>444</v>
      </c>
      <c r="F75" t="s">
        <v>445</v>
      </c>
      <c r="G75" t="s">
        <v>84</v>
      </c>
      <c r="H75" t="s">
        <v>89</v>
      </c>
      <c r="I75" t="s">
        <v>85</v>
      </c>
      <c r="J75" t="s">
        <v>924</v>
      </c>
      <c r="K75" t="s">
        <v>925</v>
      </c>
      <c r="L75" t="s">
        <v>86</v>
      </c>
      <c r="M75" t="s">
        <v>403</v>
      </c>
      <c r="N75" t="s">
        <v>513</v>
      </c>
      <c r="O75" s="1">
        <v>44102</v>
      </c>
      <c r="P75" s="1">
        <v>44102</v>
      </c>
      <c r="Q75" s="1">
        <v>44102</v>
      </c>
      <c r="R75" t="s">
        <v>405</v>
      </c>
      <c r="S75" t="s">
        <v>405</v>
      </c>
      <c r="T75" t="s">
        <v>406</v>
      </c>
      <c r="U75" t="s">
        <v>445</v>
      </c>
      <c r="V75" t="s">
        <v>504</v>
      </c>
      <c r="W75" t="s">
        <v>448</v>
      </c>
      <c r="X75" t="s">
        <v>449</v>
      </c>
      <c r="Y75" s="2">
        <v>1</v>
      </c>
      <c r="Z75" s="27">
        <v>16.29</v>
      </c>
      <c r="AA75" s="27">
        <v>0</v>
      </c>
      <c r="AB75" s="27">
        <v>16.29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27">
        <v>0</v>
      </c>
      <c r="AI75" s="27">
        <v>16.29</v>
      </c>
      <c r="AJ75" s="26">
        <v>0.16</v>
      </c>
      <c r="AK75" s="27">
        <v>2.61</v>
      </c>
      <c r="AL75" s="27">
        <v>0</v>
      </c>
      <c r="AM75" s="27">
        <v>2.61</v>
      </c>
      <c r="AN75" s="26">
        <v>0</v>
      </c>
      <c r="AO75" s="27">
        <v>0</v>
      </c>
      <c r="AP75" s="27">
        <v>0</v>
      </c>
      <c r="AQ75" s="27">
        <v>0</v>
      </c>
      <c r="AR75" s="26">
        <v>0</v>
      </c>
      <c r="AS75" s="27">
        <v>0</v>
      </c>
      <c r="AT75" s="27">
        <v>0</v>
      </c>
      <c r="AU75" s="27">
        <v>0</v>
      </c>
      <c r="AV75" s="27">
        <v>2.61</v>
      </c>
      <c r="AW75" s="2">
        <v>18.899999999999999</v>
      </c>
      <c r="AX75" s="2">
        <v>0</v>
      </c>
      <c r="AY75" s="2">
        <v>18.899999999999999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18.899999999999999</v>
      </c>
      <c r="BG75" t="s">
        <v>87</v>
      </c>
      <c r="BH75" t="s">
        <v>407</v>
      </c>
      <c r="BI75" t="s">
        <v>408</v>
      </c>
      <c r="BJ75" t="s">
        <v>525</v>
      </c>
      <c r="BK75" t="s">
        <v>206</v>
      </c>
      <c r="BL75" t="s">
        <v>526</v>
      </c>
      <c r="BM75" t="s">
        <v>926</v>
      </c>
      <c r="BN75" t="s">
        <v>90</v>
      </c>
      <c r="BO75" t="s">
        <v>927</v>
      </c>
      <c r="BP75" t="s">
        <v>206</v>
      </c>
      <c r="BQ75" t="s">
        <v>455</v>
      </c>
      <c r="BR75" t="s">
        <v>90</v>
      </c>
      <c r="BS75" t="s">
        <v>518</v>
      </c>
      <c r="BT75" t="s">
        <v>90</v>
      </c>
      <c r="BU75" t="s">
        <v>518</v>
      </c>
      <c r="BX75" t="s">
        <v>206</v>
      </c>
      <c r="BY75" t="s">
        <v>928</v>
      </c>
      <c r="BZ75" s="27">
        <v>74.209999999999994</v>
      </c>
      <c r="CA75" s="27">
        <v>11.89</v>
      </c>
      <c r="CB75" s="27">
        <v>86.1</v>
      </c>
      <c r="CC75" t="s">
        <v>457</v>
      </c>
      <c r="CD75" s="26">
        <v>4.556</v>
      </c>
      <c r="CE75" s="1">
        <v>44101</v>
      </c>
      <c r="CF75" t="s">
        <v>929</v>
      </c>
      <c r="CK75" t="s">
        <v>402</v>
      </c>
      <c r="CL75" t="s">
        <v>402</v>
      </c>
      <c r="CM75" t="s">
        <v>402</v>
      </c>
      <c r="CN75" t="s">
        <v>402</v>
      </c>
      <c r="CO75" t="s">
        <v>402</v>
      </c>
      <c r="CP75" t="s">
        <v>402</v>
      </c>
      <c r="CQ75" s="27">
        <v>16.29</v>
      </c>
    </row>
    <row r="76" spans="1:95" x14ac:dyDescent="0.25">
      <c r="A76" t="s">
        <v>440</v>
      </c>
      <c r="B76" t="s">
        <v>441</v>
      </c>
      <c r="C76" t="s">
        <v>442</v>
      </c>
      <c r="D76" t="s">
        <v>443</v>
      </c>
      <c r="E76" t="s">
        <v>444</v>
      </c>
      <c r="F76" t="s">
        <v>445</v>
      </c>
      <c r="G76" t="s">
        <v>84</v>
      </c>
      <c r="H76" t="s">
        <v>89</v>
      </c>
      <c r="I76" t="s">
        <v>85</v>
      </c>
      <c r="J76" t="s">
        <v>930</v>
      </c>
      <c r="K76" t="s">
        <v>931</v>
      </c>
      <c r="L76" t="s">
        <v>86</v>
      </c>
      <c r="M76" t="s">
        <v>403</v>
      </c>
      <c r="N76" t="s">
        <v>513</v>
      </c>
      <c r="O76" s="1">
        <v>44100</v>
      </c>
      <c r="P76" s="1">
        <v>44102</v>
      </c>
      <c r="Q76" s="1">
        <v>44102</v>
      </c>
      <c r="R76" t="s">
        <v>405</v>
      </c>
      <c r="S76" t="s">
        <v>405</v>
      </c>
      <c r="T76" t="s">
        <v>406</v>
      </c>
      <c r="U76" t="s">
        <v>445</v>
      </c>
      <c r="V76" t="s">
        <v>504</v>
      </c>
      <c r="W76" t="s">
        <v>448</v>
      </c>
      <c r="X76" t="s">
        <v>449</v>
      </c>
      <c r="Y76" s="2">
        <v>1</v>
      </c>
      <c r="Z76" s="27">
        <v>16.29</v>
      </c>
      <c r="AA76" s="27">
        <v>0</v>
      </c>
      <c r="AB76" s="27">
        <v>16.29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27">
        <v>0</v>
      </c>
      <c r="AI76" s="27">
        <v>16.29</v>
      </c>
      <c r="AJ76" s="26">
        <v>0.16</v>
      </c>
      <c r="AK76" s="27">
        <v>2.61</v>
      </c>
      <c r="AL76" s="27">
        <v>0</v>
      </c>
      <c r="AM76" s="27">
        <v>2.61</v>
      </c>
      <c r="AN76" s="26">
        <v>0</v>
      </c>
      <c r="AO76" s="27">
        <v>0</v>
      </c>
      <c r="AP76" s="27">
        <v>0</v>
      </c>
      <c r="AQ76" s="27">
        <v>0</v>
      </c>
      <c r="AR76" s="26">
        <v>0</v>
      </c>
      <c r="AS76" s="27">
        <v>0</v>
      </c>
      <c r="AT76" s="27">
        <v>0</v>
      </c>
      <c r="AU76" s="27">
        <v>0</v>
      </c>
      <c r="AV76" s="27">
        <v>2.61</v>
      </c>
      <c r="AW76" s="2">
        <v>18.899999999999999</v>
      </c>
      <c r="AX76" s="2">
        <v>0</v>
      </c>
      <c r="AY76" s="2">
        <v>18.899999999999999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18.899999999999999</v>
      </c>
      <c r="BG76" t="s">
        <v>87</v>
      </c>
      <c r="BH76" t="s">
        <v>407</v>
      </c>
      <c r="BI76" t="s">
        <v>408</v>
      </c>
      <c r="BJ76" t="s">
        <v>514</v>
      </c>
      <c r="BK76" t="s">
        <v>206</v>
      </c>
      <c r="BL76" t="s">
        <v>515</v>
      </c>
      <c r="BM76" t="s">
        <v>932</v>
      </c>
      <c r="BN76" t="s">
        <v>90</v>
      </c>
      <c r="BO76" t="s">
        <v>933</v>
      </c>
      <c r="BP76" t="s">
        <v>206</v>
      </c>
      <c r="BQ76" t="s">
        <v>455</v>
      </c>
      <c r="BR76" t="s">
        <v>90</v>
      </c>
      <c r="BS76" t="s">
        <v>518</v>
      </c>
      <c r="BT76" t="s">
        <v>90</v>
      </c>
      <c r="BU76" t="s">
        <v>518</v>
      </c>
      <c r="BX76" t="s">
        <v>206</v>
      </c>
      <c r="BY76" t="s">
        <v>934</v>
      </c>
      <c r="BZ76" s="27">
        <v>74.209999999999994</v>
      </c>
      <c r="CA76" s="27">
        <v>11.89</v>
      </c>
      <c r="CB76" s="27">
        <v>86.1</v>
      </c>
      <c r="CC76" t="s">
        <v>457</v>
      </c>
      <c r="CD76" s="26">
        <v>4.556</v>
      </c>
      <c r="CE76" s="1">
        <v>44101</v>
      </c>
      <c r="CF76" t="s">
        <v>935</v>
      </c>
      <c r="CK76" t="s">
        <v>402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s="27">
        <v>16.29</v>
      </c>
    </row>
    <row r="77" spans="1:95" x14ac:dyDescent="0.25">
      <c r="A77" t="s">
        <v>440</v>
      </c>
      <c r="B77" t="s">
        <v>441</v>
      </c>
      <c r="C77" t="s">
        <v>442</v>
      </c>
      <c r="D77" t="s">
        <v>443</v>
      </c>
      <c r="E77" t="s">
        <v>444</v>
      </c>
      <c r="F77" t="s">
        <v>445</v>
      </c>
      <c r="G77" t="s">
        <v>84</v>
      </c>
      <c r="H77" t="s">
        <v>89</v>
      </c>
      <c r="I77" t="s">
        <v>85</v>
      </c>
      <c r="J77" t="s">
        <v>936</v>
      </c>
      <c r="K77" t="s">
        <v>937</v>
      </c>
      <c r="L77" t="s">
        <v>86</v>
      </c>
      <c r="M77" t="s">
        <v>403</v>
      </c>
      <c r="N77" t="s">
        <v>513</v>
      </c>
      <c r="O77" s="1">
        <v>44103</v>
      </c>
      <c r="P77" s="1">
        <v>44104</v>
      </c>
      <c r="Q77" s="1">
        <v>44104</v>
      </c>
      <c r="R77" t="s">
        <v>405</v>
      </c>
      <c r="S77" t="s">
        <v>405</v>
      </c>
      <c r="T77" t="s">
        <v>406</v>
      </c>
      <c r="U77" t="s">
        <v>445</v>
      </c>
      <c r="V77" t="s">
        <v>504</v>
      </c>
      <c r="W77" t="s">
        <v>448</v>
      </c>
      <c r="X77" t="s">
        <v>449</v>
      </c>
      <c r="Y77" s="2">
        <v>1</v>
      </c>
      <c r="Z77" s="27">
        <v>16.29</v>
      </c>
      <c r="AA77" s="27">
        <v>0</v>
      </c>
      <c r="AB77" s="27">
        <v>16.29</v>
      </c>
      <c r="AC77" s="27">
        <v>1.1200000000000001</v>
      </c>
      <c r="AD77" s="27">
        <v>-1.1200000000000001</v>
      </c>
      <c r="AE77" s="27">
        <v>0</v>
      </c>
      <c r="AF77" s="27">
        <v>0</v>
      </c>
      <c r="AG77" s="27">
        <v>0</v>
      </c>
      <c r="AH77" s="27">
        <v>0</v>
      </c>
      <c r="AI77" s="27">
        <v>16.29</v>
      </c>
      <c r="AJ77" s="26">
        <v>0.16</v>
      </c>
      <c r="AK77" s="27">
        <v>2.61</v>
      </c>
      <c r="AL77" s="27">
        <v>0</v>
      </c>
      <c r="AM77" s="27">
        <v>2.61</v>
      </c>
      <c r="AN77" s="26">
        <v>0.16</v>
      </c>
      <c r="AO77" s="27">
        <v>0.18</v>
      </c>
      <c r="AP77" s="27">
        <v>-0.18</v>
      </c>
      <c r="AQ77" s="27">
        <v>0</v>
      </c>
      <c r="AR77" s="26">
        <v>0</v>
      </c>
      <c r="AS77" s="27">
        <v>0</v>
      </c>
      <c r="AT77" s="27">
        <v>0</v>
      </c>
      <c r="AU77" s="27">
        <v>0</v>
      </c>
      <c r="AV77" s="27">
        <v>2.61</v>
      </c>
      <c r="AW77" s="2">
        <v>18.899999999999999</v>
      </c>
      <c r="AX77" s="2">
        <v>0</v>
      </c>
      <c r="AY77" s="2">
        <v>18.899999999999999</v>
      </c>
      <c r="AZ77" s="2">
        <v>1.3</v>
      </c>
      <c r="BA77" s="2">
        <v>-1.3</v>
      </c>
      <c r="BB77" s="2">
        <v>0</v>
      </c>
      <c r="BC77" s="2">
        <v>0</v>
      </c>
      <c r="BD77" s="2">
        <v>0</v>
      </c>
      <c r="BE77" s="2">
        <v>0</v>
      </c>
      <c r="BF77" s="2">
        <v>18.899999999999999</v>
      </c>
      <c r="BG77" t="s">
        <v>87</v>
      </c>
      <c r="BH77" t="s">
        <v>407</v>
      </c>
      <c r="BI77" t="s">
        <v>408</v>
      </c>
      <c r="BJ77" t="s">
        <v>505</v>
      </c>
      <c r="BK77" t="s">
        <v>206</v>
      </c>
      <c r="BL77" t="s">
        <v>506</v>
      </c>
      <c r="BM77" t="s">
        <v>574</v>
      </c>
      <c r="BN77" t="s">
        <v>90</v>
      </c>
      <c r="BO77" t="s">
        <v>938</v>
      </c>
      <c r="BP77" t="s">
        <v>206</v>
      </c>
      <c r="BQ77" t="s">
        <v>455</v>
      </c>
      <c r="BR77" t="s">
        <v>90</v>
      </c>
      <c r="BS77" t="s">
        <v>518</v>
      </c>
      <c r="BT77" t="s">
        <v>90</v>
      </c>
      <c r="BU77" t="s">
        <v>518</v>
      </c>
      <c r="BX77" t="s">
        <v>206</v>
      </c>
      <c r="BY77" t="s">
        <v>939</v>
      </c>
      <c r="BZ77" s="27">
        <v>74.010000000000005</v>
      </c>
      <c r="CA77" s="27">
        <v>11.86</v>
      </c>
      <c r="CB77" s="27">
        <v>85.87</v>
      </c>
      <c r="CC77" t="s">
        <v>457</v>
      </c>
      <c r="CD77" s="26">
        <v>4.5430000000000001</v>
      </c>
      <c r="CE77" s="1">
        <v>44103</v>
      </c>
      <c r="CF77" t="s">
        <v>940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s="27">
        <v>16.29</v>
      </c>
    </row>
    <row r="78" spans="1:95" x14ac:dyDescent="0.25">
      <c r="A78" t="s">
        <v>440</v>
      </c>
      <c r="B78" t="s">
        <v>441</v>
      </c>
      <c r="C78" t="s">
        <v>442</v>
      </c>
      <c r="D78" t="s">
        <v>443</v>
      </c>
      <c r="E78" t="s">
        <v>444</v>
      </c>
      <c r="F78" t="s">
        <v>445</v>
      </c>
      <c r="G78" t="s">
        <v>84</v>
      </c>
      <c r="H78" t="s">
        <v>941</v>
      </c>
      <c r="I78" t="s">
        <v>85</v>
      </c>
      <c r="J78" t="s">
        <v>942</v>
      </c>
      <c r="K78" t="s">
        <v>943</v>
      </c>
      <c r="L78" t="s">
        <v>86</v>
      </c>
      <c r="M78" t="s">
        <v>403</v>
      </c>
      <c r="N78" t="s">
        <v>513</v>
      </c>
      <c r="O78" s="1">
        <v>44074</v>
      </c>
      <c r="P78" s="1">
        <v>44075</v>
      </c>
      <c r="Q78" s="1">
        <v>44075</v>
      </c>
      <c r="R78" t="s">
        <v>405</v>
      </c>
      <c r="S78" t="s">
        <v>405</v>
      </c>
      <c r="T78" t="s">
        <v>406</v>
      </c>
      <c r="U78" t="s">
        <v>445</v>
      </c>
      <c r="V78" t="s">
        <v>423</v>
      </c>
      <c r="W78" t="s">
        <v>944</v>
      </c>
      <c r="X78" t="s">
        <v>945</v>
      </c>
      <c r="Y78" s="2">
        <v>1</v>
      </c>
      <c r="Z78" s="27">
        <v>24.38</v>
      </c>
      <c r="AA78" s="27">
        <v>0</v>
      </c>
      <c r="AB78" s="27">
        <v>24.38</v>
      </c>
      <c r="AC78" s="27">
        <v>0</v>
      </c>
      <c r="AD78" s="27">
        <v>0</v>
      </c>
      <c r="AE78" s="27">
        <v>0</v>
      </c>
      <c r="AF78" s="27">
        <v>0</v>
      </c>
      <c r="AG78" s="27">
        <v>0</v>
      </c>
      <c r="AH78" s="27">
        <v>0</v>
      </c>
      <c r="AI78" s="27">
        <v>24.38</v>
      </c>
      <c r="AJ78" s="26">
        <v>0.21</v>
      </c>
      <c r="AK78" s="27">
        <v>5.12</v>
      </c>
      <c r="AL78" s="27">
        <v>0</v>
      </c>
      <c r="AM78" s="27">
        <v>5.12</v>
      </c>
      <c r="AN78" s="26">
        <v>0</v>
      </c>
      <c r="AO78" s="27">
        <v>0</v>
      </c>
      <c r="AP78" s="27">
        <v>0</v>
      </c>
      <c r="AQ78" s="27">
        <v>0</v>
      </c>
      <c r="AR78" s="26">
        <v>0</v>
      </c>
      <c r="AS78" s="27">
        <v>0</v>
      </c>
      <c r="AT78" s="27">
        <v>0</v>
      </c>
      <c r="AU78" s="27">
        <v>0</v>
      </c>
      <c r="AV78" s="27">
        <v>5.12</v>
      </c>
      <c r="AW78" s="2">
        <v>29.5</v>
      </c>
      <c r="AX78" s="2">
        <v>0</v>
      </c>
      <c r="AY78" s="2">
        <v>29.5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29.5</v>
      </c>
      <c r="BG78" t="s">
        <v>87</v>
      </c>
      <c r="BH78" t="s">
        <v>407</v>
      </c>
      <c r="BI78" t="s">
        <v>408</v>
      </c>
      <c r="BJ78" t="s">
        <v>525</v>
      </c>
      <c r="BK78" t="s">
        <v>206</v>
      </c>
      <c r="BL78" t="s">
        <v>526</v>
      </c>
      <c r="BM78" t="s">
        <v>946</v>
      </c>
      <c r="BN78" t="s">
        <v>443</v>
      </c>
      <c r="BO78" t="s">
        <v>947</v>
      </c>
      <c r="BP78" t="s">
        <v>206</v>
      </c>
      <c r="BQ78" t="s">
        <v>455</v>
      </c>
      <c r="BR78" t="s">
        <v>443</v>
      </c>
      <c r="BS78" t="s">
        <v>948</v>
      </c>
      <c r="BT78" t="s">
        <v>443</v>
      </c>
      <c r="BU78" t="s">
        <v>948</v>
      </c>
      <c r="BX78" t="s">
        <v>206</v>
      </c>
      <c r="BY78" t="s">
        <v>949</v>
      </c>
      <c r="BZ78" s="27">
        <v>107.2</v>
      </c>
      <c r="CA78" s="27">
        <v>22.51</v>
      </c>
      <c r="CB78" s="27">
        <v>129.71</v>
      </c>
      <c r="CC78" t="s">
        <v>457</v>
      </c>
      <c r="CD78" s="26">
        <v>4.3970000000000002</v>
      </c>
      <c r="CE78" s="1">
        <v>44074</v>
      </c>
      <c r="CF78" t="s">
        <v>950</v>
      </c>
      <c r="CK78" t="s">
        <v>402</v>
      </c>
      <c r="CL78" t="s">
        <v>402</v>
      </c>
      <c r="CM78" t="s">
        <v>402</v>
      </c>
      <c r="CN78" t="s">
        <v>402</v>
      </c>
      <c r="CO78" t="s">
        <v>402</v>
      </c>
      <c r="CP78" t="s">
        <v>402</v>
      </c>
      <c r="CQ78" s="27">
        <v>24.38</v>
      </c>
    </row>
    <row r="79" spans="1:95" x14ac:dyDescent="0.25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84</v>
      </c>
      <c r="H79" t="s">
        <v>941</v>
      </c>
      <c r="I79" t="s">
        <v>85</v>
      </c>
      <c r="J79" t="s">
        <v>951</v>
      </c>
      <c r="K79" t="s">
        <v>952</v>
      </c>
      <c r="L79" t="s">
        <v>86</v>
      </c>
      <c r="M79" t="s">
        <v>403</v>
      </c>
      <c r="N79" t="s">
        <v>513</v>
      </c>
      <c r="O79" s="1">
        <v>44090</v>
      </c>
      <c r="P79" s="1">
        <v>44090</v>
      </c>
      <c r="Q79" s="1">
        <v>44090</v>
      </c>
      <c r="R79" t="s">
        <v>405</v>
      </c>
      <c r="S79" t="s">
        <v>405</v>
      </c>
      <c r="T79" t="s">
        <v>406</v>
      </c>
      <c r="U79" t="s">
        <v>445</v>
      </c>
      <c r="V79" t="s">
        <v>495</v>
      </c>
      <c r="W79" t="s">
        <v>830</v>
      </c>
      <c r="X79" t="s">
        <v>953</v>
      </c>
      <c r="Y79" s="2">
        <v>1</v>
      </c>
      <c r="Z79" s="27">
        <v>24.38</v>
      </c>
      <c r="AA79" s="27">
        <v>0</v>
      </c>
      <c r="AB79" s="27">
        <v>24.38</v>
      </c>
      <c r="AC79" s="27">
        <v>0</v>
      </c>
      <c r="AD79" s="27">
        <v>0</v>
      </c>
      <c r="AE79" s="27">
        <v>0</v>
      </c>
      <c r="AF79" s="27">
        <v>0</v>
      </c>
      <c r="AG79" s="27">
        <v>0</v>
      </c>
      <c r="AH79" s="27">
        <v>0</v>
      </c>
      <c r="AI79" s="27">
        <v>24.38</v>
      </c>
      <c r="AJ79" s="26">
        <v>0.21</v>
      </c>
      <c r="AK79" s="27">
        <v>5.12</v>
      </c>
      <c r="AL79" s="27">
        <v>0</v>
      </c>
      <c r="AM79" s="27">
        <v>5.12</v>
      </c>
      <c r="AN79" s="26">
        <v>0</v>
      </c>
      <c r="AO79" s="27">
        <v>0</v>
      </c>
      <c r="AP79" s="27">
        <v>0</v>
      </c>
      <c r="AQ79" s="27">
        <v>0</v>
      </c>
      <c r="AR79" s="26">
        <v>0</v>
      </c>
      <c r="AS79" s="27">
        <v>0</v>
      </c>
      <c r="AT79" s="27">
        <v>0</v>
      </c>
      <c r="AU79" s="27">
        <v>0</v>
      </c>
      <c r="AV79" s="27">
        <v>5.12</v>
      </c>
      <c r="AW79" s="2">
        <v>29.5</v>
      </c>
      <c r="AX79" s="2">
        <v>0</v>
      </c>
      <c r="AY79" s="2">
        <v>29.5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29.5</v>
      </c>
      <c r="BG79" t="s">
        <v>87</v>
      </c>
      <c r="BH79" t="s">
        <v>407</v>
      </c>
      <c r="BI79" t="s">
        <v>408</v>
      </c>
      <c r="BJ79" t="s">
        <v>367</v>
      </c>
      <c r="BK79" t="s">
        <v>206</v>
      </c>
      <c r="BL79" t="s">
        <v>368</v>
      </c>
      <c r="BM79" t="s">
        <v>954</v>
      </c>
      <c r="BN79" t="s">
        <v>443</v>
      </c>
      <c r="BO79" t="s">
        <v>955</v>
      </c>
      <c r="BP79" t="s">
        <v>206</v>
      </c>
      <c r="BQ79" t="s">
        <v>455</v>
      </c>
      <c r="BR79" t="s">
        <v>443</v>
      </c>
      <c r="BS79" t="s">
        <v>948</v>
      </c>
      <c r="BT79" t="s">
        <v>443</v>
      </c>
      <c r="BU79" t="s">
        <v>948</v>
      </c>
      <c r="BX79" t="s">
        <v>206</v>
      </c>
      <c r="BY79" t="s">
        <v>956</v>
      </c>
      <c r="BZ79" s="27">
        <v>108.4</v>
      </c>
      <c r="CA79" s="27">
        <v>22.76</v>
      </c>
      <c r="CB79" s="27">
        <v>131.16</v>
      </c>
      <c r="CC79" t="s">
        <v>457</v>
      </c>
      <c r="CD79" s="26">
        <v>4.4459999999999997</v>
      </c>
      <c r="CE79" s="1">
        <v>44089</v>
      </c>
      <c r="CF79" t="s">
        <v>957</v>
      </c>
      <c r="CK79" t="s">
        <v>402</v>
      </c>
      <c r="CL79" t="s">
        <v>402</v>
      </c>
      <c r="CM79" t="s">
        <v>402</v>
      </c>
      <c r="CN79" t="s">
        <v>402</v>
      </c>
      <c r="CO79" t="s">
        <v>402</v>
      </c>
      <c r="CP79" t="s">
        <v>402</v>
      </c>
      <c r="CQ79" s="27">
        <v>24.38</v>
      </c>
    </row>
    <row r="80" spans="1:95" x14ac:dyDescent="0.25">
      <c r="A80" t="s">
        <v>440</v>
      </c>
      <c r="B80" t="s">
        <v>441</v>
      </c>
      <c r="C80" t="s">
        <v>442</v>
      </c>
      <c r="D80" t="s">
        <v>443</v>
      </c>
      <c r="E80" t="s">
        <v>444</v>
      </c>
      <c r="F80" t="s">
        <v>445</v>
      </c>
      <c r="G80" t="s">
        <v>84</v>
      </c>
      <c r="H80" t="s">
        <v>958</v>
      </c>
      <c r="I80" t="s">
        <v>85</v>
      </c>
      <c r="J80" t="s">
        <v>959</v>
      </c>
      <c r="K80" t="s">
        <v>960</v>
      </c>
      <c r="L80" t="s">
        <v>86</v>
      </c>
      <c r="M80" t="s">
        <v>403</v>
      </c>
      <c r="N80" t="s">
        <v>513</v>
      </c>
      <c r="O80" s="1">
        <v>44100</v>
      </c>
      <c r="P80" s="1">
        <v>44100</v>
      </c>
      <c r="Q80" s="1">
        <v>44100</v>
      </c>
      <c r="R80" t="s">
        <v>405</v>
      </c>
      <c r="S80" t="s">
        <v>405</v>
      </c>
      <c r="T80" t="s">
        <v>406</v>
      </c>
      <c r="U80" t="s">
        <v>445</v>
      </c>
      <c r="V80" t="s">
        <v>844</v>
      </c>
      <c r="W80" t="s">
        <v>961</v>
      </c>
      <c r="X80" t="s">
        <v>962</v>
      </c>
      <c r="Y80" s="2">
        <v>1</v>
      </c>
      <c r="Z80" s="27">
        <v>91.67</v>
      </c>
      <c r="AA80" s="27">
        <v>0</v>
      </c>
      <c r="AB80" s="27">
        <v>91.67</v>
      </c>
      <c r="AC80" s="27">
        <v>0</v>
      </c>
      <c r="AD80" s="27">
        <v>0</v>
      </c>
      <c r="AE80" s="27">
        <v>0</v>
      </c>
      <c r="AF80" s="27">
        <v>0</v>
      </c>
      <c r="AG80" s="27">
        <v>0</v>
      </c>
      <c r="AH80" s="27">
        <v>0</v>
      </c>
      <c r="AI80" s="27">
        <v>91.67</v>
      </c>
      <c r="AJ80" s="26">
        <v>0.2</v>
      </c>
      <c r="AK80" s="27">
        <v>18.329999999999998</v>
      </c>
      <c r="AL80" s="27">
        <v>0</v>
      </c>
      <c r="AM80" s="27">
        <v>18.329999999999998</v>
      </c>
      <c r="AN80" s="26">
        <v>0</v>
      </c>
      <c r="AO80" s="27">
        <v>0</v>
      </c>
      <c r="AP80" s="27">
        <v>0</v>
      </c>
      <c r="AQ80" s="27">
        <v>0</v>
      </c>
      <c r="AR80" s="26">
        <v>0</v>
      </c>
      <c r="AS80" s="27">
        <v>0</v>
      </c>
      <c r="AT80" s="27">
        <v>0</v>
      </c>
      <c r="AU80" s="27">
        <v>0</v>
      </c>
      <c r="AV80" s="27">
        <v>18.329999999999998</v>
      </c>
      <c r="AW80" s="2">
        <v>110</v>
      </c>
      <c r="AX80" s="2">
        <v>0</v>
      </c>
      <c r="AY80" s="2">
        <v>110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110</v>
      </c>
      <c r="BG80" t="s">
        <v>87</v>
      </c>
      <c r="BH80" t="s">
        <v>407</v>
      </c>
      <c r="BI80" t="s">
        <v>408</v>
      </c>
      <c r="BJ80" t="s">
        <v>367</v>
      </c>
      <c r="BK80" t="s">
        <v>206</v>
      </c>
      <c r="BL80" t="s">
        <v>368</v>
      </c>
      <c r="BM80" t="s">
        <v>963</v>
      </c>
      <c r="BN80" t="s">
        <v>964</v>
      </c>
      <c r="BO80" t="s">
        <v>965</v>
      </c>
      <c r="BP80" t="s">
        <v>206</v>
      </c>
      <c r="BQ80" t="s">
        <v>455</v>
      </c>
      <c r="BR80" t="s">
        <v>964</v>
      </c>
      <c r="BS80" t="s">
        <v>966</v>
      </c>
      <c r="BT80" t="s">
        <v>964</v>
      </c>
      <c r="BU80" t="s">
        <v>966</v>
      </c>
      <c r="BX80" t="s">
        <v>206</v>
      </c>
      <c r="BY80" t="s">
        <v>967</v>
      </c>
      <c r="BZ80" s="27">
        <v>417.62</v>
      </c>
      <c r="CA80" s="27">
        <v>83.51</v>
      </c>
      <c r="CB80" s="27">
        <v>501.13</v>
      </c>
      <c r="CC80" t="s">
        <v>457</v>
      </c>
      <c r="CD80" s="26">
        <v>4.556</v>
      </c>
      <c r="CE80" s="1">
        <v>44099</v>
      </c>
      <c r="CF80" t="s">
        <v>968</v>
      </c>
      <c r="CK80" t="s">
        <v>402</v>
      </c>
      <c r="CL80" t="s">
        <v>402</v>
      </c>
      <c r="CM80" t="s">
        <v>402</v>
      </c>
      <c r="CN80" t="s">
        <v>402</v>
      </c>
      <c r="CO80" t="s">
        <v>402</v>
      </c>
      <c r="CP80" t="s">
        <v>402</v>
      </c>
      <c r="CQ80" s="27">
        <v>91.67</v>
      </c>
    </row>
    <row r="81" spans="1:95" x14ac:dyDescent="0.25">
      <c r="A81" t="s">
        <v>440</v>
      </c>
      <c r="B81" t="s">
        <v>441</v>
      </c>
      <c r="C81" t="s">
        <v>442</v>
      </c>
      <c r="D81" t="s">
        <v>443</v>
      </c>
      <c r="E81" t="s">
        <v>444</v>
      </c>
      <c r="F81" t="s">
        <v>445</v>
      </c>
      <c r="G81" t="s">
        <v>84</v>
      </c>
      <c r="H81" t="s">
        <v>958</v>
      </c>
      <c r="I81" t="s">
        <v>85</v>
      </c>
      <c r="J81" t="s">
        <v>969</v>
      </c>
      <c r="K81" t="s">
        <v>970</v>
      </c>
      <c r="L81" t="s">
        <v>86</v>
      </c>
      <c r="M81" t="s">
        <v>403</v>
      </c>
      <c r="N81" t="s">
        <v>513</v>
      </c>
      <c r="O81" s="1">
        <v>44102</v>
      </c>
      <c r="P81" s="1">
        <v>44103</v>
      </c>
      <c r="Q81" s="1">
        <v>44103</v>
      </c>
      <c r="R81" t="s">
        <v>405</v>
      </c>
      <c r="S81" t="s">
        <v>405</v>
      </c>
      <c r="T81" t="s">
        <v>406</v>
      </c>
      <c r="U81" t="s">
        <v>445</v>
      </c>
      <c r="V81" t="s">
        <v>504</v>
      </c>
      <c r="W81" t="s">
        <v>592</v>
      </c>
      <c r="X81" t="s">
        <v>971</v>
      </c>
      <c r="Y81" s="2">
        <v>1</v>
      </c>
      <c r="Z81" s="27">
        <v>28.75</v>
      </c>
      <c r="AA81" s="27">
        <v>0</v>
      </c>
      <c r="AB81" s="27">
        <v>28.75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27">
        <v>0</v>
      </c>
      <c r="AI81" s="27">
        <v>28.75</v>
      </c>
      <c r="AJ81" s="26">
        <v>0.2</v>
      </c>
      <c r="AK81" s="27">
        <v>5.75</v>
      </c>
      <c r="AL81" s="27">
        <v>0</v>
      </c>
      <c r="AM81" s="27">
        <v>5.75</v>
      </c>
      <c r="AN81" s="26">
        <v>0</v>
      </c>
      <c r="AO81" s="27">
        <v>0</v>
      </c>
      <c r="AP81" s="27">
        <v>0</v>
      </c>
      <c r="AQ81" s="27">
        <v>0</v>
      </c>
      <c r="AR81" s="26">
        <v>0</v>
      </c>
      <c r="AS81" s="27">
        <v>0</v>
      </c>
      <c r="AT81" s="27">
        <v>0</v>
      </c>
      <c r="AU81" s="27">
        <v>0</v>
      </c>
      <c r="AV81" s="27">
        <v>5.75</v>
      </c>
      <c r="AW81" s="2">
        <v>34.5</v>
      </c>
      <c r="AX81" s="2">
        <v>0</v>
      </c>
      <c r="AY81" s="2">
        <v>34.5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34.5</v>
      </c>
      <c r="BG81" t="s">
        <v>87</v>
      </c>
      <c r="BH81" t="s">
        <v>407</v>
      </c>
      <c r="BI81" t="s">
        <v>408</v>
      </c>
      <c r="BJ81" t="s">
        <v>367</v>
      </c>
      <c r="BK81" t="s">
        <v>206</v>
      </c>
      <c r="BL81" t="s">
        <v>368</v>
      </c>
      <c r="BM81" t="s">
        <v>972</v>
      </c>
      <c r="BN81" t="s">
        <v>964</v>
      </c>
      <c r="BO81" t="s">
        <v>973</v>
      </c>
      <c r="BP81" t="s">
        <v>206</v>
      </c>
      <c r="BQ81" t="s">
        <v>455</v>
      </c>
      <c r="BR81" t="s">
        <v>964</v>
      </c>
      <c r="BS81" t="s">
        <v>966</v>
      </c>
      <c r="BT81" t="s">
        <v>964</v>
      </c>
      <c r="BU81" t="s">
        <v>966</v>
      </c>
      <c r="BX81" t="s">
        <v>206</v>
      </c>
      <c r="BY81" t="s">
        <v>974</v>
      </c>
      <c r="BZ81" s="27">
        <v>130.82</v>
      </c>
      <c r="CA81" s="27">
        <v>26.16</v>
      </c>
      <c r="CB81" s="27">
        <v>156.97999999999999</v>
      </c>
      <c r="CC81" t="s">
        <v>457</v>
      </c>
      <c r="CD81" s="26">
        <v>4.55</v>
      </c>
      <c r="CE81" s="1">
        <v>44102</v>
      </c>
      <c r="CF81" t="s">
        <v>975</v>
      </c>
      <c r="CK81" t="s">
        <v>402</v>
      </c>
      <c r="CL81" t="s">
        <v>402</v>
      </c>
      <c r="CM81" t="s">
        <v>402</v>
      </c>
      <c r="CN81" t="s">
        <v>402</v>
      </c>
      <c r="CO81" t="s">
        <v>402</v>
      </c>
      <c r="CP81" t="s">
        <v>402</v>
      </c>
      <c r="CQ81" s="27">
        <v>28.75</v>
      </c>
    </row>
    <row r="83" spans="1:95" ht="15.75" thickBot="1" x14ac:dyDescent="0.3"/>
    <row r="84" spans="1:95" x14ac:dyDescent="0.25">
      <c r="C84" s="57" t="s">
        <v>2402</v>
      </c>
      <c r="D84" t="s">
        <v>2404</v>
      </c>
      <c r="F84" s="32" t="s">
        <v>2405</v>
      </c>
      <c r="G84" s="33"/>
    </row>
    <row r="85" spans="1:95" x14ac:dyDescent="0.25">
      <c r="C85" s="58" t="s">
        <v>404</v>
      </c>
      <c r="D85" s="2">
        <v>599.8599999999999</v>
      </c>
      <c r="F85" s="34" t="s">
        <v>2367</v>
      </c>
      <c r="G85" s="35">
        <f>GETPIVOTDATA("SALE_INVOICE_AMOUNT_NET",$C$84)</f>
        <v>599.8599999999999</v>
      </c>
    </row>
    <row r="86" spans="1:95" ht="15.75" thickBot="1" x14ac:dyDescent="0.3">
      <c r="C86" s="59" t="s">
        <v>85</v>
      </c>
      <c r="D86" s="2">
        <v>599.8599999999999</v>
      </c>
      <c r="F86" s="36" t="s">
        <v>2370</v>
      </c>
      <c r="G86" s="37">
        <f>G85*0.23</f>
        <v>137.96779999999998</v>
      </c>
    </row>
    <row r="87" spans="1:95" x14ac:dyDescent="0.25">
      <c r="C87" s="60" t="s">
        <v>206</v>
      </c>
      <c r="D87" s="2">
        <v>599.8599999999999</v>
      </c>
    </row>
    <row r="88" spans="1:95" x14ac:dyDescent="0.25">
      <c r="C88" s="61" t="s">
        <v>453</v>
      </c>
      <c r="D88" s="2">
        <v>531.4899999999999</v>
      </c>
    </row>
    <row r="89" spans="1:95" x14ac:dyDescent="0.25">
      <c r="C89" s="61" t="s">
        <v>477</v>
      </c>
      <c r="D89" s="2">
        <v>68.37</v>
      </c>
    </row>
    <row r="90" spans="1:95" x14ac:dyDescent="0.25">
      <c r="C90" s="58" t="s">
        <v>2403</v>
      </c>
      <c r="D90" s="2">
        <v>599.8599999999999</v>
      </c>
    </row>
    <row r="93" spans="1:95" ht="15.75" thickBot="1" x14ac:dyDescent="0.3">
      <c r="C93" s="57" t="s">
        <v>2402</v>
      </c>
      <c r="D93" t="s">
        <v>2404</v>
      </c>
      <c r="E93" s="57"/>
    </row>
    <row r="94" spans="1:95" ht="15.75" thickBot="1" x14ac:dyDescent="0.3">
      <c r="C94" s="58" t="s">
        <v>513</v>
      </c>
      <c r="D94" s="2">
        <v>7219.6799999999985</v>
      </c>
      <c r="F94" s="46" t="s">
        <v>2362</v>
      </c>
      <c r="G94" s="47">
        <f>GETPIVOTDATA("SALE_INVOICE_AMOUNT_NET",$C$93)</f>
        <v>7219.6799999999985</v>
      </c>
    </row>
    <row r="95" spans="1:95" x14ac:dyDescent="0.25">
      <c r="C95" s="59" t="s">
        <v>85</v>
      </c>
      <c r="D95" s="2">
        <v>7219.6799999999985</v>
      </c>
    </row>
    <row r="96" spans="1:95" x14ac:dyDescent="0.25">
      <c r="C96" s="60" t="s">
        <v>206</v>
      </c>
      <c r="D96" s="2">
        <v>7219.6799999999985</v>
      </c>
    </row>
    <row r="97" spans="3:4" x14ac:dyDescent="0.25">
      <c r="C97" s="61" t="s">
        <v>90</v>
      </c>
      <c r="D97" s="2">
        <v>6455.6399999999976</v>
      </c>
    </row>
    <row r="98" spans="3:4" x14ac:dyDescent="0.25">
      <c r="C98" s="61" t="s">
        <v>443</v>
      </c>
      <c r="D98" s="2">
        <v>215.60000000000002</v>
      </c>
    </row>
    <row r="99" spans="3:4" x14ac:dyDescent="0.25">
      <c r="C99" s="61" t="s">
        <v>964</v>
      </c>
      <c r="D99" s="2">
        <v>548.44000000000005</v>
      </c>
    </row>
    <row r="100" spans="3:4" x14ac:dyDescent="0.25">
      <c r="C100" s="58" t="s">
        <v>2403</v>
      </c>
      <c r="D100" s="2">
        <v>7219.6799999999985</v>
      </c>
    </row>
  </sheetData>
  <mergeCells count="1">
    <mergeCell ref="F84:G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39"/>
  <sheetViews>
    <sheetView topLeftCell="A16" workbookViewId="0">
      <selection activeCell="N42" sqref="M42:N42"/>
    </sheetView>
  </sheetViews>
  <sheetFormatPr defaultRowHeight="15" x14ac:dyDescent="0.25"/>
  <cols>
    <col min="3" max="3" width="29.85546875" bestFit="1" customWidth="1"/>
    <col min="4" max="4" width="38.140625" bestFit="1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124</v>
      </c>
      <c r="L1" t="s">
        <v>9</v>
      </c>
      <c r="M1" t="s">
        <v>212</v>
      </c>
      <c r="N1" t="s">
        <v>10</v>
      </c>
      <c r="O1" t="s">
        <v>13</v>
      </c>
      <c r="P1" t="s">
        <v>125</v>
      </c>
      <c r="Q1" t="s">
        <v>126</v>
      </c>
      <c r="R1" t="s">
        <v>127</v>
      </c>
      <c r="S1" t="s">
        <v>128</v>
      </c>
      <c r="T1" t="s">
        <v>257</v>
      </c>
      <c r="U1" t="s">
        <v>263</v>
      </c>
      <c r="V1" t="s">
        <v>129</v>
      </c>
      <c r="W1" t="s">
        <v>17</v>
      </c>
      <c r="X1" t="s">
        <v>18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365</v>
      </c>
      <c r="BI1" t="s">
        <v>54</v>
      </c>
      <c r="BJ1" t="s">
        <v>165</v>
      </c>
      <c r="BK1" t="s">
        <v>169</v>
      </c>
      <c r="BL1" t="s">
        <v>166</v>
      </c>
      <c r="BM1" t="s">
        <v>167</v>
      </c>
      <c r="BN1" t="s">
        <v>170</v>
      </c>
      <c r="BO1" t="s">
        <v>168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67</v>
      </c>
      <c r="BW1" t="s">
        <v>68</v>
      </c>
      <c r="BX1" t="s">
        <v>69</v>
      </c>
      <c r="BY1" t="s">
        <v>177</v>
      </c>
      <c r="BZ1" t="s">
        <v>178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364</v>
      </c>
      <c r="CG1" t="s">
        <v>184</v>
      </c>
      <c r="CH1" t="s">
        <v>214</v>
      </c>
      <c r="CI1" t="s">
        <v>262</v>
      </c>
      <c r="CJ1" t="s">
        <v>360</v>
      </c>
      <c r="CK1" t="s">
        <v>381</v>
      </c>
      <c r="CL1" t="s">
        <v>382</v>
      </c>
      <c r="CM1" t="s">
        <v>359</v>
      </c>
      <c r="CN1" t="s">
        <v>976</v>
      </c>
    </row>
    <row r="2" spans="1:92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89</v>
      </c>
      <c r="I2" t="s">
        <v>201</v>
      </c>
      <c r="J2" t="s">
        <v>493</v>
      </c>
      <c r="K2" t="s">
        <v>977</v>
      </c>
      <c r="L2" t="s">
        <v>86</v>
      </c>
      <c r="M2" t="s">
        <v>403</v>
      </c>
      <c r="N2" t="s">
        <v>404</v>
      </c>
      <c r="O2" s="1">
        <v>44089</v>
      </c>
      <c r="P2" s="1">
        <v>44088</v>
      </c>
      <c r="Q2" s="1">
        <v>44096</v>
      </c>
      <c r="R2" t="s">
        <v>405</v>
      </c>
      <c r="S2" t="s">
        <v>405</v>
      </c>
      <c r="T2" t="s">
        <v>406</v>
      </c>
      <c r="U2" t="s">
        <v>445</v>
      </c>
      <c r="V2" t="s">
        <v>844</v>
      </c>
      <c r="W2" t="s">
        <v>496</v>
      </c>
      <c r="X2" t="s">
        <v>497</v>
      </c>
      <c r="Y2" s="2">
        <v>1</v>
      </c>
      <c r="Z2" s="27">
        <v>-23.98</v>
      </c>
      <c r="AA2" s="27">
        <v>0</v>
      </c>
      <c r="AB2" s="27">
        <v>-23.98</v>
      </c>
      <c r="AC2" s="27">
        <v>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-23.98</v>
      </c>
      <c r="AJ2" s="26">
        <v>0.23</v>
      </c>
      <c r="AK2" s="27">
        <v>-5.52</v>
      </c>
      <c r="AL2" s="27">
        <v>0</v>
      </c>
      <c r="AM2" s="27">
        <v>-5.52</v>
      </c>
      <c r="AN2" s="26">
        <v>0</v>
      </c>
      <c r="AO2" s="27">
        <v>0</v>
      </c>
      <c r="AP2" s="27">
        <v>0</v>
      </c>
      <c r="AQ2" s="27">
        <v>0</v>
      </c>
      <c r="AR2" s="26">
        <v>0</v>
      </c>
      <c r="AS2" s="27">
        <v>0</v>
      </c>
      <c r="AT2" s="27">
        <v>0</v>
      </c>
      <c r="AU2" s="27">
        <v>0</v>
      </c>
      <c r="AV2" s="27">
        <v>-5.52</v>
      </c>
      <c r="AW2" s="2">
        <v>-29.5</v>
      </c>
      <c r="AX2" s="2">
        <v>0</v>
      </c>
      <c r="AY2" s="2">
        <v>-29.5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-29.5</v>
      </c>
      <c r="BG2" t="s">
        <v>87</v>
      </c>
      <c r="BH2" t="s">
        <v>407</v>
      </c>
      <c r="BI2" t="s">
        <v>408</v>
      </c>
      <c r="BJ2" t="s">
        <v>450</v>
      </c>
      <c r="BK2" t="s">
        <v>206</v>
      </c>
      <c r="BL2" t="s">
        <v>451</v>
      </c>
      <c r="BM2" t="s">
        <v>498</v>
      </c>
      <c r="BN2" t="s">
        <v>453</v>
      </c>
      <c r="BO2" t="s">
        <v>499</v>
      </c>
      <c r="BP2" t="s">
        <v>206</v>
      </c>
      <c r="BQ2" t="s">
        <v>455</v>
      </c>
      <c r="BR2" t="s">
        <v>453</v>
      </c>
      <c r="BT2" t="s">
        <v>206</v>
      </c>
      <c r="BU2" t="s">
        <v>455</v>
      </c>
      <c r="BX2" t="s">
        <v>206</v>
      </c>
      <c r="BY2" t="s">
        <v>978</v>
      </c>
      <c r="BZ2" s="27">
        <v>-106.72</v>
      </c>
      <c r="CA2" s="27">
        <v>-24.57</v>
      </c>
      <c r="CB2" s="27">
        <v>-131.29</v>
      </c>
      <c r="CC2" t="s">
        <v>457</v>
      </c>
      <c r="CD2" s="2">
        <v>4.45</v>
      </c>
      <c r="CE2" s="1">
        <v>44088</v>
      </c>
      <c r="CF2" t="s">
        <v>85</v>
      </c>
      <c r="CG2" t="s">
        <v>979</v>
      </c>
      <c r="CH2" t="s">
        <v>402</v>
      </c>
      <c r="CI2" t="s">
        <v>402</v>
      </c>
      <c r="CJ2" t="s">
        <v>402</v>
      </c>
      <c r="CK2" t="s">
        <v>402</v>
      </c>
      <c r="CL2" t="s">
        <v>402</v>
      </c>
      <c r="CM2" t="s">
        <v>402</v>
      </c>
      <c r="CN2" s="27">
        <v>-23.98</v>
      </c>
    </row>
    <row r="3" spans="1:92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89</v>
      </c>
      <c r="I3" t="s">
        <v>201</v>
      </c>
      <c r="J3" t="s">
        <v>980</v>
      </c>
      <c r="K3" t="s">
        <v>981</v>
      </c>
      <c r="L3" t="s">
        <v>86</v>
      </c>
      <c r="M3" t="s">
        <v>403</v>
      </c>
      <c r="N3" t="s">
        <v>513</v>
      </c>
      <c r="O3" s="1">
        <v>44070</v>
      </c>
      <c r="P3" s="1">
        <v>44069</v>
      </c>
      <c r="Q3" s="1">
        <v>44078</v>
      </c>
      <c r="R3" t="s">
        <v>405</v>
      </c>
      <c r="S3" t="s">
        <v>405</v>
      </c>
      <c r="T3" t="s">
        <v>406</v>
      </c>
      <c r="U3" t="s">
        <v>445</v>
      </c>
      <c r="V3" t="s">
        <v>423</v>
      </c>
      <c r="W3" t="s">
        <v>982</v>
      </c>
      <c r="X3" t="s">
        <v>983</v>
      </c>
      <c r="Y3" s="2">
        <v>1</v>
      </c>
      <c r="Z3" s="27">
        <v>-25.78</v>
      </c>
      <c r="AA3" s="27">
        <v>0</v>
      </c>
      <c r="AB3" s="27">
        <v>-25.78</v>
      </c>
      <c r="AC3" s="27">
        <v>0</v>
      </c>
      <c r="AD3" s="27">
        <v>0</v>
      </c>
      <c r="AE3" s="27">
        <v>0</v>
      </c>
      <c r="AF3" s="27">
        <v>0</v>
      </c>
      <c r="AG3" s="27">
        <v>0</v>
      </c>
      <c r="AH3" s="27">
        <v>0</v>
      </c>
      <c r="AI3" s="27">
        <v>-25.78</v>
      </c>
      <c r="AJ3" s="26">
        <v>0.16</v>
      </c>
      <c r="AK3" s="27">
        <v>-4.12</v>
      </c>
      <c r="AL3" s="27">
        <v>0</v>
      </c>
      <c r="AM3" s="27">
        <v>-4.12</v>
      </c>
      <c r="AN3" s="26">
        <v>0</v>
      </c>
      <c r="AO3" s="27">
        <v>0</v>
      </c>
      <c r="AP3" s="27">
        <v>0</v>
      </c>
      <c r="AQ3" s="27">
        <v>0</v>
      </c>
      <c r="AR3" s="26">
        <v>0</v>
      </c>
      <c r="AS3" s="27">
        <v>0</v>
      </c>
      <c r="AT3" s="27">
        <v>0</v>
      </c>
      <c r="AU3" s="27">
        <v>0</v>
      </c>
      <c r="AV3" s="27">
        <v>-4.12</v>
      </c>
      <c r="AW3" s="2">
        <v>-29.9</v>
      </c>
      <c r="AX3" s="2">
        <v>0</v>
      </c>
      <c r="AY3" s="2">
        <v>-29.9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-29.9</v>
      </c>
      <c r="BG3" t="s">
        <v>87</v>
      </c>
      <c r="BH3" t="s">
        <v>407</v>
      </c>
      <c r="BI3" t="s">
        <v>408</v>
      </c>
      <c r="BJ3" t="s">
        <v>367</v>
      </c>
      <c r="BK3" t="s">
        <v>206</v>
      </c>
      <c r="BL3" t="s">
        <v>368</v>
      </c>
      <c r="BM3" t="s">
        <v>984</v>
      </c>
      <c r="BN3" t="s">
        <v>90</v>
      </c>
      <c r="BO3" t="s">
        <v>985</v>
      </c>
      <c r="BP3" t="s">
        <v>206</v>
      </c>
      <c r="BQ3" t="s">
        <v>455</v>
      </c>
      <c r="BR3" t="s">
        <v>90</v>
      </c>
      <c r="BS3" t="s">
        <v>518</v>
      </c>
      <c r="BT3" t="s">
        <v>90</v>
      </c>
      <c r="BU3" t="s">
        <v>518</v>
      </c>
      <c r="BX3" t="s">
        <v>206</v>
      </c>
      <c r="BY3" t="s">
        <v>986</v>
      </c>
      <c r="BZ3" s="27">
        <v>-113.62</v>
      </c>
      <c r="CA3" s="27">
        <v>-18.16</v>
      </c>
      <c r="CB3" s="27">
        <v>-131.78</v>
      </c>
      <c r="CC3" t="s">
        <v>457</v>
      </c>
      <c r="CD3" s="2">
        <v>4.407</v>
      </c>
      <c r="CE3" s="1">
        <v>44069</v>
      </c>
      <c r="CF3" t="s">
        <v>85</v>
      </c>
      <c r="CG3" t="s">
        <v>987</v>
      </c>
      <c r="CH3" t="s">
        <v>402</v>
      </c>
      <c r="CI3" t="s">
        <v>402</v>
      </c>
      <c r="CJ3" t="s">
        <v>402</v>
      </c>
      <c r="CL3" t="s">
        <v>402</v>
      </c>
      <c r="CM3" t="s">
        <v>402</v>
      </c>
      <c r="CN3" s="27">
        <v>-25.78</v>
      </c>
    </row>
    <row r="4" spans="1:92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89</v>
      </c>
      <c r="I4" t="s">
        <v>201</v>
      </c>
      <c r="J4" t="s">
        <v>583</v>
      </c>
      <c r="K4" t="s">
        <v>988</v>
      </c>
      <c r="L4" t="s">
        <v>86</v>
      </c>
      <c r="M4" t="s">
        <v>403</v>
      </c>
      <c r="N4" t="s">
        <v>513</v>
      </c>
      <c r="O4" s="1">
        <v>44077</v>
      </c>
      <c r="P4" s="1">
        <v>44076</v>
      </c>
      <c r="Q4" s="1">
        <v>44086</v>
      </c>
      <c r="R4" t="s">
        <v>405</v>
      </c>
      <c r="S4" t="s">
        <v>405</v>
      </c>
      <c r="T4" t="s">
        <v>406</v>
      </c>
      <c r="U4" t="s">
        <v>445</v>
      </c>
      <c r="V4" t="s">
        <v>475</v>
      </c>
      <c r="W4" t="s">
        <v>585</v>
      </c>
      <c r="X4" t="s">
        <v>586</v>
      </c>
      <c r="Y4" s="2">
        <v>1</v>
      </c>
      <c r="Z4" s="27">
        <v>-25.43</v>
      </c>
      <c r="AA4" s="27">
        <v>0</v>
      </c>
      <c r="AB4" s="27">
        <v>-25.43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-25.43</v>
      </c>
      <c r="AJ4" s="26">
        <v>0.16</v>
      </c>
      <c r="AK4" s="27">
        <v>-4.07</v>
      </c>
      <c r="AL4" s="27">
        <v>0</v>
      </c>
      <c r="AM4" s="27">
        <v>-4.07</v>
      </c>
      <c r="AN4" s="26">
        <v>0</v>
      </c>
      <c r="AO4" s="27">
        <v>0</v>
      </c>
      <c r="AP4" s="27">
        <v>0</v>
      </c>
      <c r="AQ4" s="27">
        <v>0</v>
      </c>
      <c r="AR4" s="26">
        <v>0</v>
      </c>
      <c r="AS4" s="27">
        <v>0</v>
      </c>
      <c r="AT4" s="27">
        <v>0</v>
      </c>
      <c r="AU4" s="27">
        <v>0</v>
      </c>
      <c r="AV4" s="27">
        <v>-4.07</v>
      </c>
      <c r="AW4" s="2">
        <v>-29.5</v>
      </c>
      <c r="AX4" s="2">
        <v>0</v>
      </c>
      <c r="AY4" s="2">
        <v>-29.5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-29.5</v>
      </c>
      <c r="BG4" t="s">
        <v>87</v>
      </c>
      <c r="BH4" t="s">
        <v>407</v>
      </c>
      <c r="BI4" t="s">
        <v>408</v>
      </c>
      <c r="BJ4" t="s">
        <v>367</v>
      </c>
      <c r="BK4" t="s">
        <v>206</v>
      </c>
      <c r="BL4" t="s">
        <v>368</v>
      </c>
      <c r="BM4" t="s">
        <v>417</v>
      </c>
      <c r="BN4" t="s">
        <v>90</v>
      </c>
      <c r="BO4" t="s">
        <v>587</v>
      </c>
      <c r="BP4" t="s">
        <v>206</v>
      </c>
      <c r="BQ4" t="s">
        <v>455</v>
      </c>
      <c r="BR4" t="s">
        <v>90</v>
      </c>
      <c r="BS4" t="s">
        <v>518</v>
      </c>
      <c r="BT4" t="s">
        <v>90</v>
      </c>
      <c r="BU4" t="s">
        <v>518</v>
      </c>
      <c r="BX4" t="s">
        <v>206</v>
      </c>
      <c r="BY4" t="s">
        <v>989</v>
      </c>
      <c r="BZ4" s="27">
        <v>-112.36</v>
      </c>
      <c r="CA4" s="27">
        <v>-17.98</v>
      </c>
      <c r="CB4" s="27">
        <v>-130.35</v>
      </c>
      <c r="CC4" t="s">
        <v>457</v>
      </c>
      <c r="CD4" s="2">
        <v>4.4189999999999996</v>
      </c>
      <c r="CE4" s="1">
        <v>44076</v>
      </c>
      <c r="CF4" t="s">
        <v>85</v>
      </c>
      <c r="CG4" t="s">
        <v>990</v>
      </c>
      <c r="CH4" t="s">
        <v>402</v>
      </c>
      <c r="CI4" t="s">
        <v>402</v>
      </c>
      <c r="CJ4" t="s">
        <v>402</v>
      </c>
      <c r="CL4" t="s">
        <v>402</v>
      </c>
      <c r="CM4" t="s">
        <v>402</v>
      </c>
      <c r="CN4" s="27">
        <v>-25.43</v>
      </c>
    </row>
    <row r="5" spans="1:92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89</v>
      </c>
      <c r="I5" t="s">
        <v>201</v>
      </c>
      <c r="J5" t="s">
        <v>651</v>
      </c>
      <c r="K5" t="s">
        <v>991</v>
      </c>
      <c r="L5" t="s">
        <v>86</v>
      </c>
      <c r="M5" t="s">
        <v>403</v>
      </c>
      <c r="N5" t="s">
        <v>513</v>
      </c>
      <c r="O5" s="1">
        <v>44081</v>
      </c>
      <c r="P5" s="1">
        <v>44079</v>
      </c>
      <c r="Q5" s="1">
        <v>44096</v>
      </c>
      <c r="R5" t="s">
        <v>405</v>
      </c>
      <c r="S5" t="s">
        <v>405</v>
      </c>
      <c r="T5" t="s">
        <v>406</v>
      </c>
      <c r="U5" t="s">
        <v>445</v>
      </c>
      <c r="V5" t="s">
        <v>844</v>
      </c>
      <c r="W5" t="s">
        <v>653</v>
      </c>
      <c r="X5" t="s">
        <v>654</v>
      </c>
      <c r="Y5" s="2">
        <v>1</v>
      </c>
      <c r="Z5" s="27">
        <v>-25.43</v>
      </c>
      <c r="AA5" s="27">
        <v>0</v>
      </c>
      <c r="AB5" s="27">
        <v>-25.43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-25.43</v>
      </c>
      <c r="AJ5" s="26">
        <v>0.16</v>
      </c>
      <c r="AK5" s="27">
        <v>-4.07</v>
      </c>
      <c r="AL5" s="27">
        <v>0</v>
      </c>
      <c r="AM5" s="27">
        <v>-4.07</v>
      </c>
      <c r="AN5" s="26">
        <v>0</v>
      </c>
      <c r="AO5" s="27">
        <v>0</v>
      </c>
      <c r="AP5" s="27">
        <v>0</v>
      </c>
      <c r="AQ5" s="27">
        <v>0</v>
      </c>
      <c r="AR5" s="26">
        <v>0</v>
      </c>
      <c r="AS5" s="27">
        <v>0</v>
      </c>
      <c r="AT5" s="27">
        <v>0</v>
      </c>
      <c r="AU5" s="27">
        <v>0</v>
      </c>
      <c r="AV5" s="27">
        <v>-4.07</v>
      </c>
      <c r="AW5" s="2">
        <v>-29.5</v>
      </c>
      <c r="AX5" s="2">
        <v>0</v>
      </c>
      <c r="AY5" s="2">
        <v>-29.5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-29.5</v>
      </c>
      <c r="BG5" t="s">
        <v>87</v>
      </c>
      <c r="BH5" t="s">
        <v>407</v>
      </c>
      <c r="BI5" t="s">
        <v>408</v>
      </c>
      <c r="BJ5" t="s">
        <v>367</v>
      </c>
      <c r="BK5" t="s">
        <v>206</v>
      </c>
      <c r="BL5" t="s">
        <v>368</v>
      </c>
      <c r="BM5" t="s">
        <v>655</v>
      </c>
      <c r="BN5" t="s">
        <v>90</v>
      </c>
      <c r="BO5" t="s">
        <v>656</v>
      </c>
      <c r="BP5" t="s">
        <v>206</v>
      </c>
      <c r="BQ5" t="s">
        <v>455</v>
      </c>
      <c r="BR5" t="s">
        <v>90</v>
      </c>
      <c r="BS5" t="s">
        <v>518</v>
      </c>
      <c r="BT5" t="s">
        <v>90</v>
      </c>
      <c r="BU5" t="s">
        <v>518</v>
      </c>
      <c r="BX5" t="s">
        <v>206</v>
      </c>
      <c r="BY5" t="s">
        <v>992</v>
      </c>
      <c r="BZ5" s="27">
        <v>-113.2</v>
      </c>
      <c r="CA5" s="27">
        <v>-18.12</v>
      </c>
      <c r="CB5" s="27">
        <v>-131.32</v>
      </c>
      <c r="CC5" t="s">
        <v>457</v>
      </c>
      <c r="CD5" s="2">
        <v>4.4509999999999996</v>
      </c>
      <c r="CE5" s="1">
        <v>44080</v>
      </c>
      <c r="CF5" t="s">
        <v>85</v>
      </c>
      <c r="CG5" t="s">
        <v>993</v>
      </c>
      <c r="CH5" t="s">
        <v>402</v>
      </c>
      <c r="CI5" t="s">
        <v>402</v>
      </c>
      <c r="CJ5" t="s">
        <v>402</v>
      </c>
      <c r="CL5" t="s">
        <v>402</v>
      </c>
      <c r="CM5" t="s">
        <v>402</v>
      </c>
      <c r="CN5" s="27">
        <v>-25.43</v>
      </c>
    </row>
    <row r="6" spans="1:92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89</v>
      </c>
      <c r="I6" t="s">
        <v>201</v>
      </c>
      <c r="J6" t="s">
        <v>994</v>
      </c>
      <c r="K6" t="s">
        <v>995</v>
      </c>
      <c r="L6" t="s">
        <v>86</v>
      </c>
      <c r="M6" t="s">
        <v>403</v>
      </c>
      <c r="N6" t="s">
        <v>513</v>
      </c>
      <c r="O6" s="1">
        <v>44066</v>
      </c>
      <c r="P6" s="1">
        <v>44065</v>
      </c>
      <c r="Q6" s="1">
        <v>44077</v>
      </c>
      <c r="R6" t="s">
        <v>405</v>
      </c>
      <c r="S6" t="s">
        <v>405</v>
      </c>
      <c r="T6" t="s">
        <v>406</v>
      </c>
      <c r="U6" t="s">
        <v>445</v>
      </c>
      <c r="V6" t="s">
        <v>423</v>
      </c>
      <c r="W6" t="s">
        <v>944</v>
      </c>
      <c r="X6" t="s">
        <v>996</v>
      </c>
      <c r="Y6" s="2">
        <v>1</v>
      </c>
      <c r="Z6" s="27">
        <v>-25.43</v>
      </c>
      <c r="AA6" s="27">
        <v>0</v>
      </c>
      <c r="AB6" s="27">
        <v>-25.43</v>
      </c>
      <c r="AC6" s="27">
        <v>-3.35</v>
      </c>
      <c r="AD6" s="27">
        <v>3.35</v>
      </c>
      <c r="AE6" s="27">
        <v>0</v>
      </c>
      <c r="AF6" s="27">
        <v>0</v>
      </c>
      <c r="AG6" s="27">
        <v>0</v>
      </c>
      <c r="AH6" s="27">
        <v>0</v>
      </c>
      <c r="AI6" s="27">
        <v>-25.43</v>
      </c>
      <c r="AJ6" s="26">
        <v>0.16</v>
      </c>
      <c r="AK6" s="27">
        <v>-4.07</v>
      </c>
      <c r="AL6" s="27">
        <v>0</v>
      </c>
      <c r="AM6" s="27">
        <v>-4.07</v>
      </c>
      <c r="AN6" s="26">
        <v>0.16</v>
      </c>
      <c r="AO6" s="27">
        <v>-0.54</v>
      </c>
      <c r="AP6" s="27">
        <v>0.54</v>
      </c>
      <c r="AQ6" s="27">
        <v>0</v>
      </c>
      <c r="AR6" s="26">
        <v>0</v>
      </c>
      <c r="AS6" s="27">
        <v>0</v>
      </c>
      <c r="AT6" s="27">
        <v>0</v>
      </c>
      <c r="AU6" s="27">
        <v>0</v>
      </c>
      <c r="AV6" s="27">
        <v>-4.07</v>
      </c>
      <c r="AW6" s="2">
        <v>-29.5</v>
      </c>
      <c r="AX6" s="2">
        <v>0</v>
      </c>
      <c r="AY6" s="2">
        <v>-29.5</v>
      </c>
      <c r="AZ6" s="2">
        <v>-3.89</v>
      </c>
      <c r="BA6" s="2">
        <v>3.89</v>
      </c>
      <c r="BB6" s="2">
        <v>0</v>
      </c>
      <c r="BC6" s="2">
        <v>0</v>
      </c>
      <c r="BD6" s="2">
        <v>0</v>
      </c>
      <c r="BE6" s="2">
        <v>0</v>
      </c>
      <c r="BF6" s="2">
        <v>-29.5</v>
      </c>
      <c r="BG6" t="s">
        <v>87</v>
      </c>
      <c r="BH6" t="s">
        <v>407</v>
      </c>
      <c r="BI6" t="s">
        <v>408</v>
      </c>
      <c r="BJ6" t="s">
        <v>367</v>
      </c>
      <c r="BK6" t="s">
        <v>206</v>
      </c>
      <c r="BL6" t="s">
        <v>368</v>
      </c>
      <c r="BM6" t="s">
        <v>997</v>
      </c>
      <c r="BN6" t="s">
        <v>90</v>
      </c>
      <c r="BO6" t="s">
        <v>998</v>
      </c>
      <c r="BP6" t="s">
        <v>206</v>
      </c>
      <c r="BQ6" t="s">
        <v>455</v>
      </c>
      <c r="BR6" t="s">
        <v>90</v>
      </c>
      <c r="BS6" t="s">
        <v>518</v>
      </c>
      <c r="BT6" t="s">
        <v>90</v>
      </c>
      <c r="BU6" t="s">
        <v>518</v>
      </c>
      <c r="BX6" t="s">
        <v>206</v>
      </c>
      <c r="BY6" t="s">
        <v>999</v>
      </c>
      <c r="BZ6" s="27">
        <v>-111.84</v>
      </c>
      <c r="CA6" s="27">
        <v>-17.899999999999999</v>
      </c>
      <c r="CB6" s="27">
        <v>-129.74</v>
      </c>
      <c r="CC6" t="s">
        <v>457</v>
      </c>
      <c r="CD6" s="2">
        <v>4.3979999999999997</v>
      </c>
      <c r="CE6" s="1">
        <v>44065</v>
      </c>
      <c r="CF6" t="s">
        <v>85</v>
      </c>
      <c r="CG6" t="s">
        <v>1000</v>
      </c>
      <c r="CH6" t="s">
        <v>402</v>
      </c>
      <c r="CI6" t="s">
        <v>402</v>
      </c>
      <c r="CJ6" t="s">
        <v>402</v>
      </c>
      <c r="CL6" t="s">
        <v>402</v>
      </c>
      <c r="CM6" t="s">
        <v>402</v>
      </c>
      <c r="CN6" s="27">
        <v>-25.43</v>
      </c>
    </row>
    <row r="7" spans="1:92" x14ac:dyDescent="0.25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84</v>
      </c>
      <c r="H7" t="s">
        <v>89</v>
      </c>
      <c r="I7" t="s">
        <v>201</v>
      </c>
      <c r="J7" t="s">
        <v>1001</v>
      </c>
      <c r="K7" t="s">
        <v>1002</v>
      </c>
      <c r="L7" t="s">
        <v>86</v>
      </c>
      <c r="M7" t="s">
        <v>403</v>
      </c>
      <c r="N7" t="s">
        <v>513</v>
      </c>
      <c r="O7" s="1">
        <v>44066</v>
      </c>
      <c r="P7" s="1">
        <v>44065</v>
      </c>
      <c r="Q7" s="1">
        <v>44085</v>
      </c>
      <c r="R7" t="s">
        <v>405</v>
      </c>
      <c r="S7" t="s">
        <v>405</v>
      </c>
      <c r="T7" t="s">
        <v>406</v>
      </c>
      <c r="U7" t="s">
        <v>445</v>
      </c>
      <c r="V7" t="s">
        <v>475</v>
      </c>
      <c r="W7" t="s">
        <v>1003</v>
      </c>
      <c r="X7" t="s">
        <v>1004</v>
      </c>
      <c r="Y7" s="2">
        <v>1</v>
      </c>
      <c r="Z7" s="27">
        <v>-25.43</v>
      </c>
      <c r="AA7" s="27">
        <v>0</v>
      </c>
      <c r="AB7" s="27">
        <v>-25.43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0</v>
      </c>
      <c r="AI7" s="27">
        <v>-25.43</v>
      </c>
      <c r="AJ7" s="26">
        <v>0.16</v>
      </c>
      <c r="AK7" s="27">
        <v>-4.07</v>
      </c>
      <c r="AL7" s="27">
        <v>0</v>
      </c>
      <c r="AM7" s="27">
        <v>-4.07</v>
      </c>
      <c r="AN7" s="26">
        <v>0</v>
      </c>
      <c r="AO7" s="27">
        <v>0</v>
      </c>
      <c r="AP7" s="27">
        <v>0</v>
      </c>
      <c r="AQ7" s="27">
        <v>0</v>
      </c>
      <c r="AR7" s="26">
        <v>0</v>
      </c>
      <c r="AS7" s="27">
        <v>0</v>
      </c>
      <c r="AT7" s="27">
        <v>0</v>
      </c>
      <c r="AU7" s="27">
        <v>0</v>
      </c>
      <c r="AV7" s="27">
        <v>-4.07</v>
      </c>
      <c r="AW7" s="2">
        <v>-29.5</v>
      </c>
      <c r="AX7" s="2">
        <v>0</v>
      </c>
      <c r="AY7" s="2">
        <v>-29.5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-29.5</v>
      </c>
      <c r="BG7" t="s">
        <v>87</v>
      </c>
      <c r="BH7" t="s">
        <v>407</v>
      </c>
      <c r="BI7" t="s">
        <v>408</v>
      </c>
      <c r="BJ7" t="s">
        <v>367</v>
      </c>
      <c r="BK7" t="s">
        <v>206</v>
      </c>
      <c r="BL7" t="s">
        <v>368</v>
      </c>
      <c r="BM7" t="s">
        <v>997</v>
      </c>
      <c r="BN7" t="s">
        <v>90</v>
      </c>
      <c r="BO7" t="s">
        <v>998</v>
      </c>
      <c r="BP7" t="s">
        <v>206</v>
      </c>
      <c r="BQ7" t="s">
        <v>455</v>
      </c>
      <c r="BR7" t="s">
        <v>90</v>
      </c>
      <c r="BS7" t="s">
        <v>518</v>
      </c>
      <c r="BT7" t="s">
        <v>90</v>
      </c>
      <c r="BU7" t="s">
        <v>518</v>
      </c>
      <c r="BX7" t="s">
        <v>206</v>
      </c>
      <c r="BY7" t="s">
        <v>1005</v>
      </c>
      <c r="BZ7" s="27">
        <v>-111.84</v>
      </c>
      <c r="CA7" s="27">
        <v>-17.899999999999999</v>
      </c>
      <c r="CB7" s="27">
        <v>-129.74</v>
      </c>
      <c r="CC7" t="s">
        <v>457</v>
      </c>
      <c r="CD7" s="2">
        <v>4.3979999999999997</v>
      </c>
      <c r="CE7" s="1">
        <v>44065</v>
      </c>
      <c r="CF7" t="s">
        <v>85</v>
      </c>
      <c r="CG7" t="s">
        <v>1006</v>
      </c>
      <c r="CH7" t="s">
        <v>402</v>
      </c>
      <c r="CI7" t="s">
        <v>402</v>
      </c>
      <c r="CJ7" t="s">
        <v>402</v>
      </c>
      <c r="CL7" t="s">
        <v>402</v>
      </c>
      <c r="CM7" t="s">
        <v>402</v>
      </c>
      <c r="CN7" s="27">
        <v>-25.43</v>
      </c>
    </row>
    <row r="8" spans="1:92" x14ac:dyDescent="0.25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84</v>
      </c>
      <c r="H8" t="s">
        <v>89</v>
      </c>
      <c r="I8" t="s">
        <v>201</v>
      </c>
      <c r="J8" t="s">
        <v>1007</v>
      </c>
      <c r="K8" t="s">
        <v>1008</v>
      </c>
      <c r="L8" t="s">
        <v>86</v>
      </c>
      <c r="M8" t="s">
        <v>403</v>
      </c>
      <c r="N8" t="s">
        <v>513</v>
      </c>
      <c r="O8" s="1">
        <v>44066</v>
      </c>
      <c r="P8" s="1">
        <v>44065</v>
      </c>
      <c r="Q8" s="1">
        <v>44077</v>
      </c>
      <c r="R8" t="s">
        <v>405</v>
      </c>
      <c r="S8" t="s">
        <v>405</v>
      </c>
      <c r="T8" t="s">
        <v>406</v>
      </c>
      <c r="U8" t="s">
        <v>445</v>
      </c>
      <c r="V8" t="s">
        <v>423</v>
      </c>
      <c r="W8" t="s">
        <v>1003</v>
      </c>
      <c r="X8" t="s">
        <v>1004</v>
      </c>
      <c r="Y8" s="2">
        <v>1</v>
      </c>
      <c r="Z8" s="27">
        <v>-25.43</v>
      </c>
      <c r="AA8" s="27">
        <v>0</v>
      </c>
      <c r="AB8" s="27">
        <v>-25.43</v>
      </c>
      <c r="AC8" s="27">
        <v>-3.35</v>
      </c>
      <c r="AD8" s="27">
        <v>3.35</v>
      </c>
      <c r="AE8" s="27">
        <v>0</v>
      </c>
      <c r="AF8" s="27">
        <v>0</v>
      </c>
      <c r="AG8" s="27">
        <v>0</v>
      </c>
      <c r="AH8" s="27">
        <v>0</v>
      </c>
      <c r="AI8" s="27">
        <v>-25.43</v>
      </c>
      <c r="AJ8" s="26">
        <v>0.16</v>
      </c>
      <c r="AK8" s="27">
        <v>-4.07</v>
      </c>
      <c r="AL8" s="27">
        <v>0</v>
      </c>
      <c r="AM8" s="27">
        <v>-4.07</v>
      </c>
      <c r="AN8" s="26">
        <v>0.16</v>
      </c>
      <c r="AO8" s="27">
        <v>-0.54</v>
      </c>
      <c r="AP8" s="27">
        <v>0.54</v>
      </c>
      <c r="AQ8" s="27">
        <v>0</v>
      </c>
      <c r="AR8" s="26">
        <v>0</v>
      </c>
      <c r="AS8" s="27">
        <v>0</v>
      </c>
      <c r="AT8" s="27">
        <v>0</v>
      </c>
      <c r="AU8" s="27">
        <v>0</v>
      </c>
      <c r="AV8" s="27">
        <v>-4.07</v>
      </c>
      <c r="AW8" s="2">
        <v>-29.5</v>
      </c>
      <c r="AX8" s="2">
        <v>0</v>
      </c>
      <c r="AY8" s="2">
        <v>-29.5</v>
      </c>
      <c r="AZ8" s="2">
        <v>-3.89</v>
      </c>
      <c r="BA8" s="2">
        <v>3.89</v>
      </c>
      <c r="BB8" s="2">
        <v>0</v>
      </c>
      <c r="BC8" s="2">
        <v>0</v>
      </c>
      <c r="BD8" s="2">
        <v>0</v>
      </c>
      <c r="BE8" s="2">
        <v>0</v>
      </c>
      <c r="BF8" s="2">
        <v>-29.5</v>
      </c>
      <c r="BG8" t="s">
        <v>87</v>
      </c>
      <c r="BH8" t="s">
        <v>407</v>
      </c>
      <c r="BI8" t="s">
        <v>408</v>
      </c>
      <c r="BJ8" t="s">
        <v>367</v>
      </c>
      <c r="BK8" t="s">
        <v>206</v>
      </c>
      <c r="BL8" t="s">
        <v>368</v>
      </c>
      <c r="BM8" t="s">
        <v>997</v>
      </c>
      <c r="BN8" t="s">
        <v>90</v>
      </c>
      <c r="BO8" t="s">
        <v>998</v>
      </c>
      <c r="BP8" t="s">
        <v>206</v>
      </c>
      <c r="BQ8" t="s">
        <v>455</v>
      </c>
      <c r="BR8" t="s">
        <v>90</v>
      </c>
      <c r="BS8" t="s">
        <v>518</v>
      </c>
      <c r="BT8" t="s">
        <v>90</v>
      </c>
      <c r="BU8" t="s">
        <v>518</v>
      </c>
      <c r="BX8" t="s">
        <v>206</v>
      </c>
      <c r="BY8" t="s">
        <v>1009</v>
      </c>
      <c r="BZ8" s="27">
        <v>-111.84</v>
      </c>
      <c r="CA8" s="27">
        <v>-17.899999999999999</v>
      </c>
      <c r="CB8" s="27">
        <v>-129.74</v>
      </c>
      <c r="CC8" t="s">
        <v>457</v>
      </c>
      <c r="CD8" s="2">
        <v>4.3979999999999997</v>
      </c>
      <c r="CE8" s="1">
        <v>44065</v>
      </c>
      <c r="CF8" t="s">
        <v>85</v>
      </c>
      <c r="CG8" t="s">
        <v>1010</v>
      </c>
      <c r="CH8" t="s">
        <v>402</v>
      </c>
      <c r="CI8" t="s">
        <v>402</v>
      </c>
      <c r="CJ8" t="s">
        <v>402</v>
      </c>
      <c r="CL8" t="s">
        <v>402</v>
      </c>
      <c r="CM8" t="s">
        <v>402</v>
      </c>
      <c r="CN8" s="27">
        <v>-25.43</v>
      </c>
    </row>
    <row r="9" spans="1:92" x14ac:dyDescent="0.25">
      <c r="A9" t="s">
        <v>440</v>
      </c>
      <c r="B9" t="s">
        <v>441</v>
      </c>
      <c r="C9" t="s">
        <v>442</v>
      </c>
      <c r="D9" t="s">
        <v>443</v>
      </c>
      <c r="E9" t="s">
        <v>444</v>
      </c>
      <c r="F9" t="s">
        <v>445</v>
      </c>
      <c r="G9" t="s">
        <v>84</v>
      </c>
      <c r="H9" t="s">
        <v>89</v>
      </c>
      <c r="I9" t="s">
        <v>201</v>
      </c>
      <c r="J9" t="s">
        <v>1011</v>
      </c>
      <c r="K9" t="s">
        <v>1012</v>
      </c>
      <c r="L9" t="s">
        <v>86</v>
      </c>
      <c r="M9" t="s">
        <v>403</v>
      </c>
      <c r="N9" t="s">
        <v>513</v>
      </c>
      <c r="O9" s="1">
        <v>44070</v>
      </c>
      <c r="P9" s="1">
        <v>44070</v>
      </c>
      <c r="Q9" s="1">
        <v>44076</v>
      </c>
      <c r="R9" t="s">
        <v>405</v>
      </c>
      <c r="S9" t="s">
        <v>405</v>
      </c>
      <c r="T9" t="s">
        <v>406</v>
      </c>
      <c r="U9" t="s">
        <v>445</v>
      </c>
      <c r="V9" t="s">
        <v>423</v>
      </c>
      <c r="W9" t="s">
        <v>1013</v>
      </c>
      <c r="X9" t="s">
        <v>1014</v>
      </c>
      <c r="Y9" s="2">
        <v>1</v>
      </c>
      <c r="Z9" s="27">
        <v>-25.43</v>
      </c>
      <c r="AA9" s="27">
        <v>0</v>
      </c>
      <c r="AB9" s="27">
        <v>-25.43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-25.43</v>
      </c>
      <c r="AJ9" s="26">
        <v>0.16</v>
      </c>
      <c r="AK9" s="27">
        <v>-4.07</v>
      </c>
      <c r="AL9" s="27">
        <v>0</v>
      </c>
      <c r="AM9" s="27">
        <v>-4.07</v>
      </c>
      <c r="AN9" s="26">
        <v>0</v>
      </c>
      <c r="AO9" s="27">
        <v>0</v>
      </c>
      <c r="AP9" s="27">
        <v>0</v>
      </c>
      <c r="AQ9" s="27">
        <v>0</v>
      </c>
      <c r="AR9" s="26">
        <v>0</v>
      </c>
      <c r="AS9" s="27">
        <v>0</v>
      </c>
      <c r="AT9" s="27">
        <v>0</v>
      </c>
      <c r="AU9" s="27">
        <v>0</v>
      </c>
      <c r="AV9" s="27">
        <v>-4.07</v>
      </c>
      <c r="AW9" s="2">
        <v>-29.5</v>
      </c>
      <c r="AX9" s="2">
        <v>0</v>
      </c>
      <c r="AY9" s="2">
        <v>-29.5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-29.5</v>
      </c>
      <c r="BG9" t="s">
        <v>87</v>
      </c>
      <c r="BH9" t="s">
        <v>407</v>
      </c>
      <c r="BI9" t="s">
        <v>408</v>
      </c>
      <c r="BJ9" t="s">
        <v>367</v>
      </c>
      <c r="BK9" t="s">
        <v>206</v>
      </c>
      <c r="BL9" t="s">
        <v>368</v>
      </c>
      <c r="BM9" t="s">
        <v>1015</v>
      </c>
      <c r="BN9" t="s">
        <v>90</v>
      </c>
      <c r="BO9" t="s">
        <v>1016</v>
      </c>
      <c r="BP9" t="s">
        <v>206</v>
      </c>
      <c r="BQ9" t="s">
        <v>455</v>
      </c>
      <c r="BR9" t="s">
        <v>90</v>
      </c>
      <c r="BS9" t="s">
        <v>518</v>
      </c>
      <c r="BT9" t="s">
        <v>90</v>
      </c>
      <c r="BU9" t="s">
        <v>518</v>
      </c>
      <c r="BX9" t="s">
        <v>206</v>
      </c>
      <c r="BY9" t="s">
        <v>1017</v>
      </c>
      <c r="BZ9" s="27">
        <v>-112.08</v>
      </c>
      <c r="CA9" s="27">
        <v>-17.940000000000001</v>
      </c>
      <c r="CB9" s="27">
        <v>-130.02000000000001</v>
      </c>
      <c r="CC9" t="s">
        <v>457</v>
      </c>
      <c r="CD9" s="2">
        <v>4.407</v>
      </c>
      <c r="CE9" s="1">
        <v>44069</v>
      </c>
      <c r="CF9" t="s">
        <v>85</v>
      </c>
      <c r="CG9" t="s">
        <v>1018</v>
      </c>
      <c r="CH9" t="s">
        <v>402</v>
      </c>
      <c r="CI9" t="s">
        <v>402</v>
      </c>
      <c r="CJ9" t="s">
        <v>402</v>
      </c>
      <c r="CL9" t="s">
        <v>402</v>
      </c>
      <c r="CM9" t="s">
        <v>402</v>
      </c>
      <c r="CN9" s="27">
        <v>-25.43</v>
      </c>
    </row>
    <row r="10" spans="1:92" x14ac:dyDescent="0.25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84</v>
      </c>
      <c r="H10" t="s">
        <v>89</v>
      </c>
      <c r="I10" t="s">
        <v>201</v>
      </c>
      <c r="J10" t="s">
        <v>769</v>
      </c>
      <c r="K10" t="s">
        <v>1019</v>
      </c>
      <c r="L10" t="s">
        <v>86</v>
      </c>
      <c r="M10" t="s">
        <v>403</v>
      </c>
      <c r="N10" t="s">
        <v>513</v>
      </c>
      <c r="O10" s="1">
        <v>44087</v>
      </c>
      <c r="P10" s="1">
        <v>44086</v>
      </c>
      <c r="Q10" s="1">
        <v>44090</v>
      </c>
      <c r="R10" t="s">
        <v>405</v>
      </c>
      <c r="S10" t="s">
        <v>405</v>
      </c>
      <c r="T10" t="s">
        <v>406</v>
      </c>
      <c r="U10" t="s">
        <v>445</v>
      </c>
      <c r="V10" t="s">
        <v>495</v>
      </c>
      <c r="W10" t="s">
        <v>448</v>
      </c>
      <c r="X10" t="s">
        <v>1020</v>
      </c>
      <c r="Y10" s="2">
        <v>1</v>
      </c>
      <c r="Z10" s="27">
        <v>-16.29</v>
      </c>
      <c r="AA10" s="27">
        <v>0</v>
      </c>
      <c r="AB10" s="27">
        <v>-16.29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-16.29</v>
      </c>
      <c r="AJ10" s="26">
        <v>0.16</v>
      </c>
      <c r="AK10" s="27">
        <v>-2.61</v>
      </c>
      <c r="AL10" s="27">
        <v>0</v>
      </c>
      <c r="AM10" s="27">
        <v>-2.61</v>
      </c>
      <c r="AN10" s="26">
        <v>0</v>
      </c>
      <c r="AO10" s="27">
        <v>0</v>
      </c>
      <c r="AP10" s="27">
        <v>0</v>
      </c>
      <c r="AQ10" s="27">
        <v>0</v>
      </c>
      <c r="AR10" s="26">
        <v>0</v>
      </c>
      <c r="AS10" s="27">
        <v>0</v>
      </c>
      <c r="AT10" s="27">
        <v>0</v>
      </c>
      <c r="AU10" s="27">
        <v>0</v>
      </c>
      <c r="AV10" s="27">
        <v>-2.61</v>
      </c>
      <c r="AW10" s="2">
        <v>-18.899999999999999</v>
      </c>
      <c r="AX10" s="2">
        <v>0</v>
      </c>
      <c r="AY10" s="2">
        <v>-18.899999999999999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-18.899999999999999</v>
      </c>
      <c r="BG10" t="s">
        <v>87</v>
      </c>
      <c r="BH10" t="s">
        <v>407</v>
      </c>
      <c r="BI10" t="s">
        <v>408</v>
      </c>
      <c r="BJ10" t="s">
        <v>514</v>
      </c>
      <c r="BK10" t="s">
        <v>206</v>
      </c>
      <c r="BL10" t="s">
        <v>515</v>
      </c>
      <c r="BM10" t="s">
        <v>418</v>
      </c>
      <c r="BN10" t="s">
        <v>90</v>
      </c>
      <c r="BO10" t="s">
        <v>771</v>
      </c>
      <c r="BP10" t="s">
        <v>206</v>
      </c>
      <c r="BQ10" t="s">
        <v>455</v>
      </c>
      <c r="BR10" t="s">
        <v>90</v>
      </c>
      <c r="BS10" t="s">
        <v>518</v>
      </c>
      <c r="BT10" t="s">
        <v>90</v>
      </c>
      <c r="BU10" t="s">
        <v>518</v>
      </c>
      <c r="BX10" t="s">
        <v>206</v>
      </c>
      <c r="BY10" t="s">
        <v>1021</v>
      </c>
      <c r="BZ10" s="27">
        <v>-72.44</v>
      </c>
      <c r="CA10" s="27">
        <v>-11.61</v>
      </c>
      <c r="CB10" s="27">
        <v>-84.04</v>
      </c>
      <c r="CC10" t="s">
        <v>457</v>
      </c>
      <c r="CD10" s="2">
        <v>4.4470000000000001</v>
      </c>
      <c r="CE10" s="1">
        <v>44086</v>
      </c>
      <c r="CF10" t="s">
        <v>85</v>
      </c>
      <c r="CG10" t="s">
        <v>1022</v>
      </c>
      <c r="CH10" t="s">
        <v>402</v>
      </c>
      <c r="CI10" t="s">
        <v>402</v>
      </c>
      <c r="CJ10" t="s">
        <v>402</v>
      </c>
      <c r="CL10" t="s">
        <v>402</v>
      </c>
      <c r="CM10" t="s">
        <v>402</v>
      </c>
      <c r="CN10" s="27">
        <v>-16.29</v>
      </c>
    </row>
    <row r="11" spans="1:92" x14ac:dyDescent="0.25">
      <c r="A11" t="s">
        <v>440</v>
      </c>
      <c r="B11" t="s">
        <v>441</v>
      </c>
      <c r="C11" t="s">
        <v>442</v>
      </c>
      <c r="D11" t="s">
        <v>443</v>
      </c>
      <c r="E11" t="s">
        <v>444</v>
      </c>
      <c r="F11" t="s">
        <v>445</v>
      </c>
      <c r="G11" t="s">
        <v>84</v>
      </c>
      <c r="H11" t="s">
        <v>89</v>
      </c>
      <c r="I11" t="s">
        <v>201</v>
      </c>
      <c r="J11" t="s">
        <v>1023</v>
      </c>
      <c r="K11" t="s">
        <v>1024</v>
      </c>
      <c r="L11" t="s">
        <v>86</v>
      </c>
      <c r="M11" t="s">
        <v>403</v>
      </c>
      <c r="N11" t="s">
        <v>513</v>
      </c>
      <c r="O11" s="1">
        <v>44048</v>
      </c>
      <c r="P11" s="1">
        <v>44047</v>
      </c>
      <c r="Q11" s="1">
        <v>44075</v>
      </c>
      <c r="R11" t="s">
        <v>405</v>
      </c>
      <c r="S11" t="s">
        <v>405</v>
      </c>
      <c r="T11" t="s">
        <v>406</v>
      </c>
      <c r="U11" t="s">
        <v>445</v>
      </c>
      <c r="V11" t="s">
        <v>423</v>
      </c>
      <c r="W11" t="s">
        <v>1025</v>
      </c>
      <c r="X11" t="s">
        <v>1026</v>
      </c>
      <c r="Y11" s="2">
        <v>1</v>
      </c>
      <c r="Z11" s="27">
        <v>-90.52</v>
      </c>
      <c r="AA11" s="27">
        <v>0</v>
      </c>
      <c r="AB11" s="27">
        <v>-90.52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-90.52</v>
      </c>
      <c r="AJ11" s="26">
        <v>0.16</v>
      </c>
      <c r="AK11" s="27">
        <v>-14.48</v>
      </c>
      <c r="AL11" s="27">
        <v>0</v>
      </c>
      <c r="AM11" s="27">
        <v>-14.48</v>
      </c>
      <c r="AN11" s="26">
        <v>0</v>
      </c>
      <c r="AO11" s="27">
        <v>0</v>
      </c>
      <c r="AP11" s="27">
        <v>0</v>
      </c>
      <c r="AQ11" s="27">
        <v>0</v>
      </c>
      <c r="AR11" s="26">
        <v>0</v>
      </c>
      <c r="AS11" s="27">
        <v>0</v>
      </c>
      <c r="AT11" s="27">
        <v>0</v>
      </c>
      <c r="AU11" s="27">
        <v>0</v>
      </c>
      <c r="AV11" s="27">
        <v>-14.48</v>
      </c>
      <c r="AW11" s="2">
        <v>-105</v>
      </c>
      <c r="AX11" s="2">
        <v>0</v>
      </c>
      <c r="AY11" s="2">
        <v>-105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-105</v>
      </c>
      <c r="BG11" t="s">
        <v>87</v>
      </c>
      <c r="BH11" t="s">
        <v>407</v>
      </c>
      <c r="BI11" t="s">
        <v>408</v>
      </c>
      <c r="BJ11" t="s">
        <v>367</v>
      </c>
      <c r="BK11" t="s">
        <v>206</v>
      </c>
      <c r="BL11" t="s">
        <v>368</v>
      </c>
      <c r="BM11" t="s">
        <v>1027</v>
      </c>
      <c r="BN11" t="s">
        <v>90</v>
      </c>
      <c r="BO11" t="s">
        <v>1028</v>
      </c>
      <c r="BP11" t="s">
        <v>206</v>
      </c>
      <c r="BQ11" t="s">
        <v>455</v>
      </c>
      <c r="BR11" t="s">
        <v>90</v>
      </c>
      <c r="BS11" t="s">
        <v>518</v>
      </c>
      <c r="BT11" t="s">
        <v>90</v>
      </c>
      <c r="BU11" t="s">
        <v>518</v>
      </c>
      <c r="BX11" t="s">
        <v>206</v>
      </c>
      <c r="BY11" t="s">
        <v>1029</v>
      </c>
      <c r="BZ11" s="27">
        <v>-398.79</v>
      </c>
      <c r="CA11" s="27">
        <v>-63.79</v>
      </c>
      <c r="CB11" s="27">
        <v>-462.58</v>
      </c>
      <c r="CC11" t="s">
        <v>457</v>
      </c>
      <c r="CD11" s="2">
        <v>4.4050000000000002</v>
      </c>
      <c r="CE11" s="1">
        <v>44047</v>
      </c>
      <c r="CF11" t="s">
        <v>85</v>
      </c>
      <c r="CG11" t="s">
        <v>1030</v>
      </c>
      <c r="CH11" t="s">
        <v>402</v>
      </c>
      <c r="CI11" t="s">
        <v>402</v>
      </c>
      <c r="CJ11" t="s">
        <v>402</v>
      </c>
      <c r="CL11" t="s">
        <v>402</v>
      </c>
      <c r="CM11" t="s">
        <v>402</v>
      </c>
      <c r="CN11" s="27">
        <v>-90.52</v>
      </c>
    </row>
    <row r="12" spans="1:92" x14ac:dyDescent="0.25">
      <c r="A12" t="s">
        <v>440</v>
      </c>
      <c r="B12" t="s">
        <v>441</v>
      </c>
      <c r="C12" t="s">
        <v>442</v>
      </c>
      <c r="D12" t="s">
        <v>443</v>
      </c>
      <c r="E12" t="s">
        <v>444</v>
      </c>
      <c r="F12" t="s">
        <v>445</v>
      </c>
      <c r="G12" t="s">
        <v>84</v>
      </c>
      <c r="H12" t="s">
        <v>89</v>
      </c>
      <c r="I12" t="s">
        <v>201</v>
      </c>
      <c r="J12" t="s">
        <v>659</v>
      </c>
      <c r="K12" t="s">
        <v>1031</v>
      </c>
      <c r="L12" t="s">
        <v>86</v>
      </c>
      <c r="M12" t="s">
        <v>403</v>
      </c>
      <c r="N12" t="s">
        <v>513</v>
      </c>
      <c r="O12" s="1">
        <v>44082</v>
      </c>
      <c r="P12" s="1">
        <v>44082</v>
      </c>
      <c r="Q12" s="1">
        <v>44089</v>
      </c>
      <c r="R12" t="s">
        <v>405</v>
      </c>
      <c r="S12" t="s">
        <v>405</v>
      </c>
      <c r="T12" t="s">
        <v>406</v>
      </c>
      <c r="U12" t="s">
        <v>445</v>
      </c>
      <c r="V12" t="s">
        <v>495</v>
      </c>
      <c r="W12" t="s">
        <v>533</v>
      </c>
      <c r="X12" t="s">
        <v>534</v>
      </c>
      <c r="Y12" s="2">
        <v>1</v>
      </c>
      <c r="Z12" s="27">
        <v>-25.43</v>
      </c>
      <c r="AA12" s="27">
        <v>0</v>
      </c>
      <c r="AB12" s="27">
        <v>-25.43</v>
      </c>
      <c r="AC12" s="27">
        <v>-1.67</v>
      </c>
      <c r="AD12" s="27">
        <v>1.67</v>
      </c>
      <c r="AE12" s="27">
        <v>0</v>
      </c>
      <c r="AF12" s="27">
        <v>0</v>
      </c>
      <c r="AG12" s="27">
        <v>0</v>
      </c>
      <c r="AH12" s="27">
        <v>0</v>
      </c>
      <c r="AI12" s="27">
        <v>-25.43</v>
      </c>
      <c r="AJ12" s="26">
        <v>0.16</v>
      </c>
      <c r="AK12" s="27">
        <v>-4.07</v>
      </c>
      <c r="AL12" s="27">
        <v>0</v>
      </c>
      <c r="AM12" s="27">
        <v>-4.07</v>
      </c>
      <c r="AN12" s="26">
        <v>0.16</v>
      </c>
      <c r="AO12" s="27">
        <v>-0.27</v>
      </c>
      <c r="AP12" s="27">
        <v>0.27</v>
      </c>
      <c r="AQ12" s="27">
        <v>0</v>
      </c>
      <c r="AR12" s="26">
        <v>0</v>
      </c>
      <c r="AS12" s="27">
        <v>0</v>
      </c>
      <c r="AT12" s="27">
        <v>0</v>
      </c>
      <c r="AU12" s="27">
        <v>0</v>
      </c>
      <c r="AV12" s="27">
        <v>-4.07</v>
      </c>
      <c r="AW12" s="2">
        <v>-29.5</v>
      </c>
      <c r="AX12" s="2">
        <v>0</v>
      </c>
      <c r="AY12" s="2">
        <v>-29.5</v>
      </c>
      <c r="AZ12" s="2">
        <v>-1.94</v>
      </c>
      <c r="BA12" s="2">
        <v>1.94</v>
      </c>
      <c r="BB12" s="2">
        <v>0</v>
      </c>
      <c r="BC12" s="2">
        <v>0</v>
      </c>
      <c r="BD12" s="2">
        <v>0</v>
      </c>
      <c r="BE12" s="2">
        <v>0</v>
      </c>
      <c r="BF12" s="2">
        <v>-29.5</v>
      </c>
      <c r="BG12" t="s">
        <v>87</v>
      </c>
      <c r="BH12" t="s">
        <v>407</v>
      </c>
      <c r="BI12" t="s">
        <v>408</v>
      </c>
      <c r="BJ12" t="s">
        <v>367</v>
      </c>
      <c r="BK12" t="s">
        <v>206</v>
      </c>
      <c r="BL12" t="s">
        <v>368</v>
      </c>
      <c r="BM12" t="s">
        <v>535</v>
      </c>
      <c r="BN12" t="s">
        <v>90</v>
      </c>
      <c r="BO12" t="s">
        <v>661</v>
      </c>
      <c r="BP12" t="s">
        <v>206</v>
      </c>
      <c r="BQ12" t="s">
        <v>455</v>
      </c>
      <c r="BR12" t="s">
        <v>90</v>
      </c>
      <c r="BS12" t="s">
        <v>518</v>
      </c>
      <c r="BT12" t="s">
        <v>90</v>
      </c>
      <c r="BU12" t="s">
        <v>518</v>
      </c>
      <c r="BX12" t="s">
        <v>206</v>
      </c>
      <c r="BY12" t="s">
        <v>1032</v>
      </c>
      <c r="BZ12" s="27">
        <v>-113.17</v>
      </c>
      <c r="CA12" s="27">
        <v>-18.11</v>
      </c>
      <c r="CB12" s="27">
        <v>-131.29</v>
      </c>
      <c r="CC12" t="s">
        <v>457</v>
      </c>
      <c r="CD12" s="2">
        <v>4.45</v>
      </c>
      <c r="CE12" s="1">
        <v>44081</v>
      </c>
      <c r="CF12" t="s">
        <v>85</v>
      </c>
      <c r="CG12" t="s">
        <v>1033</v>
      </c>
      <c r="CH12" t="s">
        <v>402</v>
      </c>
      <c r="CI12" t="s">
        <v>402</v>
      </c>
      <c r="CJ12" t="s">
        <v>402</v>
      </c>
      <c r="CL12" t="s">
        <v>402</v>
      </c>
      <c r="CM12" t="s">
        <v>402</v>
      </c>
      <c r="CN12" s="27">
        <v>-25.43</v>
      </c>
    </row>
    <row r="13" spans="1:92" x14ac:dyDescent="0.25">
      <c r="A13" t="s">
        <v>440</v>
      </c>
      <c r="B13" t="s">
        <v>441</v>
      </c>
      <c r="C13" t="s">
        <v>442</v>
      </c>
      <c r="D13" t="s">
        <v>443</v>
      </c>
      <c r="E13" t="s">
        <v>444</v>
      </c>
      <c r="F13" t="s">
        <v>445</v>
      </c>
      <c r="G13" t="s">
        <v>84</v>
      </c>
      <c r="H13" t="s">
        <v>89</v>
      </c>
      <c r="I13" t="s">
        <v>201</v>
      </c>
      <c r="J13" t="s">
        <v>791</v>
      </c>
      <c r="K13" t="s">
        <v>1034</v>
      </c>
      <c r="L13" t="s">
        <v>86</v>
      </c>
      <c r="M13" t="s">
        <v>403</v>
      </c>
      <c r="N13" t="s">
        <v>513</v>
      </c>
      <c r="O13" s="1">
        <v>44088</v>
      </c>
      <c r="P13" s="1">
        <v>44088</v>
      </c>
      <c r="Q13" s="1">
        <v>44091</v>
      </c>
      <c r="R13" t="s">
        <v>405</v>
      </c>
      <c r="S13" t="s">
        <v>405</v>
      </c>
      <c r="T13" t="s">
        <v>406</v>
      </c>
      <c r="U13" t="s">
        <v>445</v>
      </c>
      <c r="V13" t="s">
        <v>495</v>
      </c>
      <c r="W13" t="s">
        <v>793</v>
      </c>
      <c r="X13" t="s">
        <v>794</v>
      </c>
      <c r="Y13" s="2">
        <v>1</v>
      </c>
      <c r="Z13" s="27">
        <v>-25.43</v>
      </c>
      <c r="AA13" s="27">
        <v>0</v>
      </c>
      <c r="AB13" s="27">
        <v>-25.43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-25.43</v>
      </c>
      <c r="AJ13" s="26">
        <v>0.16</v>
      </c>
      <c r="AK13" s="27">
        <v>-4.07</v>
      </c>
      <c r="AL13" s="27">
        <v>0</v>
      </c>
      <c r="AM13" s="27">
        <v>-4.07</v>
      </c>
      <c r="AN13" s="26">
        <v>0</v>
      </c>
      <c r="AO13" s="27">
        <v>0</v>
      </c>
      <c r="AP13" s="27">
        <v>0</v>
      </c>
      <c r="AQ13" s="27">
        <v>0</v>
      </c>
      <c r="AR13" s="26">
        <v>0</v>
      </c>
      <c r="AS13" s="27">
        <v>0</v>
      </c>
      <c r="AT13" s="27">
        <v>0</v>
      </c>
      <c r="AU13" s="27">
        <v>0</v>
      </c>
      <c r="AV13" s="27">
        <v>-4.07</v>
      </c>
      <c r="AW13" s="2">
        <v>-29.5</v>
      </c>
      <c r="AX13" s="2">
        <v>0</v>
      </c>
      <c r="AY13" s="2">
        <v>-29.5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-29.5</v>
      </c>
      <c r="BG13" t="s">
        <v>87</v>
      </c>
      <c r="BH13" t="s">
        <v>407</v>
      </c>
      <c r="BI13" t="s">
        <v>408</v>
      </c>
      <c r="BJ13" t="s">
        <v>505</v>
      </c>
      <c r="BK13" t="s">
        <v>206</v>
      </c>
      <c r="BL13" t="s">
        <v>506</v>
      </c>
      <c r="BM13" t="s">
        <v>795</v>
      </c>
      <c r="BN13" t="s">
        <v>90</v>
      </c>
      <c r="BO13" t="s">
        <v>796</v>
      </c>
      <c r="BP13" t="s">
        <v>206</v>
      </c>
      <c r="BQ13" t="s">
        <v>455</v>
      </c>
      <c r="BR13" t="s">
        <v>90</v>
      </c>
      <c r="BS13" t="s">
        <v>518</v>
      </c>
      <c r="BT13" t="s">
        <v>90</v>
      </c>
      <c r="BU13" t="s">
        <v>518</v>
      </c>
      <c r="BX13" t="s">
        <v>206</v>
      </c>
      <c r="BY13" t="s">
        <v>1035</v>
      </c>
      <c r="BZ13" s="27">
        <v>-113.08</v>
      </c>
      <c r="CA13" s="27">
        <v>-18.100000000000001</v>
      </c>
      <c r="CB13" s="27">
        <v>-131.18</v>
      </c>
      <c r="CC13" t="s">
        <v>457</v>
      </c>
      <c r="CD13" s="2">
        <v>4.4470000000000001</v>
      </c>
      <c r="CE13" s="1">
        <v>44087</v>
      </c>
      <c r="CF13" t="s">
        <v>85</v>
      </c>
      <c r="CG13" t="s">
        <v>1036</v>
      </c>
      <c r="CH13" t="s">
        <v>402</v>
      </c>
      <c r="CI13" t="s">
        <v>402</v>
      </c>
      <c r="CJ13" t="s">
        <v>402</v>
      </c>
      <c r="CL13" t="s">
        <v>402</v>
      </c>
      <c r="CM13" t="s">
        <v>402</v>
      </c>
      <c r="CN13" s="27">
        <v>-25.43</v>
      </c>
    </row>
    <row r="14" spans="1:92" x14ac:dyDescent="0.25">
      <c r="A14" t="s">
        <v>440</v>
      </c>
      <c r="B14" t="s">
        <v>441</v>
      </c>
      <c r="C14" t="s">
        <v>442</v>
      </c>
      <c r="D14" t="s">
        <v>443</v>
      </c>
      <c r="E14" t="s">
        <v>444</v>
      </c>
      <c r="F14" t="s">
        <v>445</v>
      </c>
      <c r="G14" t="s">
        <v>84</v>
      </c>
      <c r="H14" t="s">
        <v>89</v>
      </c>
      <c r="I14" t="s">
        <v>201</v>
      </c>
      <c r="J14" t="s">
        <v>1037</v>
      </c>
      <c r="K14" t="s">
        <v>1038</v>
      </c>
      <c r="L14" t="s">
        <v>86</v>
      </c>
      <c r="M14" t="s">
        <v>403</v>
      </c>
      <c r="N14" t="s">
        <v>513</v>
      </c>
      <c r="O14" s="1">
        <v>44061</v>
      </c>
      <c r="P14" s="1">
        <v>44060</v>
      </c>
      <c r="Q14" s="1">
        <v>44078</v>
      </c>
      <c r="R14" t="s">
        <v>405</v>
      </c>
      <c r="S14" t="s">
        <v>405</v>
      </c>
      <c r="T14" t="s">
        <v>406</v>
      </c>
      <c r="U14" t="s">
        <v>445</v>
      </c>
      <c r="V14" t="s">
        <v>423</v>
      </c>
      <c r="W14" t="s">
        <v>1039</v>
      </c>
      <c r="X14" t="s">
        <v>1040</v>
      </c>
      <c r="Y14" s="2">
        <v>1</v>
      </c>
      <c r="Z14" s="27">
        <v>-25.78</v>
      </c>
      <c r="AA14" s="27">
        <v>0</v>
      </c>
      <c r="AB14" s="27">
        <v>-25.78</v>
      </c>
      <c r="AC14" s="27">
        <v>-1.1200000000000001</v>
      </c>
      <c r="AD14" s="27">
        <v>1.1200000000000001</v>
      </c>
      <c r="AE14" s="27">
        <v>0</v>
      </c>
      <c r="AF14" s="27">
        <v>0</v>
      </c>
      <c r="AG14" s="27">
        <v>0</v>
      </c>
      <c r="AH14" s="27">
        <v>0</v>
      </c>
      <c r="AI14" s="27">
        <v>-25.78</v>
      </c>
      <c r="AJ14" s="26">
        <v>0.16</v>
      </c>
      <c r="AK14" s="27">
        <v>-4.12</v>
      </c>
      <c r="AL14" s="27">
        <v>0</v>
      </c>
      <c r="AM14" s="27">
        <v>-4.12</v>
      </c>
      <c r="AN14" s="26">
        <v>0.16</v>
      </c>
      <c r="AO14" s="27">
        <v>-0.18</v>
      </c>
      <c r="AP14" s="27">
        <v>0.18</v>
      </c>
      <c r="AQ14" s="27">
        <v>0</v>
      </c>
      <c r="AR14" s="26">
        <v>0</v>
      </c>
      <c r="AS14" s="27">
        <v>0</v>
      </c>
      <c r="AT14" s="27">
        <v>0</v>
      </c>
      <c r="AU14" s="27">
        <v>0</v>
      </c>
      <c r="AV14" s="27">
        <v>-4.12</v>
      </c>
      <c r="AW14" s="2">
        <v>-29.9</v>
      </c>
      <c r="AX14" s="2">
        <v>0</v>
      </c>
      <c r="AY14" s="2">
        <v>-29.9</v>
      </c>
      <c r="AZ14" s="2">
        <v>-1.3</v>
      </c>
      <c r="BA14" s="2">
        <v>1.3</v>
      </c>
      <c r="BB14" s="2">
        <v>0</v>
      </c>
      <c r="BC14" s="2">
        <v>0</v>
      </c>
      <c r="BD14" s="2">
        <v>0</v>
      </c>
      <c r="BE14" s="2">
        <v>0</v>
      </c>
      <c r="BF14" s="2">
        <v>-29.9</v>
      </c>
      <c r="BG14" t="s">
        <v>87</v>
      </c>
      <c r="BH14" t="s">
        <v>407</v>
      </c>
      <c r="BI14" t="s">
        <v>408</v>
      </c>
      <c r="BJ14" t="s">
        <v>525</v>
      </c>
      <c r="BK14" t="s">
        <v>206</v>
      </c>
      <c r="BL14" t="s">
        <v>526</v>
      </c>
      <c r="BM14" t="s">
        <v>1041</v>
      </c>
      <c r="BN14" t="s">
        <v>90</v>
      </c>
      <c r="BO14" t="s">
        <v>1042</v>
      </c>
      <c r="BP14" t="s">
        <v>206</v>
      </c>
      <c r="BQ14" t="s">
        <v>455</v>
      </c>
      <c r="BR14" t="s">
        <v>90</v>
      </c>
      <c r="BS14" t="s">
        <v>518</v>
      </c>
      <c r="BT14" t="s">
        <v>90</v>
      </c>
      <c r="BU14" t="s">
        <v>518</v>
      </c>
      <c r="BX14" t="s">
        <v>206</v>
      </c>
      <c r="BY14" t="s">
        <v>1043</v>
      </c>
      <c r="BZ14" s="27">
        <v>-113.34</v>
      </c>
      <c r="CA14" s="27">
        <v>-18.11</v>
      </c>
      <c r="CB14" s="27">
        <v>-131.46</v>
      </c>
      <c r="CC14" t="s">
        <v>457</v>
      </c>
      <c r="CD14" s="2">
        <v>4.3970000000000002</v>
      </c>
      <c r="CE14" s="1">
        <v>44060</v>
      </c>
      <c r="CF14" t="s">
        <v>85</v>
      </c>
      <c r="CG14" t="s">
        <v>1044</v>
      </c>
      <c r="CH14" t="s">
        <v>402</v>
      </c>
      <c r="CI14" t="s">
        <v>402</v>
      </c>
      <c r="CJ14" t="s">
        <v>402</v>
      </c>
      <c r="CL14" t="s">
        <v>402</v>
      </c>
      <c r="CM14" t="s">
        <v>402</v>
      </c>
      <c r="CN14" s="27">
        <v>-25.78</v>
      </c>
    </row>
    <row r="15" spans="1:92" x14ac:dyDescent="0.25">
      <c r="A15" t="s">
        <v>440</v>
      </c>
      <c r="B15" t="s">
        <v>441</v>
      </c>
      <c r="C15" t="s">
        <v>442</v>
      </c>
      <c r="D15" t="s">
        <v>443</v>
      </c>
      <c r="E15" t="s">
        <v>444</v>
      </c>
      <c r="F15" t="s">
        <v>445</v>
      </c>
      <c r="G15" t="s">
        <v>84</v>
      </c>
      <c r="H15" t="s">
        <v>89</v>
      </c>
      <c r="I15" t="s">
        <v>201</v>
      </c>
      <c r="J15" t="s">
        <v>712</v>
      </c>
      <c r="K15" t="s">
        <v>1045</v>
      </c>
      <c r="L15" t="s">
        <v>86</v>
      </c>
      <c r="M15" t="s">
        <v>403</v>
      </c>
      <c r="N15" t="s">
        <v>513</v>
      </c>
      <c r="O15" s="1">
        <v>44085</v>
      </c>
      <c r="P15" s="1">
        <v>44085</v>
      </c>
      <c r="Q15" s="1">
        <v>44095</v>
      </c>
      <c r="R15" t="s">
        <v>405</v>
      </c>
      <c r="S15" t="s">
        <v>405</v>
      </c>
      <c r="T15" t="s">
        <v>406</v>
      </c>
      <c r="U15" t="s">
        <v>445</v>
      </c>
      <c r="V15" t="s">
        <v>844</v>
      </c>
      <c r="W15" t="s">
        <v>714</v>
      </c>
      <c r="X15" t="s">
        <v>1046</v>
      </c>
      <c r="Y15" s="2">
        <v>1</v>
      </c>
      <c r="Z15" s="27">
        <v>-16.29</v>
      </c>
      <c r="AA15" s="27">
        <v>0</v>
      </c>
      <c r="AB15" s="27">
        <v>-16.29</v>
      </c>
      <c r="AC15" s="27">
        <v>-0.42</v>
      </c>
      <c r="AD15" s="27">
        <v>0.42</v>
      </c>
      <c r="AE15" s="27">
        <v>0</v>
      </c>
      <c r="AF15" s="27">
        <v>0</v>
      </c>
      <c r="AG15" s="27">
        <v>0</v>
      </c>
      <c r="AH15" s="27">
        <v>0</v>
      </c>
      <c r="AI15" s="27">
        <v>-16.29</v>
      </c>
      <c r="AJ15" s="26">
        <v>0.16</v>
      </c>
      <c r="AK15" s="27">
        <v>-2.61</v>
      </c>
      <c r="AL15" s="27">
        <v>0</v>
      </c>
      <c r="AM15" s="27">
        <v>-2.61</v>
      </c>
      <c r="AN15" s="26">
        <v>0.16</v>
      </c>
      <c r="AO15" s="27">
        <v>-7.0000000000000007E-2</v>
      </c>
      <c r="AP15" s="27">
        <v>7.0000000000000007E-2</v>
      </c>
      <c r="AQ15" s="27">
        <v>0</v>
      </c>
      <c r="AR15" s="26">
        <v>0</v>
      </c>
      <c r="AS15" s="27">
        <v>0</v>
      </c>
      <c r="AT15" s="27">
        <v>0</v>
      </c>
      <c r="AU15" s="27">
        <v>0</v>
      </c>
      <c r="AV15" s="27">
        <v>-2.61</v>
      </c>
      <c r="AW15" s="2">
        <v>-18.899999999999999</v>
      </c>
      <c r="AX15" s="2">
        <v>0</v>
      </c>
      <c r="AY15" s="2">
        <v>-18.899999999999999</v>
      </c>
      <c r="AZ15" s="2">
        <v>-0.49</v>
      </c>
      <c r="BA15" s="2">
        <v>0.49</v>
      </c>
      <c r="BB15" s="2">
        <v>0</v>
      </c>
      <c r="BC15" s="2">
        <v>0</v>
      </c>
      <c r="BD15" s="2">
        <v>0</v>
      </c>
      <c r="BE15" s="2">
        <v>0</v>
      </c>
      <c r="BF15" s="2">
        <v>-18.899999999999999</v>
      </c>
      <c r="BG15" t="s">
        <v>87</v>
      </c>
      <c r="BH15" t="s">
        <v>407</v>
      </c>
      <c r="BI15" t="s">
        <v>408</v>
      </c>
      <c r="BJ15" t="s">
        <v>525</v>
      </c>
      <c r="BK15" t="s">
        <v>206</v>
      </c>
      <c r="BL15" t="s">
        <v>526</v>
      </c>
      <c r="BM15" t="s">
        <v>716</v>
      </c>
      <c r="BN15" t="s">
        <v>90</v>
      </c>
      <c r="BO15" t="s">
        <v>717</v>
      </c>
      <c r="BP15" t="s">
        <v>206</v>
      </c>
      <c r="BQ15" t="s">
        <v>455</v>
      </c>
      <c r="BR15" t="s">
        <v>90</v>
      </c>
      <c r="BS15" t="s">
        <v>518</v>
      </c>
      <c r="BT15" t="s">
        <v>90</v>
      </c>
      <c r="BU15" t="s">
        <v>518</v>
      </c>
      <c r="BX15" t="s">
        <v>206</v>
      </c>
      <c r="BY15" t="s">
        <v>1047</v>
      </c>
      <c r="BZ15" s="27">
        <v>-72.53</v>
      </c>
      <c r="CA15" s="27">
        <v>-11.62</v>
      </c>
      <c r="CB15" s="27">
        <v>-84.15</v>
      </c>
      <c r="CC15" t="s">
        <v>457</v>
      </c>
      <c r="CD15" s="2">
        <v>4.452</v>
      </c>
      <c r="CE15" s="1">
        <v>44084</v>
      </c>
      <c r="CF15" t="s">
        <v>85</v>
      </c>
      <c r="CG15" t="s">
        <v>1048</v>
      </c>
      <c r="CH15" t="s">
        <v>402</v>
      </c>
      <c r="CI15" t="s">
        <v>402</v>
      </c>
      <c r="CJ15" t="s">
        <v>402</v>
      </c>
      <c r="CL15" t="s">
        <v>402</v>
      </c>
      <c r="CM15" t="s">
        <v>402</v>
      </c>
      <c r="CN15" s="27">
        <v>-16.29</v>
      </c>
    </row>
    <row r="16" spans="1:92" x14ac:dyDescent="0.25">
      <c r="A16" t="s">
        <v>440</v>
      </c>
      <c r="B16" t="s">
        <v>441</v>
      </c>
      <c r="C16" t="s">
        <v>442</v>
      </c>
      <c r="D16" t="s">
        <v>443</v>
      </c>
      <c r="E16" t="s">
        <v>444</v>
      </c>
      <c r="F16" t="s">
        <v>445</v>
      </c>
      <c r="G16" t="s">
        <v>84</v>
      </c>
      <c r="H16" t="s">
        <v>89</v>
      </c>
      <c r="I16" t="s">
        <v>201</v>
      </c>
      <c r="J16" t="s">
        <v>1049</v>
      </c>
      <c r="K16" t="s">
        <v>1050</v>
      </c>
      <c r="L16" t="s">
        <v>86</v>
      </c>
      <c r="M16" t="s">
        <v>403</v>
      </c>
      <c r="N16" t="s">
        <v>513</v>
      </c>
      <c r="O16" s="1">
        <v>44053</v>
      </c>
      <c r="P16" s="1">
        <v>44053</v>
      </c>
      <c r="Q16" s="1">
        <v>44077</v>
      </c>
      <c r="R16" t="s">
        <v>405</v>
      </c>
      <c r="S16" t="s">
        <v>405</v>
      </c>
      <c r="T16" t="s">
        <v>406</v>
      </c>
      <c r="U16" t="s">
        <v>445</v>
      </c>
      <c r="V16" t="s">
        <v>423</v>
      </c>
      <c r="W16" t="s">
        <v>982</v>
      </c>
      <c r="X16" t="s">
        <v>983</v>
      </c>
      <c r="Y16" s="2">
        <v>1</v>
      </c>
      <c r="Z16" s="27">
        <v>-25.78</v>
      </c>
      <c r="AA16" s="27">
        <v>0</v>
      </c>
      <c r="AB16" s="27">
        <v>-25.78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-25.78</v>
      </c>
      <c r="AJ16" s="26">
        <v>0.16</v>
      </c>
      <c r="AK16" s="27">
        <v>-4.12</v>
      </c>
      <c r="AL16" s="27">
        <v>0</v>
      </c>
      <c r="AM16" s="27">
        <v>-4.12</v>
      </c>
      <c r="AN16" s="26">
        <v>0</v>
      </c>
      <c r="AO16" s="27">
        <v>0</v>
      </c>
      <c r="AP16" s="27">
        <v>0</v>
      </c>
      <c r="AQ16" s="27">
        <v>0</v>
      </c>
      <c r="AR16" s="26">
        <v>0</v>
      </c>
      <c r="AS16" s="27">
        <v>0</v>
      </c>
      <c r="AT16" s="27">
        <v>0</v>
      </c>
      <c r="AU16" s="27">
        <v>0</v>
      </c>
      <c r="AV16" s="27">
        <v>-4.12</v>
      </c>
      <c r="AW16" s="2">
        <v>-29.9</v>
      </c>
      <c r="AX16" s="2">
        <v>0</v>
      </c>
      <c r="AY16" s="2">
        <v>-29.9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-29.9</v>
      </c>
      <c r="BG16" t="s">
        <v>87</v>
      </c>
      <c r="BH16" t="s">
        <v>407</v>
      </c>
      <c r="BI16" t="s">
        <v>408</v>
      </c>
      <c r="BJ16" t="s">
        <v>367</v>
      </c>
      <c r="BK16" t="s">
        <v>206</v>
      </c>
      <c r="BL16" t="s">
        <v>368</v>
      </c>
      <c r="BM16" t="s">
        <v>1051</v>
      </c>
      <c r="BN16" t="s">
        <v>90</v>
      </c>
      <c r="BO16" t="s">
        <v>1052</v>
      </c>
      <c r="BP16" t="s">
        <v>206</v>
      </c>
      <c r="BQ16" t="s">
        <v>455</v>
      </c>
      <c r="BR16" t="s">
        <v>90</v>
      </c>
      <c r="BS16" t="s">
        <v>518</v>
      </c>
      <c r="BT16" t="s">
        <v>90</v>
      </c>
      <c r="BU16" t="s">
        <v>518</v>
      </c>
      <c r="BX16" t="s">
        <v>206</v>
      </c>
      <c r="BY16" t="s">
        <v>1053</v>
      </c>
      <c r="BZ16" s="27">
        <v>-113.64</v>
      </c>
      <c r="CA16" s="27">
        <v>-18.16</v>
      </c>
      <c r="CB16" s="27">
        <v>-131.80000000000001</v>
      </c>
      <c r="CC16" t="s">
        <v>457</v>
      </c>
      <c r="CD16" s="2">
        <v>4.4080000000000004</v>
      </c>
      <c r="CE16" s="1">
        <v>44052</v>
      </c>
      <c r="CF16" t="s">
        <v>85</v>
      </c>
      <c r="CG16" t="s">
        <v>1054</v>
      </c>
      <c r="CH16" t="s">
        <v>402</v>
      </c>
      <c r="CI16" t="s">
        <v>402</v>
      </c>
      <c r="CJ16" t="s">
        <v>402</v>
      </c>
      <c r="CL16" t="s">
        <v>402</v>
      </c>
      <c r="CM16" t="s">
        <v>402</v>
      </c>
      <c r="CN16" s="27">
        <v>-25.78</v>
      </c>
    </row>
    <row r="17" spans="1:92" x14ac:dyDescent="0.25">
      <c r="A17" t="s">
        <v>440</v>
      </c>
      <c r="B17" t="s">
        <v>441</v>
      </c>
      <c r="C17" t="s">
        <v>442</v>
      </c>
      <c r="D17" t="s">
        <v>443</v>
      </c>
      <c r="E17" t="s">
        <v>444</v>
      </c>
      <c r="F17" t="s">
        <v>445</v>
      </c>
      <c r="G17" t="s">
        <v>84</v>
      </c>
      <c r="H17" t="s">
        <v>89</v>
      </c>
      <c r="I17" t="s">
        <v>201</v>
      </c>
      <c r="J17" t="s">
        <v>616</v>
      </c>
      <c r="K17" t="s">
        <v>1055</v>
      </c>
      <c r="L17" t="s">
        <v>86</v>
      </c>
      <c r="M17" t="s">
        <v>403</v>
      </c>
      <c r="N17" t="s">
        <v>513</v>
      </c>
      <c r="O17" s="1">
        <v>44081</v>
      </c>
      <c r="P17" s="1">
        <v>44078</v>
      </c>
      <c r="Q17" s="1">
        <v>44084</v>
      </c>
      <c r="R17" t="s">
        <v>405</v>
      </c>
      <c r="S17" t="s">
        <v>405</v>
      </c>
      <c r="T17" t="s">
        <v>406</v>
      </c>
      <c r="U17" t="s">
        <v>445</v>
      </c>
      <c r="V17" t="s">
        <v>475</v>
      </c>
      <c r="W17" t="s">
        <v>618</v>
      </c>
      <c r="X17" t="s">
        <v>619</v>
      </c>
      <c r="Y17" s="2">
        <v>1</v>
      </c>
      <c r="Z17" s="27">
        <v>-25.43</v>
      </c>
      <c r="AA17" s="27">
        <v>0</v>
      </c>
      <c r="AB17" s="27">
        <v>-25.43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-25.43</v>
      </c>
      <c r="AJ17" s="26">
        <v>0.16</v>
      </c>
      <c r="AK17" s="27">
        <v>-4.07</v>
      </c>
      <c r="AL17" s="27">
        <v>0</v>
      </c>
      <c r="AM17" s="27">
        <v>-4.07</v>
      </c>
      <c r="AN17" s="26">
        <v>0</v>
      </c>
      <c r="AO17" s="27">
        <v>0</v>
      </c>
      <c r="AP17" s="27">
        <v>0</v>
      </c>
      <c r="AQ17" s="27">
        <v>0</v>
      </c>
      <c r="AR17" s="26">
        <v>0</v>
      </c>
      <c r="AS17" s="27">
        <v>0</v>
      </c>
      <c r="AT17" s="27">
        <v>0</v>
      </c>
      <c r="AU17" s="27">
        <v>0</v>
      </c>
      <c r="AV17" s="27">
        <v>-4.07</v>
      </c>
      <c r="AW17" s="2">
        <v>-29.5</v>
      </c>
      <c r="AX17" s="2">
        <v>0</v>
      </c>
      <c r="AY17" s="2">
        <v>-29.5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-29.5</v>
      </c>
      <c r="BG17" t="s">
        <v>87</v>
      </c>
      <c r="BH17" t="s">
        <v>407</v>
      </c>
      <c r="BI17" t="s">
        <v>408</v>
      </c>
      <c r="BJ17" t="s">
        <v>367</v>
      </c>
      <c r="BK17" t="s">
        <v>206</v>
      </c>
      <c r="BL17" t="s">
        <v>368</v>
      </c>
      <c r="BM17" t="s">
        <v>620</v>
      </c>
      <c r="BN17" t="s">
        <v>90</v>
      </c>
      <c r="BO17" t="s">
        <v>621</v>
      </c>
      <c r="BP17" t="s">
        <v>206</v>
      </c>
      <c r="BQ17" t="s">
        <v>455</v>
      </c>
      <c r="BR17" t="s">
        <v>90</v>
      </c>
      <c r="BS17" t="s">
        <v>518</v>
      </c>
      <c r="BT17" t="s">
        <v>90</v>
      </c>
      <c r="BU17" t="s">
        <v>518</v>
      </c>
      <c r="BX17" t="s">
        <v>206</v>
      </c>
      <c r="BY17" t="s">
        <v>1056</v>
      </c>
      <c r="BZ17" s="27">
        <v>-113.2</v>
      </c>
      <c r="CA17" s="27">
        <v>-18.12</v>
      </c>
      <c r="CB17" s="27">
        <v>-131.32</v>
      </c>
      <c r="CC17" t="s">
        <v>457</v>
      </c>
      <c r="CD17" s="2">
        <v>4.4509999999999996</v>
      </c>
      <c r="CE17" s="1">
        <v>44080</v>
      </c>
      <c r="CF17" t="s">
        <v>85</v>
      </c>
      <c r="CG17" t="s">
        <v>1057</v>
      </c>
      <c r="CH17" t="s">
        <v>402</v>
      </c>
      <c r="CI17" t="s">
        <v>402</v>
      </c>
      <c r="CJ17" t="s">
        <v>402</v>
      </c>
      <c r="CL17" t="s">
        <v>402</v>
      </c>
      <c r="CM17" t="s">
        <v>402</v>
      </c>
      <c r="CN17" s="27">
        <v>-25.43</v>
      </c>
    </row>
    <row r="18" spans="1:92" x14ac:dyDescent="0.25">
      <c r="A18" t="s">
        <v>440</v>
      </c>
      <c r="B18" t="s">
        <v>441</v>
      </c>
      <c r="C18" t="s">
        <v>442</v>
      </c>
      <c r="D18" t="s">
        <v>443</v>
      </c>
      <c r="E18" t="s">
        <v>444</v>
      </c>
      <c r="F18" t="s">
        <v>445</v>
      </c>
      <c r="G18" t="s">
        <v>84</v>
      </c>
      <c r="H18" t="s">
        <v>941</v>
      </c>
      <c r="I18" t="s">
        <v>201</v>
      </c>
      <c r="J18" t="s">
        <v>942</v>
      </c>
      <c r="K18" t="s">
        <v>1058</v>
      </c>
      <c r="L18" t="s">
        <v>86</v>
      </c>
      <c r="M18" t="s">
        <v>403</v>
      </c>
      <c r="N18" t="s">
        <v>513</v>
      </c>
      <c r="O18" s="1">
        <v>44075</v>
      </c>
      <c r="P18" s="1">
        <v>44074</v>
      </c>
      <c r="Q18" s="1">
        <v>44081</v>
      </c>
      <c r="R18" t="s">
        <v>405</v>
      </c>
      <c r="S18" t="s">
        <v>405</v>
      </c>
      <c r="T18" t="s">
        <v>406</v>
      </c>
      <c r="U18" t="s">
        <v>445</v>
      </c>
      <c r="V18" t="s">
        <v>475</v>
      </c>
      <c r="W18" t="s">
        <v>944</v>
      </c>
      <c r="X18" t="s">
        <v>1059</v>
      </c>
      <c r="Y18" s="2">
        <v>1</v>
      </c>
      <c r="Z18" s="27">
        <v>-24.38</v>
      </c>
      <c r="AA18" s="27">
        <v>0</v>
      </c>
      <c r="AB18" s="27">
        <v>-24.38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-24.38</v>
      </c>
      <c r="AJ18" s="26">
        <v>0.21</v>
      </c>
      <c r="AK18" s="27">
        <v>-5.12</v>
      </c>
      <c r="AL18" s="27">
        <v>0</v>
      </c>
      <c r="AM18" s="27">
        <v>-5.12</v>
      </c>
      <c r="AN18" s="26">
        <v>0</v>
      </c>
      <c r="AO18" s="27">
        <v>0</v>
      </c>
      <c r="AP18" s="27">
        <v>0</v>
      </c>
      <c r="AQ18" s="27">
        <v>0</v>
      </c>
      <c r="AR18" s="26">
        <v>0</v>
      </c>
      <c r="AS18" s="27">
        <v>0</v>
      </c>
      <c r="AT18" s="27">
        <v>0</v>
      </c>
      <c r="AU18" s="27">
        <v>0</v>
      </c>
      <c r="AV18" s="27">
        <v>-5.12</v>
      </c>
      <c r="AW18" s="2">
        <v>-29.5</v>
      </c>
      <c r="AX18" s="2">
        <v>0</v>
      </c>
      <c r="AY18" s="2">
        <v>-29.5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-29.5</v>
      </c>
      <c r="BG18" t="s">
        <v>87</v>
      </c>
      <c r="BH18" t="s">
        <v>407</v>
      </c>
      <c r="BI18" t="s">
        <v>408</v>
      </c>
      <c r="BJ18" t="s">
        <v>525</v>
      </c>
      <c r="BK18" t="s">
        <v>206</v>
      </c>
      <c r="BL18" t="s">
        <v>526</v>
      </c>
      <c r="BM18" t="s">
        <v>946</v>
      </c>
      <c r="BN18" t="s">
        <v>443</v>
      </c>
      <c r="BO18" t="s">
        <v>947</v>
      </c>
      <c r="BP18" t="s">
        <v>206</v>
      </c>
      <c r="BQ18" t="s">
        <v>455</v>
      </c>
      <c r="BR18" t="s">
        <v>443</v>
      </c>
      <c r="BS18" t="s">
        <v>948</v>
      </c>
      <c r="BT18" t="s">
        <v>443</v>
      </c>
      <c r="BU18" t="s">
        <v>948</v>
      </c>
      <c r="BX18" t="s">
        <v>206</v>
      </c>
      <c r="BY18" t="s">
        <v>1060</v>
      </c>
      <c r="BZ18" s="27">
        <v>-107.2</v>
      </c>
      <c r="CA18" s="27">
        <v>-22.51</v>
      </c>
      <c r="CB18" s="27">
        <v>-129.71</v>
      </c>
      <c r="CC18" t="s">
        <v>457</v>
      </c>
      <c r="CD18" s="2">
        <v>4.3970000000000002</v>
      </c>
      <c r="CE18" s="1">
        <v>44074</v>
      </c>
      <c r="CF18" t="s">
        <v>85</v>
      </c>
      <c r="CG18" t="s">
        <v>1061</v>
      </c>
      <c r="CH18" t="s">
        <v>402</v>
      </c>
      <c r="CI18" t="s">
        <v>402</v>
      </c>
      <c r="CJ18" t="s">
        <v>402</v>
      </c>
      <c r="CL18" t="s">
        <v>402</v>
      </c>
      <c r="CM18" t="s">
        <v>402</v>
      </c>
      <c r="CN18" s="27">
        <v>-24.38</v>
      </c>
    </row>
    <row r="19" spans="1:92" x14ac:dyDescent="0.25">
      <c r="A19" t="s">
        <v>440</v>
      </c>
      <c r="B19" t="s">
        <v>441</v>
      </c>
      <c r="C19" t="s">
        <v>442</v>
      </c>
      <c r="D19" t="s">
        <v>443</v>
      </c>
      <c r="E19" t="s">
        <v>444</v>
      </c>
      <c r="F19" t="s">
        <v>445</v>
      </c>
      <c r="G19" t="s">
        <v>84</v>
      </c>
      <c r="H19" t="s">
        <v>958</v>
      </c>
      <c r="I19" t="s">
        <v>201</v>
      </c>
      <c r="J19" t="s">
        <v>1062</v>
      </c>
      <c r="K19" t="s">
        <v>1063</v>
      </c>
      <c r="L19" t="s">
        <v>86</v>
      </c>
      <c r="M19" t="s">
        <v>403</v>
      </c>
      <c r="N19" t="s">
        <v>513</v>
      </c>
      <c r="O19" s="1">
        <v>44068</v>
      </c>
      <c r="P19" s="1">
        <v>44068</v>
      </c>
      <c r="Q19" s="1">
        <v>44095</v>
      </c>
      <c r="R19" t="s">
        <v>405</v>
      </c>
      <c r="S19" t="s">
        <v>405</v>
      </c>
      <c r="T19" t="s">
        <v>406</v>
      </c>
      <c r="U19" t="s">
        <v>445</v>
      </c>
      <c r="V19" t="s">
        <v>844</v>
      </c>
      <c r="W19" t="s">
        <v>1064</v>
      </c>
      <c r="X19" t="s">
        <v>1065</v>
      </c>
      <c r="Y19" s="2">
        <v>1</v>
      </c>
      <c r="Z19" s="27">
        <v>-28.75</v>
      </c>
      <c r="AA19" s="27">
        <v>0</v>
      </c>
      <c r="AB19" s="27">
        <v>-28.75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-28.75</v>
      </c>
      <c r="AJ19" s="26">
        <v>0.2</v>
      </c>
      <c r="AK19" s="27">
        <v>-5.75</v>
      </c>
      <c r="AL19" s="27">
        <v>0</v>
      </c>
      <c r="AM19" s="27">
        <v>-5.75</v>
      </c>
      <c r="AN19" s="26">
        <v>0</v>
      </c>
      <c r="AO19" s="27">
        <v>0</v>
      </c>
      <c r="AP19" s="27">
        <v>0</v>
      </c>
      <c r="AQ19" s="27">
        <v>0</v>
      </c>
      <c r="AR19" s="26">
        <v>0</v>
      </c>
      <c r="AS19" s="27">
        <v>0</v>
      </c>
      <c r="AT19" s="27">
        <v>0</v>
      </c>
      <c r="AU19" s="27">
        <v>0</v>
      </c>
      <c r="AV19" s="27">
        <v>-5.75</v>
      </c>
      <c r="AW19" s="2">
        <v>-34.5</v>
      </c>
      <c r="AX19" s="2">
        <v>0</v>
      </c>
      <c r="AY19" s="2">
        <v>-34.5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-34.5</v>
      </c>
      <c r="BG19" t="s">
        <v>87</v>
      </c>
      <c r="BH19" t="s">
        <v>407</v>
      </c>
      <c r="BI19" t="s">
        <v>408</v>
      </c>
      <c r="BJ19" t="s">
        <v>367</v>
      </c>
      <c r="BK19" t="s">
        <v>206</v>
      </c>
      <c r="BL19" t="s">
        <v>368</v>
      </c>
      <c r="BM19" t="s">
        <v>1066</v>
      </c>
      <c r="BN19" t="s">
        <v>964</v>
      </c>
      <c r="BO19" t="s">
        <v>1067</v>
      </c>
      <c r="BP19" t="s">
        <v>206</v>
      </c>
      <c r="BQ19" t="s">
        <v>455</v>
      </c>
      <c r="BR19" t="s">
        <v>964</v>
      </c>
      <c r="BS19" t="s">
        <v>966</v>
      </c>
      <c r="BT19" t="s">
        <v>964</v>
      </c>
      <c r="BU19" t="s">
        <v>966</v>
      </c>
      <c r="BX19" t="s">
        <v>206</v>
      </c>
      <c r="BY19" t="s">
        <v>1068</v>
      </c>
      <c r="BZ19" s="27">
        <v>-126.46</v>
      </c>
      <c r="CA19" s="27">
        <v>-25.29</v>
      </c>
      <c r="CB19" s="27">
        <v>-151.75</v>
      </c>
      <c r="CC19" t="s">
        <v>457</v>
      </c>
      <c r="CD19" s="2">
        <v>4.399</v>
      </c>
      <c r="CE19" s="1">
        <v>44067</v>
      </c>
      <c r="CF19" t="s">
        <v>85</v>
      </c>
      <c r="CG19" t="s">
        <v>1069</v>
      </c>
      <c r="CH19" t="s">
        <v>402</v>
      </c>
      <c r="CI19" t="s">
        <v>402</v>
      </c>
      <c r="CJ19" t="s">
        <v>402</v>
      </c>
      <c r="CL19" t="s">
        <v>402</v>
      </c>
      <c r="CM19" t="s">
        <v>402</v>
      </c>
      <c r="CN19" s="27">
        <v>-28.75</v>
      </c>
    </row>
    <row r="20" spans="1:92" x14ac:dyDescent="0.25">
      <c r="A20" t="s">
        <v>440</v>
      </c>
      <c r="B20" t="s">
        <v>441</v>
      </c>
      <c r="C20" t="s">
        <v>442</v>
      </c>
      <c r="D20" t="s">
        <v>443</v>
      </c>
      <c r="E20" t="s">
        <v>444</v>
      </c>
      <c r="F20" t="s">
        <v>445</v>
      </c>
      <c r="G20" t="s">
        <v>84</v>
      </c>
      <c r="H20" t="s">
        <v>425</v>
      </c>
      <c r="I20" t="s">
        <v>201</v>
      </c>
      <c r="J20" t="s">
        <v>1070</v>
      </c>
      <c r="K20" t="s">
        <v>1071</v>
      </c>
      <c r="L20" t="s">
        <v>86</v>
      </c>
      <c r="M20" t="s">
        <v>403</v>
      </c>
      <c r="N20" t="s">
        <v>513</v>
      </c>
      <c r="O20" s="1">
        <v>44070</v>
      </c>
      <c r="P20" s="1">
        <v>44069</v>
      </c>
      <c r="Q20" s="1">
        <v>44075</v>
      </c>
      <c r="R20" t="s">
        <v>405</v>
      </c>
      <c r="S20" t="s">
        <v>405</v>
      </c>
      <c r="T20" t="s">
        <v>406</v>
      </c>
      <c r="U20" t="s">
        <v>445</v>
      </c>
      <c r="V20" t="s">
        <v>423</v>
      </c>
      <c r="W20" t="s">
        <v>1072</v>
      </c>
      <c r="X20" t="s">
        <v>1073</v>
      </c>
      <c r="Y20" s="2">
        <v>1</v>
      </c>
      <c r="Z20" s="27">
        <v>-22.08</v>
      </c>
      <c r="AA20" s="27">
        <v>0</v>
      </c>
      <c r="AB20" s="27">
        <v>-22.08</v>
      </c>
      <c r="AC20" s="27">
        <v>-0.83</v>
      </c>
      <c r="AD20" s="27">
        <v>0.83</v>
      </c>
      <c r="AE20" s="27">
        <v>0</v>
      </c>
      <c r="AF20" s="27">
        <v>0</v>
      </c>
      <c r="AG20" s="27">
        <v>0</v>
      </c>
      <c r="AH20" s="27">
        <v>0</v>
      </c>
      <c r="AI20" s="27">
        <v>-22.08</v>
      </c>
      <c r="AJ20" s="26">
        <v>0.2</v>
      </c>
      <c r="AK20" s="27">
        <v>-4.42</v>
      </c>
      <c r="AL20" s="27">
        <v>0</v>
      </c>
      <c r="AM20" s="27">
        <v>-4.42</v>
      </c>
      <c r="AN20" s="26">
        <v>0.2</v>
      </c>
      <c r="AO20" s="27">
        <v>-0.17</v>
      </c>
      <c r="AP20" s="27">
        <v>0.17</v>
      </c>
      <c r="AQ20" s="27">
        <v>0</v>
      </c>
      <c r="AR20" s="26">
        <v>0</v>
      </c>
      <c r="AS20" s="27">
        <v>0</v>
      </c>
      <c r="AT20" s="27">
        <v>0</v>
      </c>
      <c r="AU20" s="27">
        <v>0</v>
      </c>
      <c r="AV20" s="27">
        <v>-4.42</v>
      </c>
      <c r="AW20" s="2">
        <v>-26.5</v>
      </c>
      <c r="AX20" s="2">
        <v>0</v>
      </c>
      <c r="AY20" s="2">
        <v>-26.5</v>
      </c>
      <c r="AZ20" s="2">
        <v>-1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-26.5</v>
      </c>
      <c r="BG20" t="s">
        <v>377</v>
      </c>
      <c r="BH20" t="s">
        <v>407</v>
      </c>
      <c r="BI20" t="s">
        <v>408</v>
      </c>
      <c r="BJ20" t="s">
        <v>367</v>
      </c>
      <c r="BK20" t="s">
        <v>206</v>
      </c>
      <c r="BL20" t="s">
        <v>368</v>
      </c>
      <c r="BM20" t="s">
        <v>1074</v>
      </c>
      <c r="BN20" t="s">
        <v>376</v>
      </c>
      <c r="BO20" t="s">
        <v>1075</v>
      </c>
      <c r="BP20" t="s">
        <v>206</v>
      </c>
      <c r="BQ20" t="s">
        <v>455</v>
      </c>
      <c r="BR20" t="s">
        <v>376</v>
      </c>
      <c r="BS20" t="s">
        <v>1076</v>
      </c>
      <c r="BT20" t="s">
        <v>376</v>
      </c>
      <c r="BU20" t="s">
        <v>1076</v>
      </c>
      <c r="BX20" t="s">
        <v>206</v>
      </c>
      <c r="BY20" t="s">
        <v>1077</v>
      </c>
      <c r="BZ20" s="27">
        <v>-108.5</v>
      </c>
      <c r="CA20" s="27">
        <v>-21.72</v>
      </c>
      <c r="CB20" s="27">
        <v>-130.22</v>
      </c>
      <c r="CC20" t="s">
        <v>457</v>
      </c>
      <c r="CD20" s="2">
        <v>4.407</v>
      </c>
      <c r="CE20" s="1">
        <v>44069</v>
      </c>
      <c r="CF20" t="s">
        <v>85</v>
      </c>
      <c r="CG20" t="s">
        <v>1078</v>
      </c>
      <c r="CH20" t="s">
        <v>402</v>
      </c>
      <c r="CI20" t="s">
        <v>402</v>
      </c>
      <c r="CJ20" t="s">
        <v>402</v>
      </c>
      <c r="CL20" t="s">
        <v>402</v>
      </c>
      <c r="CM20" t="s">
        <v>402</v>
      </c>
      <c r="CN20" s="27">
        <v>-24.62</v>
      </c>
    </row>
    <row r="22" spans="1:92" ht="15.75" thickBot="1" x14ac:dyDescent="0.3"/>
    <row r="23" spans="1:92" x14ac:dyDescent="0.25">
      <c r="C23" s="57" t="s">
        <v>2402</v>
      </c>
      <c r="D23" t="s">
        <v>2406</v>
      </c>
      <c r="F23" s="32" t="s">
        <v>2405</v>
      </c>
      <c r="G23" s="33"/>
    </row>
    <row r="24" spans="1:92" x14ac:dyDescent="0.25">
      <c r="C24" s="58" t="s">
        <v>404</v>
      </c>
      <c r="D24" s="2">
        <v>-106.72</v>
      </c>
      <c r="F24" s="34" t="s">
        <v>2367</v>
      </c>
      <c r="G24" s="35">
        <f>GETPIVOTDATA("REFUND_INVOICE_AMOUNT_NET",$C$23)</f>
        <v>-106.72</v>
      </c>
    </row>
    <row r="25" spans="1:92" ht="15.75" thickBot="1" x14ac:dyDescent="0.3">
      <c r="C25" s="59" t="s">
        <v>201</v>
      </c>
      <c r="D25" s="2">
        <v>-106.72</v>
      </c>
      <c r="F25" s="36" t="s">
        <v>2370</v>
      </c>
      <c r="G25" s="37">
        <f>G24*0.23</f>
        <v>-24.5456</v>
      </c>
    </row>
    <row r="26" spans="1:92" x14ac:dyDescent="0.25">
      <c r="C26" s="60" t="s">
        <v>206</v>
      </c>
      <c r="D26" s="2">
        <v>-106.72</v>
      </c>
    </row>
    <row r="27" spans="1:92" x14ac:dyDescent="0.25">
      <c r="C27" s="61" t="s">
        <v>453</v>
      </c>
      <c r="D27" s="2">
        <v>-106.72</v>
      </c>
    </row>
    <row r="28" spans="1:92" x14ac:dyDescent="0.25">
      <c r="C28" s="58" t="s">
        <v>2403</v>
      </c>
      <c r="D28" s="2">
        <v>-106.72</v>
      </c>
    </row>
    <row r="31" spans="1:92" x14ac:dyDescent="0.25">
      <c r="C31" s="57" t="s">
        <v>2402</v>
      </c>
      <c r="D31" t="s">
        <v>2406</v>
      </c>
      <c r="E31" s="57"/>
    </row>
    <row r="32" spans="1:92" ht="15.75" thickBot="1" x14ac:dyDescent="0.3">
      <c r="C32" s="58" t="s">
        <v>513</v>
      </c>
      <c r="D32" s="2">
        <v>-2239.13</v>
      </c>
    </row>
    <row r="33" spans="3:7" ht="15.75" thickBot="1" x14ac:dyDescent="0.3">
      <c r="C33" s="59" t="s">
        <v>201</v>
      </c>
      <c r="D33" s="2">
        <v>-2239.13</v>
      </c>
      <c r="F33" s="46" t="s">
        <v>2362</v>
      </c>
      <c r="G33" s="47">
        <f>GETPIVOTDATA("REFUND_INVOICE_AMOUNT_NET",$C$31)</f>
        <v>-2239.13</v>
      </c>
    </row>
    <row r="34" spans="3:7" x14ac:dyDescent="0.25">
      <c r="C34" s="60" t="s">
        <v>206</v>
      </c>
      <c r="D34" s="2">
        <v>-2239.13</v>
      </c>
    </row>
    <row r="35" spans="3:7" x14ac:dyDescent="0.25">
      <c r="C35" s="61" t="s">
        <v>90</v>
      </c>
      <c r="D35" s="2">
        <v>-1896.97</v>
      </c>
    </row>
    <row r="36" spans="3:7" x14ac:dyDescent="0.25">
      <c r="C36" s="61" t="s">
        <v>443</v>
      </c>
      <c r="D36" s="2">
        <v>-107.2</v>
      </c>
    </row>
    <row r="37" spans="3:7" x14ac:dyDescent="0.25">
      <c r="C37" s="61" t="s">
        <v>964</v>
      </c>
      <c r="D37" s="2">
        <v>-126.46</v>
      </c>
    </row>
    <row r="38" spans="3:7" x14ac:dyDescent="0.25">
      <c r="C38" s="61" t="s">
        <v>376</v>
      </c>
      <c r="D38" s="2">
        <v>-108.5</v>
      </c>
    </row>
    <row r="39" spans="3:7" x14ac:dyDescent="0.25">
      <c r="C39" s="58" t="s">
        <v>2403</v>
      </c>
      <c r="D39" s="2">
        <v>-2239.13</v>
      </c>
    </row>
  </sheetData>
  <mergeCells count="1">
    <mergeCell ref="F23:G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I25" sqref="I25"/>
    </sheetView>
  </sheetViews>
  <sheetFormatPr defaultRowHeight="15" x14ac:dyDescent="0.25"/>
  <sheetData>
    <row r="1" spans="1:5" x14ac:dyDescent="0.25">
      <c r="A1" t="s">
        <v>6</v>
      </c>
      <c r="B1" t="s">
        <v>260</v>
      </c>
      <c r="C1" t="s">
        <v>202</v>
      </c>
      <c r="D1" t="s">
        <v>203</v>
      </c>
      <c r="E1" t="s">
        <v>204</v>
      </c>
    </row>
    <row r="2" spans="1:5" x14ac:dyDescent="0.25">
      <c r="A2" t="s">
        <v>437</v>
      </c>
      <c r="B2" t="s">
        <v>90</v>
      </c>
      <c r="C2" s="27">
        <v>6455.64</v>
      </c>
      <c r="D2" s="27">
        <v>1033.8699999999999</v>
      </c>
      <c r="E2" s="27">
        <v>7489.37</v>
      </c>
    </row>
    <row r="3" spans="1:5" x14ac:dyDescent="0.25">
      <c r="A3" t="s">
        <v>437</v>
      </c>
      <c r="B3" t="s">
        <v>443</v>
      </c>
      <c r="C3" s="27">
        <v>215.6</v>
      </c>
      <c r="D3" s="27">
        <v>45.27</v>
      </c>
      <c r="E3" s="27">
        <v>260.87</v>
      </c>
    </row>
    <row r="4" spans="1:5" x14ac:dyDescent="0.25">
      <c r="A4" t="s">
        <v>437</v>
      </c>
      <c r="B4" t="s">
        <v>964</v>
      </c>
      <c r="C4" s="27">
        <v>548.44000000000005</v>
      </c>
      <c r="D4" s="27">
        <v>109.67</v>
      </c>
      <c r="E4" s="27">
        <v>658.11</v>
      </c>
    </row>
    <row r="5" spans="1:5" x14ac:dyDescent="0.25">
      <c r="A5" t="s">
        <v>438</v>
      </c>
      <c r="B5" t="s">
        <v>90</v>
      </c>
      <c r="C5" s="27">
        <v>-1896.97</v>
      </c>
      <c r="D5" s="27">
        <v>-303.52</v>
      </c>
      <c r="E5" s="27">
        <v>-2200.5100000000002</v>
      </c>
    </row>
    <row r="6" spans="1:5" x14ac:dyDescent="0.25">
      <c r="A6" t="s">
        <v>438</v>
      </c>
      <c r="B6" t="s">
        <v>443</v>
      </c>
      <c r="C6" s="27">
        <v>-107.2</v>
      </c>
      <c r="D6" s="27">
        <v>-22.51</v>
      </c>
      <c r="E6" s="27">
        <v>-129.71</v>
      </c>
    </row>
    <row r="7" spans="1:5" x14ac:dyDescent="0.25">
      <c r="A7" t="s">
        <v>438</v>
      </c>
      <c r="B7" t="s">
        <v>964</v>
      </c>
      <c r="C7" s="27">
        <v>-126.46</v>
      </c>
      <c r="D7" s="27">
        <v>-25.29</v>
      </c>
      <c r="E7" s="27">
        <v>-151.75</v>
      </c>
    </row>
    <row r="8" spans="1:5" x14ac:dyDescent="0.25">
      <c r="A8" t="s">
        <v>438</v>
      </c>
      <c r="B8" t="s">
        <v>376</v>
      </c>
      <c r="C8" s="27">
        <v>-108.5</v>
      </c>
      <c r="D8" s="27">
        <v>-21.72</v>
      </c>
      <c r="E8" s="27">
        <v>-130.22</v>
      </c>
    </row>
    <row r="9" spans="1:5" x14ac:dyDescent="0.25">
      <c r="A9" t="s">
        <v>375</v>
      </c>
      <c r="B9" t="s">
        <v>90</v>
      </c>
      <c r="C9" s="27">
        <v>4558.67</v>
      </c>
      <c r="D9" s="27">
        <v>730.35</v>
      </c>
      <c r="E9" s="27">
        <v>5288.86</v>
      </c>
    </row>
    <row r="10" spans="1:5" x14ac:dyDescent="0.25">
      <c r="A10" t="s">
        <v>375</v>
      </c>
      <c r="B10" t="s">
        <v>443</v>
      </c>
      <c r="C10" s="27">
        <v>108.4</v>
      </c>
      <c r="D10" s="27">
        <v>22.76</v>
      </c>
      <c r="E10" s="27">
        <v>131.16</v>
      </c>
    </row>
    <row r="11" spans="1:5" x14ac:dyDescent="0.25">
      <c r="A11" t="s">
        <v>375</v>
      </c>
      <c r="B11" t="s">
        <v>964</v>
      </c>
      <c r="C11" s="27">
        <v>421.98</v>
      </c>
      <c r="D11" s="27">
        <v>84.38</v>
      </c>
      <c r="E11" s="27">
        <v>506.36</v>
      </c>
    </row>
    <row r="12" spans="1:5" x14ac:dyDescent="0.25">
      <c r="A12" t="s">
        <v>375</v>
      </c>
      <c r="B12" t="s">
        <v>376</v>
      </c>
      <c r="C12" s="27">
        <v>-108.5</v>
      </c>
      <c r="D12" s="27">
        <v>-21.72</v>
      </c>
      <c r="E12" s="27">
        <v>-130.22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215</v>
      </c>
      <c r="L1" t="s">
        <v>9</v>
      </c>
      <c r="M1" t="s">
        <v>10</v>
      </c>
      <c r="N1" t="s">
        <v>17</v>
      </c>
      <c r="O1" t="s">
        <v>18</v>
      </c>
      <c r="P1" t="s">
        <v>365</v>
      </c>
      <c r="Q1" t="s">
        <v>54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258</v>
      </c>
      <c r="X1" t="s">
        <v>264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67</v>
      </c>
      <c r="AZ1" t="s">
        <v>68</v>
      </c>
      <c r="BA1" t="s">
        <v>69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78</v>
      </c>
      <c r="BI1" t="s">
        <v>253</v>
      </c>
      <c r="BJ1" t="s">
        <v>80</v>
      </c>
      <c r="BK1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8"/>
  <sheetViews>
    <sheetView workbookViewId="0">
      <selection activeCell="E13" sqref="E13"/>
    </sheetView>
  </sheetViews>
  <sheetFormatPr defaultRowHeight="15" x14ac:dyDescent="0.25"/>
  <cols>
    <col min="10" max="10" width="17.5703125" customWidth="1"/>
    <col min="14" max="16" width="12.5703125" customWidth="1"/>
  </cols>
  <sheetData>
    <row r="1" spans="1:54" s="62" customFormat="1" ht="105" x14ac:dyDescent="0.25">
      <c r="A1" s="62" t="s">
        <v>0</v>
      </c>
      <c r="B1" s="62" t="s">
        <v>1</v>
      </c>
      <c r="C1" s="62" t="s">
        <v>2</v>
      </c>
      <c r="D1" s="62" t="s">
        <v>213</v>
      </c>
      <c r="E1" s="62" t="s">
        <v>3</v>
      </c>
      <c r="F1" s="62" t="s">
        <v>366</v>
      </c>
      <c r="G1" s="62" t="s">
        <v>4</v>
      </c>
      <c r="H1" s="62" t="s">
        <v>5</v>
      </c>
      <c r="I1" s="62" t="s">
        <v>6</v>
      </c>
      <c r="J1" s="62" t="s">
        <v>7</v>
      </c>
      <c r="K1" s="62" t="s">
        <v>91</v>
      </c>
      <c r="L1" s="62" t="s">
        <v>9</v>
      </c>
      <c r="M1" s="62" t="s">
        <v>10</v>
      </c>
      <c r="N1" s="62" t="s">
        <v>92</v>
      </c>
      <c r="O1" s="62" t="s">
        <v>93</v>
      </c>
      <c r="P1" s="62" t="s">
        <v>94</v>
      </c>
      <c r="Q1" s="62" t="s">
        <v>95</v>
      </c>
      <c r="R1" s="62" t="s">
        <v>96</v>
      </c>
      <c r="S1" s="62" t="s">
        <v>259</v>
      </c>
      <c r="T1" s="62" t="s">
        <v>265</v>
      </c>
      <c r="U1" s="62" t="s">
        <v>97</v>
      </c>
      <c r="V1" s="62" t="s">
        <v>17</v>
      </c>
      <c r="W1" s="62" t="s">
        <v>18</v>
      </c>
      <c r="X1" s="62" t="s">
        <v>98</v>
      </c>
      <c r="Y1" s="62" t="s">
        <v>99</v>
      </c>
      <c r="Z1" s="62" t="s">
        <v>100</v>
      </c>
      <c r="AA1" s="62" t="s">
        <v>101</v>
      </c>
      <c r="AB1" s="62" t="s">
        <v>365</v>
      </c>
      <c r="AC1" s="62" t="s">
        <v>54</v>
      </c>
      <c r="AD1" s="62" t="s">
        <v>102</v>
      </c>
      <c r="AE1" s="62" t="s">
        <v>82</v>
      </c>
      <c r="AF1" s="62" t="s">
        <v>83</v>
      </c>
      <c r="AG1" s="62" t="s">
        <v>103</v>
      </c>
      <c r="AH1" s="62" t="s">
        <v>104</v>
      </c>
      <c r="AI1" s="62" t="s">
        <v>105</v>
      </c>
      <c r="AJ1" s="62" t="s">
        <v>106</v>
      </c>
      <c r="AK1" s="62" t="s">
        <v>107</v>
      </c>
      <c r="AL1" s="62" t="s">
        <v>108</v>
      </c>
      <c r="AM1" s="62" t="s">
        <v>109</v>
      </c>
      <c r="AN1" s="62" t="s">
        <v>110</v>
      </c>
      <c r="AO1" s="62" t="s">
        <v>111</v>
      </c>
      <c r="AP1" s="62" t="s">
        <v>112</v>
      </c>
      <c r="AQ1" s="62" t="s">
        <v>113</v>
      </c>
      <c r="AR1" s="62" t="s">
        <v>114</v>
      </c>
      <c r="AS1" s="62" t="s">
        <v>115</v>
      </c>
      <c r="AT1" s="62" t="s">
        <v>116</v>
      </c>
      <c r="AU1" s="62" t="s">
        <v>69</v>
      </c>
      <c r="AV1" s="62" t="s">
        <v>117</v>
      </c>
      <c r="AW1" s="62" t="s">
        <v>118</v>
      </c>
      <c r="AX1" s="62" t="s">
        <v>119</v>
      </c>
      <c r="AY1" s="62" t="s">
        <v>120</v>
      </c>
      <c r="AZ1" s="62" t="s">
        <v>121</v>
      </c>
      <c r="BA1" s="62" t="s">
        <v>122</v>
      </c>
      <c r="BB1" s="62" t="s">
        <v>359</v>
      </c>
    </row>
    <row r="2" spans="1:54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1079</v>
      </c>
      <c r="I2" t="s">
        <v>1080</v>
      </c>
      <c r="J2" t="s">
        <v>1081</v>
      </c>
      <c r="K2" t="s">
        <v>1081</v>
      </c>
      <c r="L2" t="s">
        <v>86</v>
      </c>
      <c r="M2" t="s">
        <v>1082</v>
      </c>
      <c r="N2" s="1">
        <v>44077</v>
      </c>
      <c r="O2" s="1">
        <v>44078</v>
      </c>
      <c r="P2" s="1">
        <v>44077</v>
      </c>
      <c r="Q2" t="s">
        <v>405</v>
      </c>
      <c r="R2" t="s">
        <v>405</v>
      </c>
      <c r="S2" t="s">
        <v>406</v>
      </c>
      <c r="T2" t="s">
        <v>445</v>
      </c>
      <c r="U2" t="s">
        <v>423</v>
      </c>
      <c r="V2" t="s">
        <v>944</v>
      </c>
      <c r="W2" t="s">
        <v>996</v>
      </c>
      <c r="X2" t="s">
        <v>1083</v>
      </c>
      <c r="Y2" s="2">
        <v>1</v>
      </c>
      <c r="Z2" s="2">
        <v>0.64</v>
      </c>
      <c r="AA2" s="2">
        <v>0.64</v>
      </c>
      <c r="AB2" t="s">
        <v>407</v>
      </c>
      <c r="AC2" t="s">
        <v>408</v>
      </c>
      <c r="AD2" s="26">
        <v>0.23</v>
      </c>
      <c r="AE2" t="s">
        <v>87</v>
      </c>
      <c r="AF2" s="2">
        <v>9.6999999999999993</v>
      </c>
      <c r="AG2" t="s">
        <v>367</v>
      </c>
      <c r="AH2" t="s">
        <v>206</v>
      </c>
      <c r="AI2" t="s">
        <v>368</v>
      </c>
      <c r="AJ2" t="s">
        <v>1084</v>
      </c>
      <c r="AK2" t="s">
        <v>1085</v>
      </c>
      <c r="AL2" t="s">
        <v>1086</v>
      </c>
      <c r="AM2" t="s">
        <v>206</v>
      </c>
      <c r="AN2" t="s">
        <v>455</v>
      </c>
      <c r="AO2" t="s">
        <v>1085</v>
      </c>
      <c r="AP2" t="s">
        <v>1087</v>
      </c>
      <c r="AQ2" t="s">
        <v>206</v>
      </c>
      <c r="AR2" t="s">
        <v>455</v>
      </c>
      <c r="AS2" t="s">
        <v>1088</v>
      </c>
      <c r="AT2" t="s">
        <v>123</v>
      </c>
      <c r="AU2" t="s">
        <v>206</v>
      </c>
      <c r="AV2" t="s">
        <v>457</v>
      </c>
      <c r="AW2" s="27">
        <v>42.86</v>
      </c>
      <c r="AX2" s="27">
        <v>0</v>
      </c>
      <c r="AY2" s="27">
        <v>42.86</v>
      </c>
      <c r="AZ2" s="2">
        <v>4.4185999999999996</v>
      </c>
      <c r="BA2" s="1">
        <v>44076</v>
      </c>
      <c r="BB2" t="s">
        <v>402</v>
      </c>
    </row>
    <row r="3" spans="1:54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1079</v>
      </c>
      <c r="I3" t="s">
        <v>1080</v>
      </c>
      <c r="J3" t="s">
        <v>1089</v>
      </c>
      <c r="K3" t="s">
        <v>1089</v>
      </c>
      <c r="L3" t="s">
        <v>86</v>
      </c>
      <c r="M3" t="s">
        <v>1082</v>
      </c>
      <c r="N3" s="1">
        <v>44080</v>
      </c>
      <c r="O3" s="1">
        <v>44081</v>
      </c>
      <c r="P3" s="1">
        <v>44080</v>
      </c>
      <c r="Q3" t="s">
        <v>405</v>
      </c>
      <c r="R3" t="s">
        <v>405</v>
      </c>
      <c r="S3" t="s">
        <v>406</v>
      </c>
      <c r="T3" t="s">
        <v>445</v>
      </c>
      <c r="U3" t="s">
        <v>423</v>
      </c>
      <c r="V3" t="s">
        <v>585</v>
      </c>
      <c r="W3" t="s">
        <v>586</v>
      </c>
      <c r="X3" t="s">
        <v>1083</v>
      </c>
      <c r="Y3" s="2">
        <v>1</v>
      </c>
      <c r="Z3" s="2">
        <v>0.55000000000000004</v>
      </c>
      <c r="AA3" s="2">
        <v>0.55000000000000004</v>
      </c>
      <c r="AB3" t="s">
        <v>407</v>
      </c>
      <c r="AC3" t="s">
        <v>408</v>
      </c>
      <c r="AD3" s="26">
        <v>0.23</v>
      </c>
      <c r="AE3" t="s">
        <v>87</v>
      </c>
      <c r="AF3" s="2">
        <v>9.4</v>
      </c>
      <c r="AG3" t="s">
        <v>367</v>
      </c>
      <c r="AH3" t="s">
        <v>206</v>
      </c>
      <c r="AI3" t="s">
        <v>368</v>
      </c>
      <c r="AJ3" t="s">
        <v>1084</v>
      </c>
      <c r="AK3" t="s">
        <v>1085</v>
      </c>
      <c r="AL3" t="s">
        <v>1086</v>
      </c>
      <c r="AM3" t="s">
        <v>206</v>
      </c>
      <c r="AN3" t="s">
        <v>455</v>
      </c>
      <c r="AO3" t="s">
        <v>1085</v>
      </c>
      <c r="AP3" t="s">
        <v>1087</v>
      </c>
      <c r="AQ3" t="s">
        <v>206</v>
      </c>
      <c r="AR3" t="s">
        <v>455</v>
      </c>
      <c r="AS3" t="s">
        <v>1088</v>
      </c>
      <c r="AT3" t="s">
        <v>123</v>
      </c>
      <c r="AU3" t="s">
        <v>206</v>
      </c>
      <c r="AV3" t="s">
        <v>457</v>
      </c>
      <c r="AW3" s="27">
        <v>41.84</v>
      </c>
      <c r="AX3" s="27">
        <v>0</v>
      </c>
      <c r="AY3" s="27">
        <v>41.84</v>
      </c>
      <c r="AZ3" s="2">
        <v>4.4513999999999996</v>
      </c>
      <c r="BA3" s="1">
        <v>44079</v>
      </c>
      <c r="BB3" t="s">
        <v>402</v>
      </c>
    </row>
    <row r="4" spans="1:54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1079</v>
      </c>
      <c r="I4" t="s">
        <v>1080</v>
      </c>
      <c r="J4" t="s">
        <v>1090</v>
      </c>
      <c r="K4" t="s">
        <v>1090</v>
      </c>
      <c r="L4" t="s">
        <v>86</v>
      </c>
      <c r="M4" t="s">
        <v>1082</v>
      </c>
      <c r="N4" s="1">
        <v>44080</v>
      </c>
      <c r="O4" s="1">
        <v>44081</v>
      </c>
      <c r="P4" s="1">
        <v>44080</v>
      </c>
      <c r="Q4" t="s">
        <v>405</v>
      </c>
      <c r="R4" t="s">
        <v>405</v>
      </c>
      <c r="S4" t="s">
        <v>406</v>
      </c>
      <c r="T4" t="s">
        <v>445</v>
      </c>
      <c r="U4" t="s">
        <v>423</v>
      </c>
      <c r="V4" t="s">
        <v>467</v>
      </c>
      <c r="W4" t="s">
        <v>1091</v>
      </c>
      <c r="X4" t="s">
        <v>1092</v>
      </c>
      <c r="Y4" s="2">
        <v>1</v>
      </c>
      <c r="Z4" s="2">
        <v>0.28999999999999998</v>
      </c>
      <c r="AA4" s="2">
        <v>0.28999999999999998</v>
      </c>
      <c r="AB4" t="s">
        <v>407</v>
      </c>
      <c r="AC4" t="s">
        <v>408</v>
      </c>
      <c r="AD4" s="26">
        <v>0.23</v>
      </c>
      <c r="AE4" t="s">
        <v>87</v>
      </c>
      <c r="AF4" s="2">
        <v>4.2</v>
      </c>
      <c r="AG4" t="s">
        <v>525</v>
      </c>
      <c r="AH4" t="s">
        <v>206</v>
      </c>
      <c r="AI4" t="s">
        <v>526</v>
      </c>
      <c r="AJ4" t="s">
        <v>1093</v>
      </c>
      <c r="AK4" t="s">
        <v>90</v>
      </c>
      <c r="AL4" t="s">
        <v>1094</v>
      </c>
      <c r="AM4" t="s">
        <v>206</v>
      </c>
      <c r="AN4" t="s">
        <v>455</v>
      </c>
      <c r="AO4" t="s">
        <v>90</v>
      </c>
      <c r="AP4" t="s">
        <v>518</v>
      </c>
      <c r="AQ4" t="s">
        <v>206</v>
      </c>
      <c r="AR4" t="s">
        <v>455</v>
      </c>
      <c r="AS4" t="s">
        <v>1088</v>
      </c>
      <c r="AT4" t="s">
        <v>123</v>
      </c>
      <c r="AU4" t="s">
        <v>206</v>
      </c>
      <c r="AV4" t="s">
        <v>457</v>
      </c>
      <c r="AW4" s="27">
        <v>18.7</v>
      </c>
      <c r="AX4" s="27">
        <v>0</v>
      </c>
      <c r="AY4" s="27">
        <v>18.7</v>
      </c>
      <c r="AZ4" s="2">
        <v>4.4513999999999996</v>
      </c>
      <c r="BA4" s="1">
        <v>44079</v>
      </c>
      <c r="BB4" t="s">
        <v>402</v>
      </c>
    </row>
    <row r="5" spans="1:54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1079</v>
      </c>
      <c r="I5" t="s">
        <v>1080</v>
      </c>
      <c r="J5" t="s">
        <v>1095</v>
      </c>
      <c r="K5" t="s">
        <v>1095</v>
      </c>
      <c r="L5" t="s">
        <v>86</v>
      </c>
      <c r="M5" t="s">
        <v>1082</v>
      </c>
      <c r="N5" s="1">
        <v>44084</v>
      </c>
      <c r="O5" s="1">
        <v>44089</v>
      </c>
      <c r="P5" s="1">
        <v>44084</v>
      </c>
      <c r="Q5" t="s">
        <v>405</v>
      </c>
      <c r="R5" t="s">
        <v>405</v>
      </c>
      <c r="S5" t="s">
        <v>406</v>
      </c>
      <c r="T5" t="s">
        <v>445</v>
      </c>
      <c r="U5" t="s">
        <v>475</v>
      </c>
      <c r="V5" t="s">
        <v>467</v>
      </c>
      <c r="W5" t="s">
        <v>1091</v>
      </c>
      <c r="X5" t="s">
        <v>1092</v>
      </c>
      <c r="Y5" s="2">
        <v>1</v>
      </c>
      <c r="Z5" s="2">
        <v>0.28999999999999998</v>
      </c>
      <c r="AA5" s="2">
        <v>0.28999999999999998</v>
      </c>
      <c r="AB5" t="s">
        <v>407</v>
      </c>
      <c r="AC5" t="s">
        <v>408</v>
      </c>
      <c r="AD5" s="26">
        <v>0.23</v>
      </c>
      <c r="AE5" t="s">
        <v>87</v>
      </c>
      <c r="AF5" s="2">
        <v>4.2</v>
      </c>
      <c r="AG5" t="s">
        <v>525</v>
      </c>
      <c r="AH5" t="s">
        <v>206</v>
      </c>
      <c r="AI5" t="s">
        <v>526</v>
      </c>
      <c r="AJ5" t="s">
        <v>1096</v>
      </c>
      <c r="AK5" t="s">
        <v>443</v>
      </c>
      <c r="AL5" t="s">
        <v>1097</v>
      </c>
      <c r="AM5" t="s">
        <v>206</v>
      </c>
      <c r="AN5" t="s">
        <v>455</v>
      </c>
      <c r="AO5" t="s">
        <v>443</v>
      </c>
      <c r="AP5" t="s">
        <v>948</v>
      </c>
      <c r="AQ5" t="s">
        <v>206</v>
      </c>
      <c r="AR5" t="s">
        <v>455</v>
      </c>
      <c r="AS5" t="s">
        <v>1088</v>
      </c>
      <c r="AT5" t="s">
        <v>123</v>
      </c>
      <c r="AU5" t="s">
        <v>206</v>
      </c>
      <c r="AV5" t="s">
        <v>457</v>
      </c>
      <c r="AW5" s="27">
        <v>18.690000000000001</v>
      </c>
      <c r="AX5" s="27">
        <v>0</v>
      </c>
      <c r="AY5" s="27">
        <v>18.690000000000001</v>
      </c>
      <c r="AZ5" s="2">
        <v>4.4497999999999998</v>
      </c>
      <c r="BA5" s="1">
        <v>44083</v>
      </c>
      <c r="BB5" t="s">
        <v>402</v>
      </c>
    </row>
    <row r="6" spans="1:54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1079</v>
      </c>
      <c r="I6" t="s">
        <v>1080</v>
      </c>
      <c r="J6" t="s">
        <v>1098</v>
      </c>
      <c r="K6" t="s">
        <v>1098</v>
      </c>
      <c r="L6" t="s">
        <v>86</v>
      </c>
      <c r="M6" t="s">
        <v>1082</v>
      </c>
      <c r="N6" s="1">
        <v>44089</v>
      </c>
      <c r="O6" s="1">
        <v>44090</v>
      </c>
      <c r="P6" s="1">
        <v>44089</v>
      </c>
      <c r="Q6" t="s">
        <v>405</v>
      </c>
      <c r="R6" t="s">
        <v>405</v>
      </c>
      <c r="S6" t="s">
        <v>406</v>
      </c>
      <c r="T6" t="s">
        <v>445</v>
      </c>
      <c r="U6" t="s">
        <v>495</v>
      </c>
      <c r="V6" t="s">
        <v>1099</v>
      </c>
      <c r="W6" t="s">
        <v>1100</v>
      </c>
      <c r="X6" t="s">
        <v>1083</v>
      </c>
      <c r="Y6" s="2">
        <v>1</v>
      </c>
      <c r="Z6" s="2">
        <v>0.53</v>
      </c>
      <c r="AA6" s="2">
        <v>0.53</v>
      </c>
      <c r="AB6" t="s">
        <v>407</v>
      </c>
      <c r="AC6" t="s">
        <v>408</v>
      </c>
      <c r="AD6" s="26">
        <v>0.23</v>
      </c>
      <c r="AE6" t="s">
        <v>87</v>
      </c>
      <c r="AF6" s="2">
        <v>9.4</v>
      </c>
      <c r="AG6" t="s">
        <v>367</v>
      </c>
      <c r="AH6" t="s">
        <v>206</v>
      </c>
      <c r="AI6" t="s">
        <v>368</v>
      </c>
      <c r="AJ6" t="s">
        <v>1093</v>
      </c>
      <c r="AK6" t="s">
        <v>90</v>
      </c>
      <c r="AL6" t="s">
        <v>1094</v>
      </c>
      <c r="AM6" t="s">
        <v>206</v>
      </c>
      <c r="AN6" t="s">
        <v>455</v>
      </c>
      <c r="AO6" t="s">
        <v>90</v>
      </c>
      <c r="AP6" t="s">
        <v>518</v>
      </c>
      <c r="AQ6" t="s">
        <v>206</v>
      </c>
      <c r="AR6" t="s">
        <v>455</v>
      </c>
      <c r="AS6" t="s">
        <v>1088</v>
      </c>
      <c r="AT6" t="s">
        <v>123</v>
      </c>
      <c r="AU6" t="s">
        <v>206</v>
      </c>
      <c r="AV6" t="s">
        <v>457</v>
      </c>
      <c r="AW6" s="27">
        <v>41.83</v>
      </c>
      <c r="AX6" s="27">
        <v>0</v>
      </c>
      <c r="AY6" s="27">
        <v>41.83</v>
      </c>
      <c r="AZ6" s="2">
        <v>4.4504000000000001</v>
      </c>
      <c r="BA6" s="1">
        <v>44088</v>
      </c>
      <c r="BB6" t="s">
        <v>402</v>
      </c>
    </row>
    <row r="7" spans="1:54" x14ac:dyDescent="0.25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84</v>
      </c>
      <c r="H7" t="s">
        <v>1079</v>
      </c>
      <c r="I7" t="s">
        <v>1080</v>
      </c>
      <c r="J7" t="s">
        <v>1101</v>
      </c>
      <c r="K7" t="s">
        <v>1101</v>
      </c>
      <c r="L7" t="s">
        <v>86</v>
      </c>
      <c r="M7" t="s">
        <v>1082</v>
      </c>
      <c r="N7" s="1">
        <v>44097</v>
      </c>
      <c r="O7" s="1">
        <v>44098</v>
      </c>
      <c r="P7" s="1">
        <v>44097</v>
      </c>
      <c r="Q7" t="s">
        <v>405</v>
      </c>
      <c r="R7" t="s">
        <v>405</v>
      </c>
      <c r="S7" t="s">
        <v>406</v>
      </c>
      <c r="T7" t="s">
        <v>445</v>
      </c>
      <c r="U7" t="s">
        <v>844</v>
      </c>
      <c r="V7" t="s">
        <v>448</v>
      </c>
      <c r="W7" t="s">
        <v>1020</v>
      </c>
      <c r="X7" t="s">
        <v>1092</v>
      </c>
      <c r="Y7" s="2">
        <v>1</v>
      </c>
      <c r="Z7" s="2">
        <v>0.02</v>
      </c>
      <c r="AA7" s="2">
        <v>0.02</v>
      </c>
      <c r="AB7" t="s">
        <v>407</v>
      </c>
      <c r="AC7" t="s">
        <v>408</v>
      </c>
      <c r="AD7" s="26">
        <v>0.23</v>
      </c>
      <c r="AE7" t="s">
        <v>87</v>
      </c>
      <c r="AF7" s="2">
        <v>3.4</v>
      </c>
      <c r="AG7" t="s">
        <v>450</v>
      </c>
      <c r="AH7" t="s">
        <v>206</v>
      </c>
      <c r="AI7" t="s">
        <v>451</v>
      </c>
      <c r="AJ7" t="s">
        <v>424</v>
      </c>
      <c r="AK7" t="s">
        <v>90</v>
      </c>
      <c r="AL7" t="s">
        <v>266</v>
      </c>
      <c r="AM7" t="s">
        <v>206</v>
      </c>
      <c r="AN7" t="s">
        <v>455</v>
      </c>
      <c r="AO7" t="s">
        <v>90</v>
      </c>
      <c r="AP7" t="s">
        <v>518</v>
      </c>
      <c r="AQ7" t="s">
        <v>206</v>
      </c>
      <c r="AR7" t="s">
        <v>455</v>
      </c>
      <c r="AS7" t="s">
        <v>1088</v>
      </c>
      <c r="AT7" t="s">
        <v>123</v>
      </c>
      <c r="AU7" t="s">
        <v>206</v>
      </c>
      <c r="AV7" t="s">
        <v>457</v>
      </c>
      <c r="AW7" s="27">
        <v>15.28</v>
      </c>
      <c r="AX7" s="27">
        <v>0</v>
      </c>
      <c r="AY7" s="27">
        <v>15.28</v>
      </c>
      <c r="AZ7" s="2">
        <v>4.4934000000000003</v>
      </c>
      <c r="BA7" s="1">
        <v>44096</v>
      </c>
      <c r="BB7" t="s">
        <v>402</v>
      </c>
    </row>
    <row r="8" spans="1:54" x14ac:dyDescent="0.25">
      <c r="A8" t="s">
        <v>440</v>
      </c>
      <c r="B8" t="s">
        <v>441</v>
      </c>
      <c r="C8" t="s">
        <v>442</v>
      </c>
      <c r="D8" t="s">
        <v>443</v>
      </c>
      <c r="E8" t="s">
        <v>444</v>
      </c>
      <c r="F8" t="s">
        <v>445</v>
      </c>
      <c r="G8" t="s">
        <v>84</v>
      </c>
      <c r="H8" t="s">
        <v>1079</v>
      </c>
      <c r="I8" t="s">
        <v>1080</v>
      </c>
      <c r="J8" t="s">
        <v>1102</v>
      </c>
      <c r="K8" t="s">
        <v>1102</v>
      </c>
      <c r="L8" t="s">
        <v>86</v>
      </c>
      <c r="M8" t="s">
        <v>1082</v>
      </c>
      <c r="N8" s="1">
        <v>44103</v>
      </c>
      <c r="O8" s="1">
        <v>44103</v>
      </c>
      <c r="P8" s="1">
        <v>44103</v>
      </c>
      <c r="Q8" t="s">
        <v>405</v>
      </c>
      <c r="R8" t="s">
        <v>405</v>
      </c>
      <c r="S8" t="s">
        <v>406</v>
      </c>
      <c r="T8" t="s">
        <v>445</v>
      </c>
      <c r="U8" t="s">
        <v>504</v>
      </c>
      <c r="V8" t="s">
        <v>1039</v>
      </c>
      <c r="W8" t="s">
        <v>1040</v>
      </c>
      <c r="X8" t="s">
        <v>1083</v>
      </c>
      <c r="Y8" s="2">
        <v>1</v>
      </c>
      <c r="Z8" s="2">
        <v>0.64</v>
      </c>
      <c r="AA8" s="2">
        <v>0.64</v>
      </c>
      <c r="AB8" t="s">
        <v>407</v>
      </c>
      <c r="AC8" t="s">
        <v>408</v>
      </c>
      <c r="AD8" s="26">
        <v>0.23</v>
      </c>
      <c r="AE8" t="s">
        <v>87</v>
      </c>
      <c r="AF8" s="2">
        <v>10.1</v>
      </c>
      <c r="AG8" t="s">
        <v>367</v>
      </c>
      <c r="AH8" t="s">
        <v>206</v>
      </c>
      <c r="AI8" t="s">
        <v>368</v>
      </c>
      <c r="AJ8" t="s">
        <v>1084</v>
      </c>
      <c r="AK8" t="s">
        <v>1085</v>
      </c>
      <c r="AL8" t="s">
        <v>1086</v>
      </c>
      <c r="AM8" t="s">
        <v>206</v>
      </c>
      <c r="AN8" t="s">
        <v>455</v>
      </c>
      <c r="AO8" t="s">
        <v>1085</v>
      </c>
      <c r="AP8" t="s">
        <v>1087</v>
      </c>
      <c r="AQ8" t="s">
        <v>206</v>
      </c>
      <c r="AR8" t="s">
        <v>455</v>
      </c>
      <c r="AS8" t="s">
        <v>1088</v>
      </c>
      <c r="AT8" t="s">
        <v>123</v>
      </c>
      <c r="AU8" t="s">
        <v>206</v>
      </c>
      <c r="AV8" t="s">
        <v>457</v>
      </c>
      <c r="AW8" s="27">
        <v>45.96</v>
      </c>
      <c r="AX8" s="27">
        <v>0</v>
      </c>
      <c r="AY8" s="27">
        <v>45.96</v>
      </c>
      <c r="AZ8" s="2">
        <v>4.5502000000000002</v>
      </c>
      <c r="BA8" s="1">
        <v>44102</v>
      </c>
      <c r="BB8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D10" sqref="D10"/>
    </sheetView>
  </sheetViews>
  <sheetFormatPr defaultRowHeight="15" x14ac:dyDescent="0.25"/>
  <cols>
    <col min="3" max="3" width="22.42578125" bestFit="1" customWidth="1"/>
    <col min="4" max="4" width="17.5703125" customWidth="1"/>
  </cols>
  <sheetData>
    <row r="1" spans="1:5" x14ac:dyDescent="0.25">
      <c r="A1" t="s">
        <v>6</v>
      </c>
      <c r="B1" t="s">
        <v>68</v>
      </c>
      <c r="C1" t="s">
        <v>202</v>
      </c>
      <c r="D1" t="s">
        <v>203</v>
      </c>
      <c r="E1" t="s">
        <v>204</v>
      </c>
    </row>
    <row r="2" spans="1:5" x14ac:dyDescent="0.25">
      <c r="A2" t="s">
        <v>437</v>
      </c>
      <c r="B2" t="s">
        <v>1087</v>
      </c>
      <c r="C2" s="27">
        <v>130.66</v>
      </c>
      <c r="D2" s="27">
        <v>0</v>
      </c>
      <c r="E2" s="27">
        <v>130.66</v>
      </c>
    </row>
    <row r="3" spans="1:5" x14ac:dyDescent="0.25">
      <c r="A3" t="s">
        <v>437</v>
      </c>
      <c r="B3" t="s">
        <v>518</v>
      </c>
      <c r="C3" s="27">
        <v>75.81</v>
      </c>
      <c r="D3" s="27">
        <v>0</v>
      </c>
      <c r="E3" s="27">
        <v>75.81</v>
      </c>
    </row>
    <row r="4" spans="1:5" x14ac:dyDescent="0.25">
      <c r="A4" t="s">
        <v>437</v>
      </c>
      <c r="B4" t="s">
        <v>948</v>
      </c>
      <c r="C4" s="27">
        <v>18.690000000000001</v>
      </c>
      <c r="D4" s="27">
        <v>0</v>
      </c>
      <c r="E4" s="27">
        <v>18.690000000000001</v>
      </c>
    </row>
    <row r="7" spans="1:5" x14ac:dyDescent="0.25">
      <c r="D7" s="63" t="s">
        <v>2377</v>
      </c>
      <c r="E7" s="63"/>
    </row>
    <row r="8" spans="1:5" x14ac:dyDescent="0.25">
      <c r="D8" t="s">
        <v>1087</v>
      </c>
      <c r="E8" s="64">
        <v>130.66</v>
      </c>
    </row>
    <row r="9" spans="1:5" x14ac:dyDescent="0.25">
      <c r="D9" t="s">
        <v>518</v>
      </c>
      <c r="E9" s="64">
        <v>75.81</v>
      </c>
    </row>
    <row r="10" spans="1:5" x14ac:dyDescent="0.25">
      <c r="D10" t="s">
        <v>948</v>
      </c>
      <c r="E10" s="64">
        <v>18.690000000000001</v>
      </c>
    </row>
    <row r="11" spans="1:5" x14ac:dyDescent="0.25">
      <c r="D11" s="65" t="s">
        <v>2407</v>
      </c>
      <c r="E11" s="66">
        <f>SUM(E8:E10)</f>
        <v>225.16</v>
      </c>
    </row>
  </sheetData>
  <mergeCells count="1">
    <mergeCell ref="D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7"/>
  <sheetViews>
    <sheetView workbookViewId="0"/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213</v>
      </c>
      <c r="E1" t="s">
        <v>3</v>
      </c>
      <c r="F1" t="s">
        <v>366</v>
      </c>
      <c r="G1" t="s">
        <v>4</v>
      </c>
      <c r="H1" t="s">
        <v>5</v>
      </c>
      <c r="I1" t="s">
        <v>6</v>
      </c>
      <c r="J1" t="s">
        <v>7</v>
      </c>
      <c r="K1" t="s">
        <v>91</v>
      </c>
      <c r="L1" t="s">
        <v>9</v>
      </c>
      <c r="M1" t="s">
        <v>10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259</v>
      </c>
      <c r="T1" t="s">
        <v>265</v>
      </c>
      <c r="U1" t="s">
        <v>97</v>
      </c>
      <c r="V1" t="s">
        <v>17</v>
      </c>
      <c r="W1" t="s">
        <v>18</v>
      </c>
      <c r="X1" t="s">
        <v>98</v>
      </c>
      <c r="Y1" t="s">
        <v>99</v>
      </c>
      <c r="Z1" t="s">
        <v>100</v>
      </c>
      <c r="AA1" t="s">
        <v>101</v>
      </c>
      <c r="AB1" t="s">
        <v>365</v>
      </c>
      <c r="AC1" t="s">
        <v>54</v>
      </c>
      <c r="AD1" t="s">
        <v>102</v>
      </c>
      <c r="AE1" t="s">
        <v>82</v>
      </c>
      <c r="AF1" t="s">
        <v>83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69</v>
      </c>
      <c r="AV1" t="s">
        <v>117</v>
      </c>
      <c r="AW1" t="s">
        <v>118</v>
      </c>
      <c r="AX1" t="s">
        <v>119</v>
      </c>
      <c r="AY1" t="s">
        <v>120</v>
      </c>
      <c r="AZ1" t="s">
        <v>254</v>
      </c>
      <c r="BA1" t="s">
        <v>121</v>
      </c>
      <c r="BB1" t="s">
        <v>122</v>
      </c>
      <c r="BC1" t="s">
        <v>359</v>
      </c>
    </row>
    <row r="2" spans="1:55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s">
        <v>445</v>
      </c>
      <c r="G2" t="s">
        <v>84</v>
      </c>
      <c r="H2" t="s">
        <v>1079</v>
      </c>
      <c r="I2" t="s">
        <v>1080</v>
      </c>
      <c r="J2" t="s">
        <v>1103</v>
      </c>
      <c r="K2" t="s">
        <v>1103</v>
      </c>
      <c r="L2" t="s">
        <v>86</v>
      </c>
      <c r="M2" t="s">
        <v>1104</v>
      </c>
      <c r="N2" s="1">
        <v>44078</v>
      </c>
      <c r="O2" s="1">
        <v>44081</v>
      </c>
      <c r="P2" s="1">
        <v>44078</v>
      </c>
      <c r="Q2" t="s">
        <v>405</v>
      </c>
      <c r="R2" t="s">
        <v>405</v>
      </c>
      <c r="S2" t="s">
        <v>406</v>
      </c>
      <c r="T2" t="s">
        <v>445</v>
      </c>
      <c r="U2" t="s">
        <v>423</v>
      </c>
      <c r="V2" t="s">
        <v>533</v>
      </c>
      <c r="W2" t="s">
        <v>534</v>
      </c>
      <c r="X2" t="s">
        <v>1083</v>
      </c>
      <c r="Y2" s="2">
        <v>1</v>
      </c>
      <c r="Z2" s="2">
        <v>0.64</v>
      </c>
      <c r="AA2" s="2">
        <v>0.64</v>
      </c>
      <c r="AB2" t="s">
        <v>407</v>
      </c>
      <c r="AC2" t="s">
        <v>408</v>
      </c>
      <c r="AD2" s="26">
        <v>0.23</v>
      </c>
      <c r="AE2" t="s">
        <v>87</v>
      </c>
      <c r="AF2" s="2">
        <v>9.6999999999999993</v>
      </c>
      <c r="AG2" t="s">
        <v>1105</v>
      </c>
      <c r="AH2" t="s">
        <v>964</v>
      </c>
      <c r="AI2" t="s">
        <v>1106</v>
      </c>
      <c r="AJ2" t="s">
        <v>367</v>
      </c>
      <c r="AK2" t="s">
        <v>206</v>
      </c>
      <c r="AL2" t="s">
        <v>368</v>
      </c>
      <c r="AM2" t="s">
        <v>964</v>
      </c>
      <c r="AN2" t="s">
        <v>966</v>
      </c>
      <c r="AO2" t="s">
        <v>206</v>
      </c>
      <c r="AP2" t="s">
        <v>455</v>
      </c>
      <c r="AQ2" t="s">
        <v>206</v>
      </c>
      <c r="AR2" t="s">
        <v>455</v>
      </c>
      <c r="AS2" t="s">
        <v>1088</v>
      </c>
      <c r="AT2" t="s">
        <v>123</v>
      </c>
      <c r="AU2" t="s">
        <v>206</v>
      </c>
      <c r="AV2" t="s">
        <v>457</v>
      </c>
      <c r="AW2" s="27">
        <v>42.94</v>
      </c>
      <c r="AX2" s="27">
        <v>0</v>
      </c>
      <c r="AY2" s="27">
        <v>42.94</v>
      </c>
      <c r="AZ2" s="27">
        <v>9.8699999999999992</v>
      </c>
      <c r="BA2" s="2">
        <v>4.4268999999999998</v>
      </c>
      <c r="BB2" s="1">
        <v>44077</v>
      </c>
      <c r="BC2" t="s">
        <v>402</v>
      </c>
    </row>
    <row r="3" spans="1:55" x14ac:dyDescent="0.25">
      <c r="A3" t="s">
        <v>440</v>
      </c>
      <c r="B3" t="s">
        <v>441</v>
      </c>
      <c r="C3" t="s">
        <v>442</v>
      </c>
      <c r="D3" t="s">
        <v>443</v>
      </c>
      <c r="E3" t="s">
        <v>444</v>
      </c>
      <c r="F3" t="s">
        <v>445</v>
      </c>
      <c r="G3" t="s">
        <v>84</v>
      </c>
      <c r="H3" t="s">
        <v>1079</v>
      </c>
      <c r="I3" t="s">
        <v>1080</v>
      </c>
      <c r="J3" t="s">
        <v>1107</v>
      </c>
      <c r="K3" t="s">
        <v>1107</v>
      </c>
      <c r="L3" t="s">
        <v>86</v>
      </c>
      <c r="M3" t="s">
        <v>1104</v>
      </c>
      <c r="N3" s="1">
        <v>44093</v>
      </c>
      <c r="O3" s="1">
        <v>44094</v>
      </c>
      <c r="P3" s="1">
        <v>44093</v>
      </c>
      <c r="Q3" t="s">
        <v>405</v>
      </c>
      <c r="R3" t="s">
        <v>405</v>
      </c>
      <c r="S3" t="s">
        <v>406</v>
      </c>
      <c r="T3" t="s">
        <v>445</v>
      </c>
      <c r="U3" t="s">
        <v>495</v>
      </c>
      <c r="V3" t="s">
        <v>448</v>
      </c>
      <c r="W3" t="s">
        <v>1020</v>
      </c>
      <c r="X3" t="s">
        <v>1092</v>
      </c>
      <c r="Y3" s="2">
        <v>3</v>
      </c>
      <c r="Z3" s="2">
        <v>0.02</v>
      </c>
      <c r="AA3" s="2">
        <v>0.06</v>
      </c>
      <c r="AB3" t="s">
        <v>407</v>
      </c>
      <c r="AC3" t="s">
        <v>408</v>
      </c>
      <c r="AD3" s="26">
        <v>0.23</v>
      </c>
      <c r="AE3" t="s">
        <v>87</v>
      </c>
      <c r="AF3" s="2">
        <v>3.4</v>
      </c>
      <c r="AG3" t="s">
        <v>1108</v>
      </c>
      <c r="AH3" t="s">
        <v>90</v>
      </c>
      <c r="AI3" t="s">
        <v>1109</v>
      </c>
      <c r="AJ3" t="s">
        <v>514</v>
      </c>
      <c r="AK3" t="s">
        <v>206</v>
      </c>
      <c r="AL3" t="s">
        <v>515</v>
      </c>
      <c r="AM3" t="s">
        <v>90</v>
      </c>
      <c r="AN3" t="s">
        <v>518</v>
      </c>
      <c r="AO3" t="s">
        <v>206</v>
      </c>
      <c r="AP3" t="s">
        <v>455</v>
      </c>
      <c r="AQ3" t="s">
        <v>206</v>
      </c>
      <c r="AR3" t="s">
        <v>455</v>
      </c>
      <c r="AS3" t="s">
        <v>1088</v>
      </c>
      <c r="AT3" t="s">
        <v>123</v>
      </c>
      <c r="AU3" t="s">
        <v>206</v>
      </c>
      <c r="AV3" t="s">
        <v>457</v>
      </c>
      <c r="AW3" s="27">
        <v>45.49</v>
      </c>
      <c r="AX3" s="27">
        <v>0</v>
      </c>
      <c r="AY3" s="27">
        <v>45.49</v>
      </c>
      <c r="AZ3" s="27">
        <v>10.48</v>
      </c>
      <c r="BA3" s="2">
        <v>4.4602000000000004</v>
      </c>
      <c r="BB3" s="1">
        <v>44092</v>
      </c>
      <c r="BC3" t="s">
        <v>402</v>
      </c>
    </row>
    <row r="4" spans="1:55" x14ac:dyDescent="0.25">
      <c r="A4" t="s">
        <v>440</v>
      </c>
      <c r="B4" t="s">
        <v>441</v>
      </c>
      <c r="C4" t="s">
        <v>442</v>
      </c>
      <c r="D4" t="s">
        <v>443</v>
      </c>
      <c r="E4" t="s">
        <v>444</v>
      </c>
      <c r="F4" t="s">
        <v>445</v>
      </c>
      <c r="G4" t="s">
        <v>84</v>
      </c>
      <c r="H4" t="s">
        <v>1079</v>
      </c>
      <c r="I4" t="s">
        <v>1080</v>
      </c>
      <c r="J4" t="s">
        <v>1110</v>
      </c>
      <c r="K4" t="s">
        <v>1110</v>
      </c>
      <c r="L4" t="s">
        <v>86</v>
      </c>
      <c r="M4" t="s">
        <v>1104</v>
      </c>
      <c r="N4" s="1">
        <v>44093</v>
      </c>
      <c r="O4" s="1">
        <v>44093</v>
      </c>
      <c r="P4" s="1">
        <v>44093</v>
      </c>
      <c r="Q4" t="s">
        <v>405</v>
      </c>
      <c r="R4" t="s">
        <v>405</v>
      </c>
      <c r="S4" t="s">
        <v>406</v>
      </c>
      <c r="T4" t="s">
        <v>445</v>
      </c>
      <c r="U4" t="s">
        <v>495</v>
      </c>
      <c r="V4" t="s">
        <v>448</v>
      </c>
      <c r="W4" t="s">
        <v>1020</v>
      </c>
      <c r="X4" t="s">
        <v>1092</v>
      </c>
      <c r="Y4" s="2">
        <v>44</v>
      </c>
      <c r="Z4" s="2">
        <v>0.02</v>
      </c>
      <c r="AA4" s="2">
        <v>0.88</v>
      </c>
      <c r="AB4" t="s">
        <v>407</v>
      </c>
      <c r="AC4" t="s">
        <v>408</v>
      </c>
      <c r="AD4" s="26">
        <v>0.23</v>
      </c>
      <c r="AE4" t="s">
        <v>87</v>
      </c>
      <c r="AF4" s="2">
        <v>3.4</v>
      </c>
      <c r="AG4" t="s">
        <v>1108</v>
      </c>
      <c r="AH4" t="s">
        <v>90</v>
      </c>
      <c r="AI4" t="s">
        <v>1109</v>
      </c>
      <c r="AJ4" t="s">
        <v>505</v>
      </c>
      <c r="AK4" t="s">
        <v>206</v>
      </c>
      <c r="AL4" t="s">
        <v>506</v>
      </c>
      <c r="AM4" t="s">
        <v>90</v>
      </c>
      <c r="AN4" t="s">
        <v>518</v>
      </c>
      <c r="AO4" t="s">
        <v>206</v>
      </c>
      <c r="AP4" t="s">
        <v>455</v>
      </c>
      <c r="AQ4" t="s">
        <v>206</v>
      </c>
      <c r="AR4" t="s">
        <v>455</v>
      </c>
      <c r="AS4" t="s">
        <v>1088</v>
      </c>
      <c r="AT4" t="s">
        <v>123</v>
      </c>
      <c r="AU4" t="s">
        <v>206</v>
      </c>
      <c r="AV4" t="s">
        <v>457</v>
      </c>
      <c r="AW4" s="27">
        <v>667.25</v>
      </c>
      <c r="AX4" s="27">
        <v>0</v>
      </c>
      <c r="AY4" s="27">
        <v>667.25</v>
      </c>
      <c r="AZ4" s="27">
        <v>153.47999999999999</v>
      </c>
      <c r="BA4" s="2">
        <v>4.4602000000000004</v>
      </c>
      <c r="BB4" s="1">
        <v>44092</v>
      </c>
      <c r="BC4" t="s">
        <v>402</v>
      </c>
    </row>
    <row r="5" spans="1:55" x14ac:dyDescent="0.25">
      <c r="A5" t="s">
        <v>440</v>
      </c>
      <c r="B5" t="s">
        <v>441</v>
      </c>
      <c r="C5" t="s">
        <v>442</v>
      </c>
      <c r="D5" t="s">
        <v>443</v>
      </c>
      <c r="E5" t="s">
        <v>444</v>
      </c>
      <c r="F5" t="s">
        <v>445</v>
      </c>
      <c r="G5" t="s">
        <v>84</v>
      </c>
      <c r="H5" t="s">
        <v>1079</v>
      </c>
      <c r="I5" t="s">
        <v>1080</v>
      </c>
      <c r="J5" t="s">
        <v>1111</v>
      </c>
      <c r="K5" t="s">
        <v>1111</v>
      </c>
      <c r="L5" t="s">
        <v>86</v>
      </c>
      <c r="M5" t="s">
        <v>1104</v>
      </c>
      <c r="N5" s="1">
        <v>44094</v>
      </c>
      <c r="O5" s="1">
        <v>44094</v>
      </c>
      <c r="P5" s="1">
        <v>44094</v>
      </c>
      <c r="Q5" t="s">
        <v>405</v>
      </c>
      <c r="R5" t="s">
        <v>405</v>
      </c>
      <c r="S5" t="s">
        <v>406</v>
      </c>
      <c r="T5" t="s">
        <v>445</v>
      </c>
      <c r="U5" t="s">
        <v>495</v>
      </c>
      <c r="V5" t="s">
        <v>448</v>
      </c>
      <c r="W5" t="s">
        <v>1020</v>
      </c>
      <c r="X5" t="s">
        <v>1092</v>
      </c>
      <c r="Y5" s="2">
        <v>57</v>
      </c>
      <c r="Z5" s="2">
        <v>0.02</v>
      </c>
      <c r="AA5" s="2">
        <v>1.1399999999999999</v>
      </c>
      <c r="AB5" t="s">
        <v>407</v>
      </c>
      <c r="AC5" t="s">
        <v>408</v>
      </c>
      <c r="AD5" s="26">
        <v>0.23</v>
      </c>
      <c r="AE5" t="s">
        <v>87</v>
      </c>
      <c r="AF5" s="2">
        <v>3.4</v>
      </c>
      <c r="AG5" t="s">
        <v>1108</v>
      </c>
      <c r="AH5" t="s">
        <v>90</v>
      </c>
      <c r="AI5" t="s">
        <v>1109</v>
      </c>
      <c r="AJ5" t="s">
        <v>514</v>
      </c>
      <c r="AK5" t="s">
        <v>206</v>
      </c>
      <c r="AL5" t="s">
        <v>515</v>
      </c>
      <c r="AM5" t="s">
        <v>90</v>
      </c>
      <c r="AN5" t="s">
        <v>518</v>
      </c>
      <c r="AO5" t="s">
        <v>206</v>
      </c>
      <c r="AP5" t="s">
        <v>455</v>
      </c>
      <c r="AQ5" t="s">
        <v>206</v>
      </c>
      <c r="AR5" t="s">
        <v>455</v>
      </c>
      <c r="AS5" t="s">
        <v>1088</v>
      </c>
      <c r="AT5" t="s">
        <v>123</v>
      </c>
      <c r="AU5" t="s">
        <v>206</v>
      </c>
      <c r="AV5" t="s">
        <v>457</v>
      </c>
      <c r="AW5" s="27">
        <v>864.39</v>
      </c>
      <c r="AX5" s="27">
        <v>0</v>
      </c>
      <c r="AY5" s="27">
        <v>864.39</v>
      </c>
      <c r="AZ5" s="27">
        <v>198.79</v>
      </c>
      <c r="BA5" s="2">
        <v>4.4602000000000004</v>
      </c>
      <c r="BB5" s="1">
        <v>44093</v>
      </c>
      <c r="BC5" t="s">
        <v>402</v>
      </c>
    </row>
    <row r="6" spans="1:55" x14ac:dyDescent="0.25">
      <c r="A6" t="s">
        <v>440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84</v>
      </c>
      <c r="H6" t="s">
        <v>1079</v>
      </c>
      <c r="I6" t="s">
        <v>1080</v>
      </c>
      <c r="J6" t="s">
        <v>1112</v>
      </c>
      <c r="K6" t="s">
        <v>1112</v>
      </c>
      <c r="L6" t="s">
        <v>86</v>
      </c>
      <c r="M6" t="s">
        <v>1104</v>
      </c>
      <c r="N6" s="1">
        <v>44095</v>
      </c>
      <c r="O6" s="1">
        <v>44095</v>
      </c>
      <c r="P6" s="1">
        <v>44095</v>
      </c>
      <c r="Q6" t="s">
        <v>405</v>
      </c>
      <c r="R6" t="s">
        <v>405</v>
      </c>
      <c r="S6" t="s">
        <v>406</v>
      </c>
      <c r="T6" t="s">
        <v>445</v>
      </c>
      <c r="U6" t="s">
        <v>844</v>
      </c>
      <c r="V6" t="s">
        <v>448</v>
      </c>
      <c r="W6" t="s">
        <v>1020</v>
      </c>
      <c r="X6" t="s">
        <v>1092</v>
      </c>
      <c r="Y6" s="2">
        <v>129</v>
      </c>
      <c r="Z6" s="2">
        <v>0.02</v>
      </c>
      <c r="AA6" s="2">
        <v>2.58</v>
      </c>
      <c r="AB6" t="s">
        <v>407</v>
      </c>
      <c r="AC6" t="s">
        <v>408</v>
      </c>
      <c r="AD6" s="26">
        <v>0.23</v>
      </c>
      <c r="AE6" t="s">
        <v>87</v>
      </c>
      <c r="AF6" s="2">
        <v>3.4</v>
      </c>
      <c r="AG6" t="s">
        <v>1108</v>
      </c>
      <c r="AH6" t="s">
        <v>90</v>
      </c>
      <c r="AI6" t="s">
        <v>1109</v>
      </c>
      <c r="AJ6" t="s">
        <v>450</v>
      </c>
      <c r="AK6" t="s">
        <v>206</v>
      </c>
      <c r="AL6" t="s">
        <v>451</v>
      </c>
      <c r="AM6" t="s">
        <v>90</v>
      </c>
      <c r="AN6" t="s">
        <v>518</v>
      </c>
      <c r="AO6" t="s">
        <v>206</v>
      </c>
      <c r="AP6" t="s">
        <v>455</v>
      </c>
      <c r="AQ6" t="s">
        <v>206</v>
      </c>
      <c r="AR6" t="s">
        <v>455</v>
      </c>
      <c r="AS6" t="s">
        <v>1088</v>
      </c>
      <c r="AT6" t="s">
        <v>123</v>
      </c>
      <c r="AU6" t="s">
        <v>206</v>
      </c>
      <c r="AV6" t="s">
        <v>457</v>
      </c>
      <c r="AW6" s="27">
        <v>1956.24</v>
      </c>
      <c r="AX6" s="27">
        <v>0</v>
      </c>
      <c r="AY6" s="27">
        <v>1956.24</v>
      </c>
      <c r="AZ6" s="27">
        <v>449.94</v>
      </c>
      <c r="BA6" s="2">
        <v>4.4602000000000004</v>
      </c>
      <c r="BB6" s="1">
        <v>44094</v>
      </c>
      <c r="BC6" t="s">
        <v>402</v>
      </c>
    </row>
    <row r="7" spans="1:55" x14ac:dyDescent="0.25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84</v>
      </c>
      <c r="H7" t="s">
        <v>1079</v>
      </c>
      <c r="I7" t="s">
        <v>1080</v>
      </c>
      <c r="J7" t="s">
        <v>1113</v>
      </c>
      <c r="K7" t="s">
        <v>1113</v>
      </c>
      <c r="L7" t="s">
        <v>86</v>
      </c>
      <c r="M7" t="s">
        <v>1104</v>
      </c>
      <c r="N7" s="1">
        <v>44095</v>
      </c>
      <c r="O7" s="1">
        <v>44095</v>
      </c>
      <c r="P7" s="1">
        <v>44095</v>
      </c>
      <c r="Q7" t="s">
        <v>405</v>
      </c>
      <c r="R7" t="s">
        <v>405</v>
      </c>
      <c r="S7" t="s">
        <v>406</v>
      </c>
      <c r="T7" t="s">
        <v>445</v>
      </c>
      <c r="U7" t="s">
        <v>844</v>
      </c>
      <c r="V7" t="s">
        <v>448</v>
      </c>
      <c r="W7" t="s">
        <v>1020</v>
      </c>
      <c r="X7" t="s">
        <v>1092</v>
      </c>
      <c r="Y7" s="2">
        <v>7</v>
      </c>
      <c r="Z7" s="2">
        <v>0.02</v>
      </c>
      <c r="AA7" s="2">
        <v>0.14000000000000001</v>
      </c>
      <c r="AB7" t="s">
        <v>407</v>
      </c>
      <c r="AC7" t="s">
        <v>408</v>
      </c>
      <c r="AD7" s="26">
        <v>0.23</v>
      </c>
      <c r="AE7" t="s">
        <v>87</v>
      </c>
      <c r="AF7" s="2">
        <v>3.4</v>
      </c>
      <c r="AG7" t="s">
        <v>1108</v>
      </c>
      <c r="AH7" t="s">
        <v>90</v>
      </c>
      <c r="AI7" t="s">
        <v>1109</v>
      </c>
      <c r="AJ7" t="s">
        <v>450</v>
      </c>
      <c r="AK7" t="s">
        <v>206</v>
      </c>
      <c r="AL7" t="s">
        <v>451</v>
      </c>
      <c r="AM7" t="s">
        <v>90</v>
      </c>
      <c r="AN7" t="s">
        <v>518</v>
      </c>
      <c r="AO7" t="s">
        <v>206</v>
      </c>
      <c r="AP7" t="s">
        <v>455</v>
      </c>
      <c r="AQ7" t="s">
        <v>206</v>
      </c>
      <c r="AR7" t="s">
        <v>455</v>
      </c>
      <c r="AS7" t="s">
        <v>1088</v>
      </c>
      <c r="AT7" t="s">
        <v>123</v>
      </c>
      <c r="AU7" t="s">
        <v>206</v>
      </c>
      <c r="AV7" t="s">
        <v>457</v>
      </c>
      <c r="AW7" s="27">
        <v>106.15</v>
      </c>
      <c r="AX7" s="27">
        <v>0</v>
      </c>
      <c r="AY7" s="27">
        <v>106.15</v>
      </c>
      <c r="AZ7" s="27">
        <v>24.4</v>
      </c>
      <c r="BA7" s="2">
        <v>4.4602000000000004</v>
      </c>
      <c r="BB7" s="1">
        <v>44094</v>
      </c>
      <c r="BC7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I31" sqref="I31"/>
    </sheetView>
  </sheetViews>
  <sheetFormatPr defaultRowHeight="15" x14ac:dyDescent="0.25"/>
  <cols>
    <col min="3" max="3" width="22.5703125" bestFit="1" customWidth="1"/>
  </cols>
  <sheetData>
    <row r="1" spans="1:5" s="62" customFormat="1" ht="60" x14ac:dyDescent="0.25">
      <c r="A1" s="62" t="s">
        <v>81</v>
      </c>
      <c r="B1" s="62" t="s">
        <v>202</v>
      </c>
      <c r="C1" s="62" t="s">
        <v>203</v>
      </c>
      <c r="D1" s="62" t="s">
        <v>204</v>
      </c>
      <c r="E1" s="62" t="s">
        <v>255</v>
      </c>
    </row>
    <row r="2" spans="1:5" x14ac:dyDescent="0.25">
      <c r="A2" t="s">
        <v>518</v>
      </c>
      <c r="B2" s="27">
        <v>3639.52</v>
      </c>
      <c r="C2" s="27">
        <v>0</v>
      </c>
      <c r="D2" s="27">
        <v>3639.52</v>
      </c>
      <c r="E2" s="27">
        <v>837.09</v>
      </c>
    </row>
    <row r="3" spans="1:5" x14ac:dyDescent="0.25">
      <c r="A3" t="s">
        <v>966</v>
      </c>
      <c r="B3" s="27">
        <v>42.94</v>
      </c>
      <c r="C3" s="27">
        <v>0</v>
      </c>
      <c r="D3" s="27">
        <v>42.94</v>
      </c>
      <c r="E3" s="27">
        <v>9.8699999999999992</v>
      </c>
    </row>
    <row r="7" spans="1:5" x14ac:dyDescent="0.25">
      <c r="C7" s="63" t="s">
        <v>2389</v>
      </c>
      <c r="D7" s="63"/>
    </row>
    <row r="8" spans="1:5" x14ac:dyDescent="0.25">
      <c r="C8" t="s">
        <v>518</v>
      </c>
      <c r="D8" s="64">
        <v>3639.52</v>
      </c>
    </row>
    <row r="9" spans="1:5" x14ac:dyDescent="0.25">
      <c r="C9" t="s">
        <v>966</v>
      </c>
      <c r="D9" s="64">
        <v>42.94</v>
      </c>
    </row>
    <row r="10" spans="1:5" x14ac:dyDescent="0.25">
      <c r="C10" s="65" t="s">
        <v>2408</v>
      </c>
      <c r="D10" s="66">
        <f>SUM(D8:D9)</f>
        <v>3682.46</v>
      </c>
    </row>
    <row r="11" spans="1:5" x14ac:dyDescent="0.25">
      <c r="C11" s="65" t="s">
        <v>2409</v>
      </c>
      <c r="D11" s="67">
        <f>D10*0.23</f>
        <v>846.96580000000006</v>
      </c>
    </row>
  </sheetData>
  <mergeCells count="1"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N357"/>
  <sheetViews>
    <sheetView workbookViewId="0"/>
  </sheetViews>
  <sheetFormatPr defaultRowHeight="15" x14ac:dyDescent="0.25"/>
  <sheetData>
    <row r="1" spans="1:92" x14ac:dyDescent="0.25">
      <c r="A1" t="s">
        <v>267</v>
      </c>
      <c r="B1" t="s">
        <v>268</v>
      </c>
      <c r="C1" t="s">
        <v>269</v>
      </c>
      <c r="D1" t="s">
        <v>270</v>
      </c>
      <c r="E1" t="s">
        <v>6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  <c r="O1" t="s">
        <v>98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59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80</v>
      </c>
      <c r="CN1" t="s">
        <v>81</v>
      </c>
    </row>
    <row r="2" spans="1:92" x14ac:dyDescent="0.25">
      <c r="A2" t="s">
        <v>444</v>
      </c>
      <c r="B2" t="s">
        <v>1114</v>
      </c>
      <c r="C2" t="s">
        <v>84</v>
      </c>
      <c r="D2" t="s">
        <v>89</v>
      </c>
      <c r="E2" t="s">
        <v>85</v>
      </c>
      <c r="F2" t="s">
        <v>936</v>
      </c>
      <c r="G2" t="s">
        <v>937</v>
      </c>
      <c r="H2" t="s">
        <v>1115</v>
      </c>
      <c r="I2" t="s">
        <v>1116</v>
      </c>
      <c r="K2" t="s">
        <v>1116</v>
      </c>
      <c r="L2" t="s">
        <v>448</v>
      </c>
      <c r="M2" t="s">
        <v>1117</v>
      </c>
      <c r="N2" t="s">
        <v>449</v>
      </c>
      <c r="P2" s="2">
        <v>1</v>
      </c>
      <c r="Q2" s="2">
        <v>0.02</v>
      </c>
      <c r="R2" s="2">
        <v>0.02</v>
      </c>
      <c r="T2" s="2">
        <v>16.29</v>
      </c>
      <c r="V2" s="2">
        <v>16.29</v>
      </c>
      <c r="W2" s="2">
        <v>1.1200000000000001</v>
      </c>
      <c r="X2" s="2">
        <v>-1.1200000000000001</v>
      </c>
      <c r="Y2" s="2">
        <v>0</v>
      </c>
      <c r="AC2" s="2">
        <v>16.29</v>
      </c>
      <c r="AD2" s="2">
        <v>0.16</v>
      </c>
      <c r="AE2" s="2">
        <v>2.61</v>
      </c>
      <c r="AG2" s="2">
        <v>2.61</v>
      </c>
      <c r="AH2" s="2">
        <v>0.16</v>
      </c>
      <c r="AI2" s="2">
        <v>0.18</v>
      </c>
      <c r="AJ2" s="2">
        <v>-0.18</v>
      </c>
      <c r="AK2" s="2">
        <v>0</v>
      </c>
      <c r="AP2" s="2">
        <v>2.61</v>
      </c>
      <c r="AQ2" s="2">
        <v>18.899999999999999</v>
      </c>
      <c r="AS2" s="2">
        <v>18.899999999999999</v>
      </c>
      <c r="AT2" s="2">
        <v>1.3</v>
      </c>
      <c r="AU2" s="2">
        <v>-1.3</v>
      </c>
      <c r="AV2" s="2">
        <v>0</v>
      </c>
      <c r="AZ2" s="2">
        <v>18.899999999999999</v>
      </c>
      <c r="BA2" t="s">
        <v>87</v>
      </c>
      <c r="BH2" t="s">
        <v>407</v>
      </c>
      <c r="BI2" t="s">
        <v>505</v>
      </c>
      <c r="BJ2" t="s">
        <v>206</v>
      </c>
      <c r="BK2" t="s">
        <v>506</v>
      </c>
      <c r="BL2" t="s">
        <v>574</v>
      </c>
      <c r="BM2" t="s">
        <v>90</v>
      </c>
      <c r="BN2" t="s">
        <v>938</v>
      </c>
      <c r="BO2" t="s">
        <v>206</v>
      </c>
      <c r="BP2" t="s">
        <v>90</v>
      </c>
      <c r="BQ2" t="s">
        <v>354</v>
      </c>
      <c r="BR2" t="s">
        <v>355</v>
      </c>
      <c r="BU2" t="s">
        <v>90</v>
      </c>
      <c r="BV2" t="s">
        <v>518</v>
      </c>
      <c r="BW2" t="s">
        <v>90</v>
      </c>
      <c r="BX2" t="s">
        <v>518</v>
      </c>
      <c r="CA2" t="s">
        <v>90</v>
      </c>
      <c r="CB2" t="s">
        <v>427</v>
      </c>
      <c r="CC2" t="s">
        <v>88</v>
      </c>
      <c r="CD2" t="s">
        <v>939</v>
      </c>
      <c r="CI2" t="s">
        <v>402</v>
      </c>
      <c r="CJ2" t="s">
        <v>940</v>
      </c>
    </row>
    <row r="3" spans="1:92" x14ac:dyDescent="0.25">
      <c r="A3" t="s">
        <v>444</v>
      </c>
      <c r="B3" t="s">
        <v>1114</v>
      </c>
      <c r="C3" t="s">
        <v>84</v>
      </c>
      <c r="D3" t="s">
        <v>89</v>
      </c>
      <c r="E3" t="s">
        <v>85</v>
      </c>
      <c r="F3" t="s">
        <v>1118</v>
      </c>
      <c r="G3" t="s">
        <v>1119</v>
      </c>
      <c r="H3" t="s">
        <v>1116</v>
      </c>
      <c r="I3" t="s">
        <v>1116</v>
      </c>
      <c r="K3" t="s">
        <v>1116</v>
      </c>
      <c r="L3" t="s">
        <v>467</v>
      </c>
      <c r="M3" t="s">
        <v>1120</v>
      </c>
      <c r="N3" t="s">
        <v>468</v>
      </c>
      <c r="P3" s="2">
        <v>1</v>
      </c>
      <c r="Q3" s="2">
        <v>0.28000000000000003</v>
      </c>
      <c r="R3" s="2">
        <v>0.28000000000000003</v>
      </c>
      <c r="T3" s="2">
        <v>16.29</v>
      </c>
      <c r="V3" s="2">
        <v>16.29</v>
      </c>
      <c r="AC3" s="2">
        <v>16.29</v>
      </c>
      <c r="AD3" s="2">
        <v>0.16</v>
      </c>
      <c r="AE3" s="2">
        <v>2.61</v>
      </c>
      <c r="AG3" s="2">
        <v>2.61</v>
      </c>
      <c r="AP3" s="2">
        <v>2.61</v>
      </c>
      <c r="AQ3" s="2">
        <v>18.899999999999999</v>
      </c>
      <c r="AS3" s="2">
        <v>18.899999999999999</v>
      </c>
      <c r="AZ3" s="2">
        <v>18.899999999999999</v>
      </c>
      <c r="BA3" t="s">
        <v>87</v>
      </c>
      <c r="BH3" t="s">
        <v>407</v>
      </c>
      <c r="BI3" t="s">
        <v>1084</v>
      </c>
      <c r="BJ3" t="s">
        <v>1085</v>
      </c>
      <c r="BK3" t="s">
        <v>1086</v>
      </c>
      <c r="BL3" t="s">
        <v>1121</v>
      </c>
      <c r="BM3" t="s">
        <v>90</v>
      </c>
      <c r="BN3" t="s">
        <v>1122</v>
      </c>
      <c r="BO3" t="s">
        <v>1085</v>
      </c>
      <c r="BP3" t="s">
        <v>90</v>
      </c>
      <c r="BQ3" t="s">
        <v>354</v>
      </c>
      <c r="BR3" t="s">
        <v>355</v>
      </c>
      <c r="BU3" t="s">
        <v>90</v>
      </c>
      <c r="BV3" t="s">
        <v>518</v>
      </c>
      <c r="BW3" t="s">
        <v>90</v>
      </c>
      <c r="BX3" t="s">
        <v>518</v>
      </c>
      <c r="CA3" t="s">
        <v>90</v>
      </c>
      <c r="CB3" t="s">
        <v>427</v>
      </c>
      <c r="CC3" t="s">
        <v>88</v>
      </c>
      <c r="CD3" t="s">
        <v>1123</v>
      </c>
      <c r="CI3" t="s">
        <v>402</v>
      </c>
      <c r="CJ3" t="s">
        <v>1124</v>
      </c>
    </row>
    <row r="4" spans="1:92" x14ac:dyDescent="0.25">
      <c r="A4" t="s">
        <v>444</v>
      </c>
      <c r="B4" t="s">
        <v>1114</v>
      </c>
      <c r="C4" t="s">
        <v>84</v>
      </c>
      <c r="D4" t="s">
        <v>89</v>
      </c>
      <c r="E4" t="s">
        <v>85</v>
      </c>
      <c r="F4" t="s">
        <v>1125</v>
      </c>
      <c r="G4" t="s">
        <v>1126</v>
      </c>
      <c r="H4" t="s">
        <v>1115</v>
      </c>
      <c r="I4" t="s">
        <v>1116</v>
      </c>
      <c r="K4" t="s">
        <v>1116</v>
      </c>
      <c r="L4" t="s">
        <v>1127</v>
      </c>
      <c r="M4" t="s">
        <v>1128</v>
      </c>
      <c r="N4" t="s">
        <v>1129</v>
      </c>
      <c r="P4" s="2">
        <v>1</v>
      </c>
      <c r="Q4" s="2">
        <v>0.66</v>
      </c>
      <c r="R4" s="2">
        <v>0.66</v>
      </c>
      <c r="T4" s="2">
        <v>24.71</v>
      </c>
      <c r="V4" s="2">
        <v>24.71</v>
      </c>
      <c r="W4" s="2">
        <v>0.84</v>
      </c>
      <c r="X4" s="2">
        <v>-0.84</v>
      </c>
      <c r="Y4" s="2">
        <v>0</v>
      </c>
      <c r="AC4" s="2">
        <v>24.71</v>
      </c>
      <c r="AD4" s="2">
        <v>0.21</v>
      </c>
      <c r="AE4" s="2">
        <v>5.19</v>
      </c>
      <c r="AG4" s="2">
        <v>5.19</v>
      </c>
      <c r="AH4" s="2">
        <v>0.21</v>
      </c>
      <c r="AI4" s="2">
        <v>0.18</v>
      </c>
      <c r="AJ4" s="2">
        <v>-0.18</v>
      </c>
      <c r="AK4" s="2">
        <v>0</v>
      </c>
      <c r="AP4" s="2">
        <v>5.19</v>
      </c>
      <c r="AQ4" s="2">
        <v>29.9</v>
      </c>
      <c r="AS4" s="2">
        <v>29.9</v>
      </c>
      <c r="AT4" s="2">
        <v>1.02</v>
      </c>
      <c r="AU4" s="2">
        <v>-1.02</v>
      </c>
      <c r="AV4" s="2">
        <v>0</v>
      </c>
      <c r="AZ4" s="2">
        <v>29.9</v>
      </c>
      <c r="BA4" t="s">
        <v>87</v>
      </c>
      <c r="BH4" t="s">
        <v>407</v>
      </c>
      <c r="BI4" t="s">
        <v>1084</v>
      </c>
      <c r="BJ4" t="s">
        <v>1085</v>
      </c>
      <c r="BK4" t="s">
        <v>1086</v>
      </c>
      <c r="BL4" t="s">
        <v>1130</v>
      </c>
      <c r="BM4" t="s">
        <v>1131</v>
      </c>
      <c r="BN4" t="s">
        <v>1132</v>
      </c>
      <c r="BO4" t="s">
        <v>1085</v>
      </c>
      <c r="BP4" t="s">
        <v>1131</v>
      </c>
      <c r="BQ4" t="s">
        <v>354</v>
      </c>
      <c r="BR4" t="s">
        <v>355</v>
      </c>
      <c r="BS4" t="s">
        <v>1085</v>
      </c>
      <c r="BT4" t="s">
        <v>1087</v>
      </c>
      <c r="BW4" t="s">
        <v>1085</v>
      </c>
      <c r="BX4" t="s">
        <v>1087</v>
      </c>
      <c r="CA4" t="s">
        <v>1131</v>
      </c>
      <c r="CB4" t="s">
        <v>1133</v>
      </c>
      <c r="CC4" t="s">
        <v>88</v>
      </c>
      <c r="CD4" t="s">
        <v>1134</v>
      </c>
      <c r="CE4" t="s">
        <v>1135</v>
      </c>
      <c r="CF4" t="s">
        <v>1136</v>
      </c>
      <c r="CG4" s="2">
        <v>27.132999999999999</v>
      </c>
      <c r="CH4" t="s">
        <v>1137</v>
      </c>
      <c r="CI4" t="s">
        <v>402</v>
      </c>
      <c r="CJ4" t="s">
        <v>1138</v>
      </c>
    </row>
    <row r="5" spans="1:92" x14ac:dyDescent="0.25">
      <c r="A5" t="s">
        <v>444</v>
      </c>
      <c r="B5" t="s">
        <v>1114</v>
      </c>
      <c r="C5" t="s">
        <v>84</v>
      </c>
      <c r="D5" t="s">
        <v>89</v>
      </c>
      <c r="E5" t="s">
        <v>85</v>
      </c>
      <c r="F5" t="s">
        <v>1125</v>
      </c>
      <c r="G5" t="s">
        <v>1126</v>
      </c>
      <c r="H5" t="s">
        <v>1115</v>
      </c>
      <c r="I5" t="s">
        <v>1116</v>
      </c>
      <c r="K5" t="s">
        <v>1116</v>
      </c>
      <c r="L5" t="s">
        <v>1039</v>
      </c>
      <c r="M5" t="s">
        <v>1139</v>
      </c>
      <c r="N5" t="s">
        <v>1040</v>
      </c>
      <c r="P5" s="2">
        <v>1</v>
      </c>
      <c r="Q5" s="2">
        <v>0.64</v>
      </c>
      <c r="R5" s="2">
        <v>0.64</v>
      </c>
      <c r="T5" s="2">
        <v>24.71</v>
      </c>
      <c r="V5" s="2">
        <v>24.71</v>
      </c>
      <c r="W5" s="2">
        <v>0.84</v>
      </c>
      <c r="X5" s="2">
        <v>-0.84</v>
      </c>
      <c r="Y5" s="2">
        <v>0</v>
      </c>
      <c r="AC5" s="2">
        <v>24.71</v>
      </c>
      <c r="AD5" s="2">
        <v>0.21</v>
      </c>
      <c r="AE5" s="2">
        <v>5.19</v>
      </c>
      <c r="AG5" s="2">
        <v>5.19</v>
      </c>
      <c r="AH5" s="2">
        <v>0.21</v>
      </c>
      <c r="AI5" s="2">
        <v>0.18</v>
      </c>
      <c r="AJ5" s="2">
        <v>-0.18</v>
      </c>
      <c r="AK5" s="2">
        <v>0</v>
      </c>
      <c r="AP5" s="2">
        <v>5.19</v>
      </c>
      <c r="AQ5" s="2">
        <v>29.9</v>
      </c>
      <c r="AS5" s="2">
        <v>29.9</v>
      </c>
      <c r="AT5" s="2">
        <v>1.02</v>
      </c>
      <c r="AU5" s="2">
        <v>-1.02</v>
      </c>
      <c r="AV5" s="2">
        <v>0</v>
      </c>
      <c r="AZ5" s="2">
        <v>29.9</v>
      </c>
      <c r="BA5" t="s">
        <v>87</v>
      </c>
      <c r="BH5" t="s">
        <v>407</v>
      </c>
      <c r="BI5" t="s">
        <v>1084</v>
      </c>
      <c r="BJ5" t="s">
        <v>1085</v>
      </c>
      <c r="BK5" t="s">
        <v>1086</v>
      </c>
      <c r="BL5" t="s">
        <v>1130</v>
      </c>
      <c r="BM5" t="s">
        <v>1131</v>
      </c>
      <c r="BN5" t="s">
        <v>1132</v>
      </c>
      <c r="BO5" t="s">
        <v>1085</v>
      </c>
      <c r="BP5" t="s">
        <v>1131</v>
      </c>
      <c r="BQ5" t="s">
        <v>354</v>
      </c>
      <c r="BR5" t="s">
        <v>355</v>
      </c>
      <c r="BS5" t="s">
        <v>1085</v>
      </c>
      <c r="BT5" t="s">
        <v>1087</v>
      </c>
      <c r="BW5" t="s">
        <v>1085</v>
      </c>
      <c r="BX5" t="s">
        <v>1087</v>
      </c>
      <c r="CA5" t="s">
        <v>1131</v>
      </c>
      <c r="CB5" t="s">
        <v>1133</v>
      </c>
      <c r="CC5" t="s">
        <v>88</v>
      </c>
      <c r="CD5" t="s">
        <v>1134</v>
      </c>
      <c r="CE5" t="s">
        <v>1135</v>
      </c>
      <c r="CF5" t="s">
        <v>1136</v>
      </c>
      <c r="CG5" s="2">
        <v>27.132999999999999</v>
      </c>
      <c r="CH5" t="s">
        <v>1137</v>
      </c>
      <c r="CI5" t="s">
        <v>402</v>
      </c>
      <c r="CJ5" t="s">
        <v>1138</v>
      </c>
    </row>
    <row r="6" spans="1:92" x14ac:dyDescent="0.25">
      <c r="A6" t="s">
        <v>444</v>
      </c>
      <c r="B6" t="s">
        <v>1114</v>
      </c>
      <c r="C6" t="s">
        <v>84</v>
      </c>
      <c r="D6" t="s">
        <v>89</v>
      </c>
      <c r="E6" t="s">
        <v>85</v>
      </c>
      <c r="F6" t="s">
        <v>502</v>
      </c>
      <c r="G6" t="s">
        <v>503</v>
      </c>
      <c r="H6" t="s">
        <v>1115</v>
      </c>
      <c r="I6" t="s">
        <v>1116</v>
      </c>
      <c r="K6" t="s">
        <v>1116</v>
      </c>
      <c r="L6" t="s">
        <v>448</v>
      </c>
      <c r="M6" t="s">
        <v>1117</v>
      </c>
      <c r="N6" t="s">
        <v>449</v>
      </c>
      <c r="P6" s="2">
        <v>1</v>
      </c>
      <c r="Q6" s="2">
        <v>0.02</v>
      </c>
      <c r="R6" s="2">
        <v>0.02</v>
      </c>
      <c r="T6" s="2">
        <v>15.37</v>
      </c>
      <c r="V6" s="2">
        <v>15.37</v>
      </c>
      <c r="W6" s="2">
        <v>3.24</v>
      </c>
      <c r="Y6" s="2">
        <v>3.24</v>
      </c>
      <c r="AC6" s="2">
        <v>18.61</v>
      </c>
      <c r="AD6" s="2">
        <v>0.23</v>
      </c>
      <c r="AE6" s="2">
        <v>3.53</v>
      </c>
      <c r="AG6" s="2">
        <v>3.53</v>
      </c>
      <c r="AH6" s="2">
        <v>0.23</v>
      </c>
      <c r="AI6" s="2">
        <v>0.75</v>
      </c>
      <c r="AK6" s="2">
        <v>0.75</v>
      </c>
      <c r="AP6" s="2">
        <v>4.28</v>
      </c>
      <c r="AQ6" s="2">
        <v>18.899999999999999</v>
      </c>
      <c r="AS6" s="2">
        <v>18.899999999999999</v>
      </c>
      <c r="AT6" s="2">
        <v>3.99</v>
      </c>
      <c r="AV6" s="2">
        <v>3.99</v>
      </c>
      <c r="AZ6" s="2">
        <v>22.89</v>
      </c>
      <c r="BA6" t="s">
        <v>87</v>
      </c>
      <c r="BH6" t="s">
        <v>407</v>
      </c>
      <c r="BI6" t="s">
        <v>505</v>
      </c>
      <c r="BJ6" t="s">
        <v>206</v>
      </c>
      <c r="BK6" t="s">
        <v>506</v>
      </c>
      <c r="BL6" t="s">
        <v>507</v>
      </c>
      <c r="BM6" t="s">
        <v>453</v>
      </c>
      <c r="BN6" t="s">
        <v>508</v>
      </c>
      <c r="BO6" t="s">
        <v>206</v>
      </c>
      <c r="BP6" t="s">
        <v>453</v>
      </c>
      <c r="BQ6" t="s">
        <v>354</v>
      </c>
      <c r="BR6" t="s">
        <v>355</v>
      </c>
      <c r="BS6" t="s">
        <v>206</v>
      </c>
      <c r="BT6" t="s">
        <v>455</v>
      </c>
      <c r="BW6" t="s">
        <v>206</v>
      </c>
      <c r="BX6" t="s">
        <v>455</v>
      </c>
      <c r="CA6" t="s">
        <v>453</v>
      </c>
      <c r="CB6" t="s">
        <v>1140</v>
      </c>
      <c r="CC6" t="s">
        <v>88</v>
      </c>
      <c r="CD6" t="s">
        <v>509</v>
      </c>
      <c r="CE6" t="s">
        <v>1141</v>
      </c>
      <c r="CF6" t="s">
        <v>457</v>
      </c>
      <c r="CG6" s="2">
        <v>4.5502000000000002</v>
      </c>
      <c r="CH6" t="s">
        <v>1137</v>
      </c>
      <c r="CI6" t="s">
        <v>402</v>
      </c>
      <c r="CJ6" t="s">
        <v>510</v>
      </c>
    </row>
    <row r="7" spans="1:92" x14ac:dyDescent="0.25">
      <c r="A7" t="s">
        <v>444</v>
      </c>
      <c r="B7" t="s">
        <v>1114</v>
      </c>
      <c r="C7" t="s">
        <v>84</v>
      </c>
      <c r="D7" t="s">
        <v>958</v>
      </c>
      <c r="E7" t="s">
        <v>356</v>
      </c>
      <c r="F7" t="s">
        <v>1062</v>
      </c>
      <c r="G7" t="s">
        <v>1142</v>
      </c>
      <c r="J7" t="s">
        <v>1116</v>
      </c>
      <c r="K7" t="s">
        <v>1116</v>
      </c>
      <c r="L7" t="s">
        <v>1064</v>
      </c>
      <c r="M7" t="s">
        <v>1143</v>
      </c>
      <c r="N7" t="s">
        <v>1065</v>
      </c>
      <c r="P7" s="2">
        <v>1</v>
      </c>
      <c r="Q7" s="2">
        <v>0.62</v>
      </c>
      <c r="R7" s="2">
        <v>0.62</v>
      </c>
      <c r="BI7" t="s">
        <v>1144</v>
      </c>
      <c r="BJ7" t="s">
        <v>964</v>
      </c>
      <c r="BK7" t="s">
        <v>1067</v>
      </c>
      <c r="BL7" t="s">
        <v>1145</v>
      </c>
      <c r="BM7" t="s">
        <v>1146</v>
      </c>
      <c r="BN7" t="s">
        <v>1147</v>
      </c>
      <c r="BO7" t="s">
        <v>206</v>
      </c>
      <c r="BP7" t="s">
        <v>964</v>
      </c>
      <c r="BQ7" t="s">
        <v>354</v>
      </c>
      <c r="BR7" t="s">
        <v>123</v>
      </c>
    </row>
    <row r="8" spans="1:92" x14ac:dyDescent="0.25">
      <c r="A8" t="s">
        <v>444</v>
      </c>
      <c r="B8" t="s">
        <v>1114</v>
      </c>
      <c r="C8" t="s">
        <v>84</v>
      </c>
      <c r="D8" t="s">
        <v>89</v>
      </c>
      <c r="E8" t="s">
        <v>356</v>
      </c>
      <c r="F8" t="s">
        <v>1148</v>
      </c>
      <c r="G8" t="s">
        <v>1149</v>
      </c>
      <c r="J8" t="s">
        <v>1116</v>
      </c>
      <c r="K8" t="s">
        <v>1116</v>
      </c>
      <c r="L8" t="s">
        <v>653</v>
      </c>
      <c r="M8" t="s">
        <v>1150</v>
      </c>
      <c r="N8" t="s">
        <v>654</v>
      </c>
      <c r="P8" s="2">
        <v>1</v>
      </c>
      <c r="Q8" s="2">
        <v>0.66</v>
      </c>
      <c r="R8" s="2">
        <v>0.66</v>
      </c>
      <c r="BI8" t="s">
        <v>1151</v>
      </c>
      <c r="BJ8" t="s">
        <v>90</v>
      </c>
      <c r="BK8" t="s">
        <v>1152</v>
      </c>
      <c r="BL8" t="s">
        <v>367</v>
      </c>
      <c r="BM8" t="s">
        <v>206</v>
      </c>
      <c r="BN8" t="s">
        <v>368</v>
      </c>
      <c r="BO8" t="s">
        <v>964</v>
      </c>
      <c r="BP8" t="s">
        <v>90</v>
      </c>
      <c r="BQ8" t="s">
        <v>354</v>
      </c>
      <c r="BR8" t="s">
        <v>123</v>
      </c>
    </row>
    <row r="9" spans="1:92" x14ac:dyDescent="0.25">
      <c r="A9" t="s">
        <v>444</v>
      </c>
      <c r="B9" t="s">
        <v>1114</v>
      </c>
      <c r="C9" t="s">
        <v>84</v>
      </c>
      <c r="D9" t="s">
        <v>958</v>
      </c>
      <c r="E9" t="s">
        <v>85</v>
      </c>
      <c r="F9" t="s">
        <v>969</v>
      </c>
      <c r="G9" t="s">
        <v>970</v>
      </c>
      <c r="H9" t="s">
        <v>1153</v>
      </c>
      <c r="I9" t="s">
        <v>1115</v>
      </c>
      <c r="K9" t="s">
        <v>1115</v>
      </c>
      <c r="L9" t="s">
        <v>592</v>
      </c>
      <c r="M9" t="s">
        <v>1154</v>
      </c>
      <c r="N9" t="s">
        <v>971</v>
      </c>
      <c r="P9" s="2">
        <v>1</v>
      </c>
      <c r="Q9" s="2">
        <v>0.55000000000000004</v>
      </c>
      <c r="R9" s="2">
        <v>0.55000000000000004</v>
      </c>
      <c r="T9" s="2">
        <v>28.75</v>
      </c>
      <c r="V9" s="2">
        <v>28.75</v>
      </c>
      <c r="AC9" s="2">
        <v>28.75</v>
      </c>
      <c r="AD9" s="2">
        <v>0.2</v>
      </c>
      <c r="AE9" s="2">
        <v>5.75</v>
      </c>
      <c r="AG9" s="2">
        <v>5.75</v>
      </c>
      <c r="AP9" s="2">
        <v>5.75</v>
      </c>
      <c r="AQ9" s="2">
        <v>34.5</v>
      </c>
      <c r="AS9" s="2">
        <v>34.5</v>
      </c>
      <c r="AZ9" s="2">
        <v>34.5</v>
      </c>
      <c r="BA9" t="s">
        <v>87</v>
      </c>
      <c r="BH9" t="s">
        <v>407</v>
      </c>
      <c r="BI9" t="s">
        <v>367</v>
      </c>
      <c r="BJ9" t="s">
        <v>206</v>
      </c>
      <c r="BK9" t="s">
        <v>368</v>
      </c>
      <c r="BL9" t="s">
        <v>972</v>
      </c>
      <c r="BM9" t="s">
        <v>964</v>
      </c>
      <c r="BN9" t="s">
        <v>973</v>
      </c>
      <c r="BO9" t="s">
        <v>206</v>
      </c>
      <c r="BP9" t="s">
        <v>964</v>
      </c>
      <c r="BQ9" t="s">
        <v>354</v>
      </c>
      <c r="BR9" t="s">
        <v>355</v>
      </c>
      <c r="BU9" t="s">
        <v>964</v>
      </c>
      <c r="BV9" t="s">
        <v>966</v>
      </c>
      <c r="BW9" t="s">
        <v>964</v>
      </c>
      <c r="BX9" t="s">
        <v>966</v>
      </c>
      <c r="CA9" t="s">
        <v>964</v>
      </c>
      <c r="CB9" t="s">
        <v>1155</v>
      </c>
      <c r="CC9" t="s">
        <v>88</v>
      </c>
      <c r="CD9" t="s">
        <v>974</v>
      </c>
      <c r="CI9" t="s">
        <v>402</v>
      </c>
      <c r="CJ9" t="s">
        <v>975</v>
      </c>
    </row>
    <row r="10" spans="1:92" x14ac:dyDescent="0.25">
      <c r="A10" t="s">
        <v>444</v>
      </c>
      <c r="B10" t="s">
        <v>1114</v>
      </c>
      <c r="C10" t="s">
        <v>84</v>
      </c>
      <c r="D10" t="s">
        <v>425</v>
      </c>
      <c r="E10" t="s">
        <v>85</v>
      </c>
      <c r="F10" t="s">
        <v>1156</v>
      </c>
      <c r="G10" t="s">
        <v>1157</v>
      </c>
      <c r="H10" t="s">
        <v>1115</v>
      </c>
      <c r="I10" t="s">
        <v>1115</v>
      </c>
      <c r="K10" t="s">
        <v>1115</v>
      </c>
      <c r="L10" t="s">
        <v>1158</v>
      </c>
      <c r="M10" t="s">
        <v>1159</v>
      </c>
      <c r="N10" t="s">
        <v>1160</v>
      </c>
      <c r="P10" s="2">
        <v>1</v>
      </c>
      <c r="Q10" s="2">
        <v>0.64</v>
      </c>
      <c r="R10" s="2">
        <v>0.64</v>
      </c>
      <c r="T10" s="2">
        <v>22.08</v>
      </c>
      <c r="V10" s="2">
        <v>22.08</v>
      </c>
      <c r="AC10" s="2">
        <v>22.08</v>
      </c>
      <c r="AD10" s="2">
        <v>0.2</v>
      </c>
      <c r="AE10" s="2">
        <v>4.42</v>
      </c>
      <c r="AG10" s="2">
        <v>4.42</v>
      </c>
      <c r="AP10" s="2">
        <v>4.42</v>
      </c>
      <c r="AQ10" s="2">
        <v>26.5</v>
      </c>
      <c r="AS10" s="2">
        <v>26.5</v>
      </c>
      <c r="AZ10" s="2">
        <v>26.5</v>
      </c>
      <c r="BA10" t="s">
        <v>377</v>
      </c>
      <c r="BH10" t="s">
        <v>407</v>
      </c>
      <c r="BI10" t="s">
        <v>1161</v>
      </c>
      <c r="BJ10" t="s">
        <v>443</v>
      </c>
      <c r="BK10" t="s">
        <v>1162</v>
      </c>
      <c r="BL10" t="s">
        <v>1163</v>
      </c>
      <c r="BM10" t="s">
        <v>376</v>
      </c>
      <c r="BN10" t="s">
        <v>1164</v>
      </c>
      <c r="BO10" t="s">
        <v>443</v>
      </c>
      <c r="BP10" t="s">
        <v>376</v>
      </c>
      <c r="BQ10" t="s">
        <v>354</v>
      </c>
      <c r="BR10" t="s">
        <v>355</v>
      </c>
      <c r="BU10" t="s">
        <v>376</v>
      </c>
      <c r="BV10" t="s">
        <v>1076</v>
      </c>
      <c r="BW10" t="s">
        <v>376</v>
      </c>
      <c r="BX10" t="s">
        <v>1076</v>
      </c>
      <c r="CA10" t="s">
        <v>376</v>
      </c>
      <c r="CB10" t="s">
        <v>1165</v>
      </c>
      <c r="CC10" t="s">
        <v>88</v>
      </c>
      <c r="CD10" t="s">
        <v>1166</v>
      </c>
      <c r="CI10" t="s">
        <v>402</v>
      </c>
      <c r="CJ10" t="s">
        <v>1167</v>
      </c>
    </row>
    <row r="11" spans="1:92" x14ac:dyDescent="0.25">
      <c r="A11" t="s">
        <v>444</v>
      </c>
      <c r="B11" t="s">
        <v>1114</v>
      </c>
      <c r="C11" t="s">
        <v>84</v>
      </c>
      <c r="D11" t="s">
        <v>89</v>
      </c>
      <c r="E11" t="s">
        <v>356</v>
      </c>
      <c r="F11" t="s">
        <v>1168</v>
      </c>
      <c r="G11" t="s">
        <v>1169</v>
      </c>
      <c r="J11" t="s">
        <v>1115</v>
      </c>
      <c r="K11" t="s">
        <v>1115</v>
      </c>
      <c r="L11" t="s">
        <v>944</v>
      </c>
      <c r="M11" t="s">
        <v>1170</v>
      </c>
      <c r="N11" t="s">
        <v>996</v>
      </c>
      <c r="P11" s="2">
        <v>1</v>
      </c>
      <c r="Q11" s="2">
        <v>0.64</v>
      </c>
      <c r="R11" s="2">
        <v>0.64</v>
      </c>
      <c r="BI11" t="s">
        <v>1171</v>
      </c>
      <c r="BJ11" t="s">
        <v>90</v>
      </c>
      <c r="BK11" t="s">
        <v>661</v>
      </c>
      <c r="BL11" t="s">
        <v>367</v>
      </c>
      <c r="BM11" t="s">
        <v>206</v>
      </c>
      <c r="BN11" t="s">
        <v>368</v>
      </c>
      <c r="BO11" t="s">
        <v>90</v>
      </c>
      <c r="BP11" t="s">
        <v>90</v>
      </c>
      <c r="BQ11" t="s">
        <v>354</v>
      </c>
      <c r="BR11" t="s">
        <v>123</v>
      </c>
    </row>
    <row r="12" spans="1:92" x14ac:dyDescent="0.25">
      <c r="A12" t="s">
        <v>444</v>
      </c>
      <c r="B12" t="s">
        <v>1114</v>
      </c>
      <c r="C12" t="s">
        <v>84</v>
      </c>
      <c r="D12" t="s">
        <v>89</v>
      </c>
      <c r="E12" t="s">
        <v>356</v>
      </c>
      <c r="F12" t="s">
        <v>1172</v>
      </c>
      <c r="G12" t="s">
        <v>1173</v>
      </c>
      <c r="J12" t="s">
        <v>1115</v>
      </c>
      <c r="K12" t="s">
        <v>1115</v>
      </c>
      <c r="L12" t="s">
        <v>610</v>
      </c>
      <c r="M12" t="s">
        <v>1174</v>
      </c>
      <c r="N12" t="s">
        <v>611</v>
      </c>
      <c r="P12" s="2">
        <v>1</v>
      </c>
      <c r="Q12" s="2">
        <v>0.48</v>
      </c>
      <c r="R12" s="2">
        <v>0.48</v>
      </c>
      <c r="BI12" t="s">
        <v>1175</v>
      </c>
      <c r="BJ12" t="s">
        <v>90</v>
      </c>
      <c r="BK12" t="s">
        <v>1176</v>
      </c>
      <c r="BL12" t="s">
        <v>367</v>
      </c>
      <c r="BM12" t="s">
        <v>206</v>
      </c>
      <c r="BN12" t="s">
        <v>368</v>
      </c>
      <c r="BO12" t="s">
        <v>964</v>
      </c>
      <c r="BP12" t="s">
        <v>90</v>
      </c>
      <c r="BQ12" t="s">
        <v>354</v>
      </c>
      <c r="BR12" t="s">
        <v>123</v>
      </c>
    </row>
    <row r="13" spans="1:92" x14ac:dyDescent="0.25">
      <c r="A13" t="s">
        <v>444</v>
      </c>
      <c r="B13" t="s">
        <v>1114</v>
      </c>
      <c r="C13" t="s">
        <v>84</v>
      </c>
      <c r="D13" t="s">
        <v>89</v>
      </c>
      <c r="E13" t="s">
        <v>201</v>
      </c>
      <c r="F13" t="s">
        <v>1177</v>
      </c>
      <c r="G13" t="s">
        <v>1178</v>
      </c>
      <c r="H13" t="s">
        <v>429</v>
      </c>
      <c r="K13" t="s">
        <v>1115</v>
      </c>
      <c r="L13" t="s">
        <v>1179</v>
      </c>
      <c r="M13" t="s">
        <v>1180</v>
      </c>
      <c r="N13" t="s">
        <v>1181</v>
      </c>
      <c r="P13" s="2">
        <v>1</v>
      </c>
      <c r="T13" s="2">
        <v>-25.43</v>
      </c>
      <c r="V13" s="2">
        <v>-25.43</v>
      </c>
      <c r="AC13" s="2">
        <v>-25.43</v>
      </c>
      <c r="AD13" s="2">
        <v>0.16</v>
      </c>
      <c r="AE13" s="2">
        <v>-4.07</v>
      </c>
      <c r="AG13" s="2">
        <v>-4.07</v>
      </c>
      <c r="AP13" s="2">
        <v>-4.07</v>
      </c>
      <c r="AQ13" s="2">
        <v>-29.5</v>
      </c>
      <c r="AS13" s="2">
        <v>-29.5</v>
      </c>
      <c r="AZ13" s="2">
        <v>-29.5</v>
      </c>
      <c r="BA13" t="s">
        <v>87</v>
      </c>
      <c r="BH13" t="s">
        <v>407</v>
      </c>
      <c r="BI13" t="s">
        <v>1093</v>
      </c>
      <c r="BK13" t="s">
        <v>1094</v>
      </c>
      <c r="BL13" t="s">
        <v>461</v>
      </c>
      <c r="BM13" t="s">
        <v>453</v>
      </c>
      <c r="BN13" t="s">
        <v>1182</v>
      </c>
      <c r="BO13" t="s">
        <v>90</v>
      </c>
      <c r="BP13" t="s">
        <v>453</v>
      </c>
      <c r="BQ13" t="s">
        <v>354</v>
      </c>
      <c r="BR13" t="s">
        <v>355</v>
      </c>
      <c r="BS13" t="s">
        <v>90</v>
      </c>
      <c r="BT13" t="s">
        <v>518</v>
      </c>
      <c r="BW13" t="s">
        <v>90</v>
      </c>
      <c r="BX13" t="s">
        <v>518</v>
      </c>
      <c r="CA13" t="s">
        <v>453</v>
      </c>
      <c r="CB13" t="s">
        <v>427</v>
      </c>
      <c r="CC13" t="s">
        <v>88</v>
      </c>
      <c r="CD13" t="s">
        <v>1183</v>
      </c>
      <c r="CI13" t="s">
        <v>402</v>
      </c>
      <c r="CJ13" t="s">
        <v>1184</v>
      </c>
    </row>
    <row r="14" spans="1:92" x14ac:dyDescent="0.25">
      <c r="A14" t="s">
        <v>444</v>
      </c>
      <c r="B14" t="s">
        <v>1114</v>
      </c>
      <c r="C14" t="s">
        <v>84</v>
      </c>
      <c r="D14" t="s">
        <v>1079</v>
      </c>
      <c r="E14" t="s">
        <v>1080</v>
      </c>
      <c r="F14" t="s">
        <v>1102</v>
      </c>
      <c r="G14" t="s">
        <v>1102</v>
      </c>
      <c r="I14" t="s">
        <v>1115</v>
      </c>
      <c r="J14" t="s">
        <v>1115</v>
      </c>
      <c r="K14" t="s">
        <v>1115</v>
      </c>
      <c r="L14" t="s">
        <v>1039</v>
      </c>
      <c r="M14" t="s">
        <v>1139</v>
      </c>
      <c r="N14" t="s">
        <v>1040</v>
      </c>
      <c r="P14" s="2">
        <v>1</v>
      </c>
      <c r="Q14" s="2">
        <v>0.64</v>
      </c>
      <c r="R14" s="2">
        <v>0.64</v>
      </c>
      <c r="U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F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R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BI14" t="s">
        <v>367</v>
      </c>
      <c r="BJ14" t="s">
        <v>206</v>
      </c>
      <c r="BK14" t="s">
        <v>368</v>
      </c>
      <c r="BL14" t="s">
        <v>1084</v>
      </c>
      <c r="BM14" t="s">
        <v>1085</v>
      </c>
      <c r="BN14" t="s">
        <v>1086</v>
      </c>
      <c r="BQ14" t="s">
        <v>1088</v>
      </c>
      <c r="BR14" t="s">
        <v>123</v>
      </c>
    </row>
    <row r="15" spans="1:92" x14ac:dyDescent="0.25">
      <c r="A15" t="s">
        <v>444</v>
      </c>
      <c r="B15" t="s">
        <v>1114</v>
      </c>
      <c r="C15" t="s">
        <v>84</v>
      </c>
      <c r="D15" t="s">
        <v>89</v>
      </c>
      <c r="E15" t="s">
        <v>85</v>
      </c>
      <c r="F15" t="s">
        <v>918</v>
      </c>
      <c r="G15" t="s">
        <v>919</v>
      </c>
      <c r="H15" t="s">
        <v>1137</v>
      </c>
      <c r="I15" t="s">
        <v>1153</v>
      </c>
      <c r="K15" t="s">
        <v>1153</v>
      </c>
      <c r="L15" t="s">
        <v>448</v>
      </c>
      <c r="M15" t="s">
        <v>1117</v>
      </c>
      <c r="N15" t="s">
        <v>449</v>
      </c>
      <c r="P15" s="2">
        <v>1</v>
      </c>
      <c r="Q15" s="2">
        <v>0.02</v>
      </c>
      <c r="R15" s="2">
        <v>0.02</v>
      </c>
      <c r="T15" s="2">
        <v>16.29</v>
      </c>
      <c r="V15" s="2">
        <v>16.29</v>
      </c>
      <c r="AC15" s="2">
        <v>16.29</v>
      </c>
      <c r="AD15" s="2">
        <v>0.16</v>
      </c>
      <c r="AE15" s="2">
        <v>2.61</v>
      </c>
      <c r="AG15" s="2">
        <v>2.61</v>
      </c>
      <c r="AP15" s="2">
        <v>2.61</v>
      </c>
      <c r="AQ15" s="2">
        <v>18.899999999999999</v>
      </c>
      <c r="AS15" s="2">
        <v>18.899999999999999</v>
      </c>
      <c r="AZ15" s="2">
        <v>18.899999999999999</v>
      </c>
      <c r="BA15" t="s">
        <v>87</v>
      </c>
      <c r="BH15" t="s">
        <v>407</v>
      </c>
      <c r="BI15" t="s">
        <v>505</v>
      </c>
      <c r="BJ15" t="s">
        <v>206</v>
      </c>
      <c r="BK15" t="s">
        <v>506</v>
      </c>
      <c r="BL15" t="s">
        <v>920</v>
      </c>
      <c r="BM15" t="s">
        <v>90</v>
      </c>
      <c r="BN15" t="s">
        <v>921</v>
      </c>
      <c r="BO15" t="s">
        <v>206</v>
      </c>
      <c r="BP15" t="s">
        <v>90</v>
      </c>
      <c r="BQ15" t="s">
        <v>354</v>
      </c>
      <c r="BR15" t="s">
        <v>355</v>
      </c>
      <c r="BU15" t="s">
        <v>90</v>
      </c>
      <c r="BV15" t="s">
        <v>518</v>
      </c>
      <c r="BW15" t="s">
        <v>90</v>
      </c>
      <c r="BX15" t="s">
        <v>518</v>
      </c>
      <c r="CA15" t="s">
        <v>90</v>
      </c>
      <c r="CB15" t="s">
        <v>427</v>
      </c>
      <c r="CC15" t="s">
        <v>88</v>
      </c>
      <c r="CD15" t="s">
        <v>922</v>
      </c>
      <c r="CI15" t="s">
        <v>402</v>
      </c>
      <c r="CJ15" t="s">
        <v>923</v>
      </c>
    </row>
    <row r="16" spans="1:92" x14ac:dyDescent="0.25">
      <c r="A16" t="s">
        <v>444</v>
      </c>
      <c r="B16" t="s">
        <v>1114</v>
      </c>
      <c r="C16" t="s">
        <v>84</v>
      </c>
      <c r="D16" t="s">
        <v>89</v>
      </c>
      <c r="E16" t="s">
        <v>85</v>
      </c>
      <c r="F16" t="s">
        <v>1185</v>
      </c>
      <c r="G16" t="s">
        <v>1186</v>
      </c>
      <c r="H16" t="s">
        <v>1153</v>
      </c>
      <c r="I16" t="s">
        <v>1153</v>
      </c>
      <c r="K16" t="s">
        <v>1153</v>
      </c>
      <c r="L16" t="s">
        <v>467</v>
      </c>
      <c r="M16" t="s">
        <v>1120</v>
      </c>
      <c r="N16" t="s">
        <v>468</v>
      </c>
      <c r="P16" s="2">
        <v>1</v>
      </c>
      <c r="Q16" s="2">
        <v>0.28000000000000003</v>
      </c>
      <c r="R16" s="2">
        <v>0.28000000000000003</v>
      </c>
      <c r="T16" s="2">
        <v>16.29</v>
      </c>
      <c r="V16" s="2">
        <v>16.29</v>
      </c>
      <c r="AC16" s="2">
        <v>16.29</v>
      </c>
      <c r="AD16" s="2">
        <v>0.16</v>
      </c>
      <c r="AE16" s="2">
        <v>2.61</v>
      </c>
      <c r="AG16" s="2">
        <v>2.61</v>
      </c>
      <c r="AP16" s="2">
        <v>2.61</v>
      </c>
      <c r="AQ16" s="2">
        <v>18.899999999999999</v>
      </c>
      <c r="AS16" s="2">
        <v>18.899999999999999</v>
      </c>
      <c r="AZ16" s="2">
        <v>18.899999999999999</v>
      </c>
      <c r="BA16" t="s">
        <v>87</v>
      </c>
      <c r="BH16" t="s">
        <v>407</v>
      </c>
      <c r="BI16" t="s">
        <v>419</v>
      </c>
      <c r="BJ16" t="s">
        <v>90</v>
      </c>
      <c r="BK16" t="s">
        <v>420</v>
      </c>
      <c r="BL16" t="s">
        <v>1187</v>
      </c>
      <c r="BM16" t="s">
        <v>90</v>
      </c>
      <c r="BN16" t="s">
        <v>1188</v>
      </c>
      <c r="BO16" t="s">
        <v>90</v>
      </c>
      <c r="BP16" t="s">
        <v>90</v>
      </c>
      <c r="BQ16" t="s">
        <v>354</v>
      </c>
      <c r="BR16" t="s">
        <v>355</v>
      </c>
      <c r="BS16" t="s">
        <v>90</v>
      </c>
      <c r="BT16" t="s">
        <v>518</v>
      </c>
      <c r="BU16" t="s">
        <v>90</v>
      </c>
      <c r="BV16" t="s">
        <v>518</v>
      </c>
      <c r="BW16" t="s">
        <v>90</v>
      </c>
      <c r="BX16" t="s">
        <v>518</v>
      </c>
      <c r="CA16" t="s">
        <v>90</v>
      </c>
      <c r="CB16" t="s">
        <v>427</v>
      </c>
      <c r="CC16" t="s">
        <v>88</v>
      </c>
      <c r="CD16" t="s">
        <v>1189</v>
      </c>
      <c r="CI16" t="s">
        <v>402</v>
      </c>
      <c r="CJ16" t="s">
        <v>1190</v>
      </c>
    </row>
    <row r="17" spans="1:88" x14ac:dyDescent="0.25">
      <c r="A17" t="s">
        <v>444</v>
      </c>
      <c r="B17" t="s">
        <v>1114</v>
      </c>
      <c r="C17" t="s">
        <v>84</v>
      </c>
      <c r="D17" t="s">
        <v>89</v>
      </c>
      <c r="E17" t="s">
        <v>85</v>
      </c>
      <c r="F17" t="s">
        <v>924</v>
      </c>
      <c r="G17" t="s">
        <v>925</v>
      </c>
      <c r="H17" t="s">
        <v>1153</v>
      </c>
      <c r="I17" t="s">
        <v>1153</v>
      </c>
      <c r="K17" t="s">
        <v>1153</v>
      </c>
      <c r="L17" t="s">
        <v>448</v>
      </c>
      <c r="M17" t="s">
        <v>1117</v>
      </c>
      <c r="N17" t="s">
        <v>449</v>
      </c>
      <c r="P17" s="2">
        <v>1</v>
      </c>
      <c r="Q17" s="2">
        <v>0.02</v>
      </c>
      <c r="R17" s="2">
        <v>0.02</v>
      </c>
      <c r="T17" s="2">
        <v>16.29</v>
      </c>
      <c r="V17" s="2">
        <v>16.29</v>
      </c>
      <c r="AC17" s="2">
        <v>16.29</v>
      </c>
      <c r="AD17" s="2">
        <v>0.16</v>
      </c>
      <c r="AE17" s="2">
        <v>2.61</v>
      </c>
      <c r="AG17" s="2">
        <v>2.61</v>
      </c>
      <c r="AP17" s="2">
        <v>2.61</v>
      </c>
      <c r="AQ17" s="2">
        <v>18.899999999999999</v>
      </c>
      <c r="AS17" s="2">
        <v>18.899999999999999</v>
      </c>
      <c r="AZ17" s="2">
        <v>18.899999999999999</v>
      </c>
      <c r="BA17" t="s">
        <v>87</v>
      </c>
      <c r="BH17" t="s">
        <v>407</v>
      </c>
      <c r="BI17" t="s">
        <v>525</v>
      </c>
      <c r="BJ17" t="s">
        <v>206</v>
      </c>
      <c r="BK17" t="s">
        <v>526</v>
      </c>
      <c r="BL17" t="s">
        <v>926</v>
      </c>
      <c r="BM17" t="s">
        <v>90</v>
      </c>
      <c r="BN17" t="s">
        <v>927</v>
      </c>
      <c r="BO17" t="s">
        <v>206</v>
      </c>
      <c r="BP17" t="s">
        <v>90</v>
      </c>
      <c r="BQ17" t="s">
        <v>354</v>
      </c>
      <c r="BR17" t="s">
        <v>355</v>
      </c>
      <c r="BU17" t="s">
        <v>90</v>
      </c>
      <c r="BV17" t="s">
        <v>518</v>
      </c>
      <c r="BW17" t="s">
        <v>90</v>
      </c>
      <c r="BX17" t="s">
        <v>518</v>
      </c>
      <c r="CA17" t="s">
        <v>90</v>
      </c>
      <c r="CB17" t="s">
        <v>427</v>
      </c>
      <c r="CC17" t="s">
        <v>88</v>
      </c>
      <c r="CD17" t="s">
        <v>928</v>
      </c>
      <c r="CI17" t="s">
        <v>402</v>
      </c>
      <c r="CJ17" t="s">
        <v>929</v>
      </c>
    </row>
    <row r="18" spans="1:88" x14ac:dyDescent="0.25">
      <c r="A18" t="s">
        <v>444</v>
      </c>
      <c r="B18" t="s">
        <v>1114</v>
      </c>
      <c r="C18" t="s">
        <v>84</v>
      </c>
      <c r="D18" t="s">
        <v>89</v>
      </c>
      <c r="E18" t="s">
        <v>85</v>
      </c>
      <c r="F18" t="s">
        <v>930</v>
      </c>
      <c r="G18" t="s">
        <v>931</v>
      </c>
      <c r="H18" t="s">
        <v>1191</v>
      </c>
      <c r="I18" t="s">
        <v>1153</v>
      </c>
      <c r="K18" t="s">
        <v>1153</v>
      </c>
      <c r="L18" t="s">
        <v>448</v>
      </c>
      <c r="M18" t="s">
        <v>1117</v>
      </c>
      <c r="N18" t="s">
        <v>449</v>
      </c>
      <c r="P18" s="2">
        <v>1</v>
      </c>
      <c r="Q18" s="2">
        <v>0.02</v>
      </c>
      <c r="R18" s="2">
        <v>0.02</v>
      </c>
      <c r="T18" s="2">
        <v>16.29</v>
      </c>
      <c r="V18" s="2">
        <v>16.29</v>
      </c>
      <c r="AC18" s="2">
        <v>16.29</v>
      </c>
      <c r="AD18" s="2">
        <v>0.16</v>
      </c>
      <c r="AE18" s="2">
        <v>2.61</v>
      </c>
      <c r="AG18" s="2">
        <v>2.61</v>
      </c>
      <c r="AP18" s="2">
        <v>2.61</v>
      </c>
      <c r="AQ18" s="2">
        <v>18.899999999999999</v>
      </c>
      <c r="AS18" s="2">
        <v>18.899999999999999</v>
      </c>
      <c r="AZ18" s="2">
        <v>18.899999999999999</v>
      </c>
      <c r="BA18" t="s">
        <v>87</v>
      </c>
      <c r="BH18" t="s">
        <v>407</v>
      </c>
      <c r="BI18" t="s">
        <v>514</v>
      </c>
      <c r="BJ18" t="s">
        <v>206</v>
      </c>
      <c r="BK18" t="s">
        <v>515</v>
      </c>
      <c r="BL18" t="s">
        <v>932</v>
      </c>
      <c r="BM18" t="s">
        <v>90</v>
      </c>
      <c r="BN18" t="s">
        <v>933</v>
      </c>
      <c r="BO18" t="s">
        <v>206</v>
      </c>
      <c r="BP18" t="s">
        <v>90</v>
      </c>
      <c r="BQ18" t="s">
        <v>354</v>
      </c>
      <c r="BR18" t="s">
        <v>355</v>
      </c>
      <c r="BU18" t="s">
        <v>90</v>
      </c>
      <c r="BV18" t="s">
        <v>518</v>
      </c>
      <c r="BW18" t="s">
        <v>90</v>
      </c>
      <c r="BX18" t="s">
        <v>518</v>
      </c>
      <c r="CA18" t="s">
        <v>90</v>
      </c>
      <c r="CB18" t="s">
        <v>427</v>
      </c>
      <c r="CC18" t="s">
        <v>88</v>
      </c>
      <c r="CD18" t="s">
        <v>934</v>
      </c>
      <c r="CI18" t="s">
        <v>402</v>
      </c>
      <c r="CJ18" t="s">
        <v>935</v>
      </c>
    </row>
    <row r="19" spans="1:88" x14ac:dyDescent="0.25">
      <c r="A19" t="s">
        <v>444</v>
      </c>
      <c r="B19" t="s">
        <v>1114</v>
      </c>
      <c r="C19" t="s">
        <v>84</v>
      </c>
      <c r="D19" t="s">
        <v>1079</v>
      </c>
      <c r="E19" t="s">
        <v>1080</v>
      </c>
      <c r="F19" t="s">
        <v>1192</v>
      </c>
      <c r="G19" t="s">
        <v>1192</v>
      </c>
      <c r="I19" t="s">
        <v>1193</v>
      </c>
      <c r="J19" t="s">
        <v>1153</v>
      </c>
      <c r="K19" t="s">
        <v>1153</v>
      </c>
      <c r="L19" t="s">
        <v>448</v>
      </c>
      <c r="M19" t="s">
        <v>1117</v>
      </c>
      <c r="N19" t="s">
        <v>1020</v>
      </c>
      <c r="P19" s="2">
        <v>1</v>
      </c>
      <c r="Q19" s="2">
        <v>0.02</v>
      </c>
      <c r="R19" s="2">
        <v>0.02</v>
      </c>
      <c r="U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F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R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BI19" t="s">
        <v>1108</v>
      </c>
      <c r="BJ19" t="s">
        <v>90</v>
      </c>
      <c r="BK19" t="s">
        <v>1109</v>
      </c>
      <c r="BL19" t="s">
        <v>1194</v>
      </c>
      <c r="BM19" t="s">
        <v>376</v>
      </c>
      <c r="BN19" t="s">
        <v>1195</v>
      </c>
      <c r="BQ19" t="s">
        <v>1088</v>
      </c>
      <c r="BR19" t="s">
        <v>123</v>
      </c>
    </row>
    <row r="20" spans="1:88" x14ac:dyDescent="0.25">
      <c r="A20" t="s">
        <v>444</v>
      </c>
      <c r="B20" t="s">
        <v>1114</v>
      </c>
      <c r="C20" t="s">
        <v>84</v>
      </c>
      <c r="D20" t="s">
        <v>1079</v>
      </c>
      <c r="E20" t="s">
        <v>1080</v>
      </c>
      <c r="F20" t="s">
        <v>1196</v>
      </c>
      <c r="G20" t="s">
        <v>1196</v>
      </c>
      <c r="I20" t="s">
        <v>1197</v>
      </c>
      <c r="J20" t="s">
        <v>1153</v>
      </c>
      <c r="K20" t="s">
        <v>1153</v>
      </c>
      <c r="L20" t="s">
        <v>1025</v>
      </c>
      <c r="M20" t="s">
        <v>1198</v>
      </c>
      <c r="N20" t="s">
        <v>1026</v>
      </c>
      <c r="P20" s="2">
        <v>1</v>
      </c>
      <c r="Q20" s="2">
        <v>0.97</v>
      </c>
      <c r="R20" s="2">
        <v>0.97</v>
      </c>
      <c r="U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F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R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BI20" t="s">
        <v>1145</v>
      </c>
      <c r="BJ20" t="s">
        <v>1146</v>
      </c>
      <c r="BK20" t="s">
        <v>1147</v>
      </c>
      <c r="BL20" t="s">
        <v>1093</v>
      </c>
      <c r="BM20" t="s">
        <v>90</v>
      </c>
      <c r="BN20" t="s">
        <v>1094</v>
      </c>
      <c r="BQ20" t="s">
        <v>1088</v>
      </c>
      <c r="BR20" t="s">
        <v>123</v>
      </c>
    </row>
    <row r="21" spans="1:88" x14ac:dyDescent="0.25">
      <c r="A21" t="s">
        <v>444</v>
      </c>
      <c r="B21" t="s">
        <v>1114</v>
      </c>
      <c r="C21" t="s">
        <v>84</v>
      </c>
      <c r="D21" t="s">
        <v>1079</v>
      </c>
      <c r="E21" t="s">
        <v>1080</v>
      </c>
      <c r="F21" t="s">
        <v>1199</v>
      </c>
      <c r="G21" t="s">
        <v>1199</v>
      </c>
      <c r="I21" t="s">
        <v>1153</v>
      </c>
      <c r="J21" t="s">
        <v>1153</v>
      </c>
      <c r="K21" t="s">
        <v>1153</v>
      </c>
      <c r="L21" t="s">
        <v>1127</v>
      </c>
      <c r="M21" t="s">
        <v>1128</v>
      </c>
      <c r="N21" t="s">
        <v>1129</v>
      </c>
      <c r="P21" s="2">
        <v>1</v>
      </c>
      <c r="Q21" s="2">
        <v>0.66</v>
      </c>
      <c r="R21" s="2">
        <v>0.66</v>
      </c>
      <c r="U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F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R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BI21" t="s">
        <v>1093</v>
      </c>
      <c r="BJ21" t="s">
        <v>90</v>
      </c>
      <c r="BK21" t="s">
        <v>1094</v>
      </c>
      <c r="BL21" t="s">
        <v>1084</v>
      </c>
      <c r="BM21" t="s">
        <v>1085</v>
      </c>
      <c r="BN21" t="s">
        <v>1086</v>
      </c>
      <c r="BQ21" t="s">
        <v>1088</v>
      </c>
      <c r="BR21" t="s">
        <v>123</v>
      </c>
    </row>
    <row r="22" spans="1:88" x14ac:dyDescent="0.25">
      <c r="A22" t="s">
        <v>444</v>
      </c>
      <c r="B22" t="s">
        <v>1114</v>
      </c>
      <c r="C22" t="s">
        <v>84</v>
      </c>
      <c r="D22" t="s">
        <v>89</v>
      </c>
      <c r="E22" t="s">
        <v>85</v>
      </c>
      <c r="F22" t="s">
        <v>907</v>
      </c>
      <c r="G22" t="s">
        <v>908</v>
      </c>
      <c r="H22" t="s">
        <v>1137</v>
      </c>
      <c r="I22" t="s">
        <v>1137</v>
      </c>
      <c r="K22" t="s">
        <v>1137</v>
      </c>
      <c r="L22" t="s">
        <v>448</v>
      </c>
      <c r="M22" t="s">
        <v>1117</v>
      </c>
      <c r="N22" t="s">
        <v>449</v>
      </c>
      <c r="P22" s="2">
        <v>1</v>
      </c>
      <c r="Q22" s="2">
        <v>0.02</v>
      </c>
      <c r="R22" s="2">
        <v>0.02</v>
      </c>
      <c r="T22" s="2">
        <v>16.29</v>
      </c>
      <c r="V22" s="2">
        <v>16.29</v>
      </c>
      <c r="AC22" s="2">
        <v>16.29</v>
      </c>
      <c r="AD22" s="2">
        <v>0.16</v>
      </c>
      <c r="AE22" s="2">
        <v>2.61</v>
      </c>
      <c r="AG22" s="2">
        <v>2.61</v>
      </c>
      <c r="AP22" s="2">
        <v>2.61</v>
      </c>
      <c r="AQ22" s="2">
        <v>18.899999999999999</v>
      </c>
      <c r="AS22" s="2">
        <v>18.899999999999999</v>
      </c>
      <c r="AZ22" s="2">
        <v>18.899999999999999</v>
      </c>
      <c r="BA22" t="s">
        <v>87</v>
      </c>
      <c r="BH22" t="s">
        <v>407</v>
      </c>
      <c r="BI22" t="s">
        <v>505</v>
      </c>
      <c r="BJ22" t="s">
        <v>206</v>
      </c>
      <c r="BK22" t="s">
        <v>506</v>
      </c>
      <c r="BL22" t="s">
        <v>909</v>
      </c>
      <c r="BM22" t="s">
        <v>90</v>
      </c>
      <c r="BN22" t="s">
        <v>910</v>
      </c>
      <c r="BO22" t="s">
        <v>206</v>
      </c>
      <c r="BP22" t="s">
        <v>90</v>
      </c>
      <c r="BQ22" t="s">
        <v>354</v>
      </c>
      <c r="BR22" t="s">
        <v>355</v>
      </c>
      <c r="BU22" t="s">
        <v>90</v>
      </c>
      <c r="BV22" t="s">
        <v>518</v>
      </c>
      <c r="BW22" t="s">
        <v>90</v>
      </c>
      <c r="BX22" t="s">
        <v>518</v>
      </c>
      <c r="CA22" t="s">
        <v>90</v>
      </c>
      <c r="CB22" t="s">
        <v>427</v>
      </c>
      <c r="CC22" t="s">
        <v>88</v>
      </c>
      <c r="CD22" t="s">
        <v>911</v>
      </c>
      <c r="CI22" t="s">
        <v>402</v>
      </c>
      <c r="CJ22" t="s">
        <v>912</v>
      </c>
    </row>
    <row r="23" spans="1:88" x14ac:dyDescent="0.25">
      <c r="A23" t="s">
        <v>444</v>
      </c>
      <c r="B23" t="s">
        <v>1114</v>
      </c>
      <c r="C23" t="s">
        <v>84</v>
      </c>
      <c r="D23" t="s">
        <v>89</v>
      </c>
      <c r="E23" t="s">
        <v>85</v>
      </c>
      <c r="F23" t="s">
        <v>913</v>
      </c>
      <c r="G23" t="s">
        <v>914</v>
      </c>
      <c r="H23" t="s">
        <v>1191</v>
      </c>
      <c r="I23" t="s">
        <v>1137</v>
      </c>
      <c r="K23" t="s">
        <v>1137</v>
      </c>
      <c r="L23" t="s">
        <v>467</v>
      </c>
      <c r="M23" t="s">
        <v>1120</v>
      </c>
      <c r="N23" t="s">
        <v>468</v>
      </c>
      <c r="P23" s="2">
        <v>1</v>
      </c>
      <c r="Q23" s="2">
        <v>0.28000000000000003</v>
      </c>
      <c r="R23" s="2">
        <v>0.28000000000000003</v>
      </c>
      <c r="T23" s="2">
        <v>16.29</v>
      </c>
      <c r="V23" s="2">
        <v>16.29</v>
      </c>
      <c r="AC23" s="2">
        <v>16.29</v>
      </c>
      <c r="AD23" s="2">
        <v>0.16</v>
      </c>
      <c r="AE23" s="2">
        <v>2.61</v>
      </c>
      <c r="AG23" s="2">
        <v>2.61</v>
      </c>
      <c r="AP23" s="2">
        <v>2.61</v>
      </c>
      <c r="AQ23" s="2">
        <v>18.899999999999999</v>
      </c>
      <c r="AS23" s="2">
        <v>18.899999999999999</v>
      </c>
      <c r="AZ23" s="2">
        <v>18.899999999999999</v>
      </c>
      <c r="BA23" t="s">
        <v>87</v>
      </c>
      <c r="BH23" t="s">
        <v>407</v>
      </c>
      <c r="BI23" t="s">
        <v>514</v>
      </c>
      <c r="BJ23" t="s">
        <v>206</v>
      </c>
      <c r="BK23" t="s">
        <v>515</v>
      </c>
      <c r="BL23" t="s">
        <v>787</v>
      </c>
      <c r="BM23" t="s">
        <v>90</v>
      </c>
      <c r="BN23" t="s">
        <v>915</v>
      </c>
      <c r="BO23" t="s">
        <v>206</v>
      </c>
      <c r="BP23" t="s">
        <v>90</v>
      </c>
      <c r="BQ23" t="s">
        <v>354</v>
      </c>
      <c r="BR23" t="s">
        <v>355</v>
      </c>
      <c r="BU23" t="s">
        <v>90</v>
      </c>
      <c r="BV23" t="s">
        <v>518</v>
      </c>
      <c r="BW23" t="s">
        <v>90</v>
      </c>
      <c r="BX23" t="s">
        <v>518</v>
      </c>
      <c r="CA23" t="s">
        <v>90</v>
      </c>
      <c r="CB23" t="s">
        <v>427</v>
      </c>
      <c r="CC23" t="s">
        <v>88</v>
      </c>
      <c r="CD23" t="s">
        <v>916</v>
      </c>
      <c r="CI23" t="s">
        <v>402</v>
      </c>
      <c r="CJ23" t="s">
        <v>917</v>
      </c>
    </row>
    <row r="24" spans="1:88" x14ac:dyDescent="0.25">
      <c r="A24" t="s">
        <v>444</v>
      </c>
      <c r="B24" t="s">
        <v>1114</v>
      </c>
      <c r="C24" t="s">
        <v>84</v>
      </c>
      <c r="D24" t="s">
        <v>958</v>
      </c>
      <c r="E24" t="s">
        <v>85</v>
      </c>
      <c r="F24" t="s">
        <v>959</v>
      </c>
      <c r="G24" t="s">
        <v>960</v>
      </c>
      <c r="H24" t="s">
        <v>1191</v>
      </c>
      <c r="I24" t="s">
        <v>1191</v>
      </c>
      <c r="K24" t="s">
        <v>1191</v>
      </c>
      <c r="L24" t="s">
        <v>961</v>
      </c>
      <c r="M24" t="s">
        <v>1200</v>
      </c>
      <c r="N24" t="s">
        <v>962</v>
      </c>
      <c r="P24" s="2">
        <v>1</v>
      </c>
      <c r="Q24" s="2">
        <v>0.97</v>
      </c>
      <c r="R24" s="2">
        <v>0.97</v>
      </c>
      <c r="T24" s="2">
        <v>91.67</v>
      </c>
      <c r="V24" s="2">
        <v>91.67</v>
      </c>
      <c r="AC24" s="2">
        <v>91.67</v>
      </c>
      <c r="AD24" s="2">
        <v>0.2</v>
      </c>
      <c r="AE24" s="2">
        <v>18.329999999999998</v>
      </c>
      <c r="AG24" s="2">
        <v>18.329999999999998</v>
      </c>
      <c r="AP24" s="2">
        <v>18.329999999999998</v>
      </c>
      <c r="AQ24" s="2">
        <v>110</v>
      </c>
      <c r="AS24" s="2">
        <v>110</v>
      </c>
      <c r="AZ24" s="2">
        <v>110</v>
      </c>
      <c r="BA24" t="s">
        <v>87</v>
      </c>
      <c r="BH24" t="s">
        <v>407</v>
      </c>
      <c r="BI24" t="s">
        <v>367</v>
      </c>
      <c r="BJ24" t="s">
        <v>206</v>
      </c>
      <c r="BK24" t="s">
        <v>368</v>
      </c>
      <c r="BL24" t="s">
        <v>963</v>
      </c>
      <c r="BM24" t="s">
        <v>964</v>
      </c>
      <c r="BN24" t="s">
        <v>965</v>
      </c>
      <c r="BO24" t="s">
        <v>206</v>
      </c>
      <c r="BP24" t="s">
        <v>964</v>
      </c>
      <c r="BQ24" t="s">
        <v>354</v>
      </c>
      <c r="BR24" t="s">
        <v>355</v>
      </c>
      <c r="BU24" t="s">
        <v>964</v>
      </c>
      <c r="BV24" t="s">
        <v>966</v>
      </c>
      <c r="BW24" t="s">
        <v>964</v>
      </c>
      <c r="BX24" t="s">
        <v>966</v>
      </c>
      <c r="CA24" t="s">
        <v>964</v>
      </c>
      <c r="CB24" t="s">
        <v>1155</v>
      </c>
      <c r="CC24" t="s">
        <v>88</v>
      </c>
      <c r="CD24" t="s">
        <v>967</v>
      </c>
      <c r="CI24" t="s">
        <v>402</v>
      </c>
      <c r="CJ24" t="s">
        <v>968</v>
      </c>
    </row>
    <row r="25" spans="1:88" x14ac:dyDescent="0.25">
      <c r="A25" t="s">
        <v>444</v>
      </c>
      <c r="B25" t="s">
        <v>1114</v>
      </c>
      <c r="C25" t="s">
        <v>84</v>
      </c>
      <c r="D25" t="s">
        <v>89</v>
      </c>
      <c r="E25" t="s">
        <v>85</v>
      </c>
      <c r="F25" t="s">
        <v>901</v>
      </c>
      <c r="G25" t="s">
        <v>902</v>
      </c>
      <c r="H25" t="s">
        <v>1197</v>
      </c>
      <c r="I25" t="s">
        <v>1191</v>
      </c>
      <c r="K25" t="s">
        <v>1191</v>
      </c>
      <c r="L25" t="s">
        <v>448</v>
      </c>
      <c r="M25" t="s">
        <v>1117</v>
      </c>
      <c r="N25" t="s">
        <v>449</v>
      </c>
      <c r="P25" s="2">
        <v>1</v>
      </c>
      <c r="Q25" s="2">
        <v>0.02</v>
      </c>
      <c r="R25" s="2">
        <v>0.02</v>
      </c>
      <c r="T25" s="2">
        <v>16.29</v>
      </c>
      <c r="V25" s="2">
        <v>16.29</v>
      </c>
      <c r="AC25" s="2">
        <v>16.29</v>
      </c>
      <c r="AD25" s="2">
        <v>0.16</v>
      </c>
      <c r="AE25" s="2">
        <v>2.61</v>
      </c>
      <c r="AG25" s="2">
        <v>2.61</v>
      </c>
      <c r="AP25" s="2">
        <v>2.61</v>
      </c>
      <c r="AQ25" s="2">
        <v>18.899999999999999</v>
      </c>
      <c r="AS25" s="2">
        <v>18.899999999999999</v>
      </c>
      <c r="AZ25" s="2">
        <v>18.899999999999999</v>
      </c>
      <c r="BA25" t="s">
        <v>87</v>
      </c>
      <c r="BH25" t="s">
        <v>407</v>
      </c>
      <c r="BI25" t="s">
        <v>367</v>
      </c>
      <c r="BJ25" t="s">
        <v>206</v>
      </c>
      <c r="BK25" t="s">
        <v>368</v>
      </c>
      <c r="BL25" t="s">
        <v>903</v>
      </c>
      <c r="BM25" t="s">
        <v>90</v>
      </c>
      <c r="BN25" t="s">
        <v>904</v>
      </c>
      <c r="BO25" t="s">
        <v>206</v>
      </c>
      <c r="BP25" t="s">
        <v>90</v>
      </c>
      <c r="BQ25" t="s">
        <v>354</v>
      </c>
      <c r="BR25" t="s">
        <v>355</v>
      </c>
      <c r="BU25" t="s">
        <v>90</v>
      </c>
      <c r="BV25" t="s">
        <v>518</v>
      </c>
      <c r="BW25" t="s">
        <v>90</v>
      </c>
      <c r="BX25" t="s">
        <v>518</v>
      </c>
      <c r="CA25" t="s">
        <v>90</v>
      </c>
      <c r="CB25" t="s">
        <v>427</v>
      </c>
      <c r="CC25" t="s">
        <v>88</v>
      </c>
      <c r="CD25" t="s">
        <v>905</v>
      </c>
      <c r="CI25" t="s">
        <v>402</v>
      </c>
      <c r="CJ25" t="s">
        <v>906</v>
      </c>
    </row>
    <row r="26" spans="1:88" x14ac:dyDescent="0.25">
      <c r="A26" t="s">
        <v>444</v>
      </c>
      <c r="B26" t="s">
        <v>1114</v>
      </c>
      <c r="C26" t="s">
        <v>84</v>
      </c>
      <c r="D26" t="s">
        <v>1201</v>
      </c>
      <c r="E26" t="s">
        <v>85</v>
      </c>
      <c r="F26" t="s">
        <v>1202</v>
      </c>
      <c r="G26" t="s">
        <v>1203</v>
      </c>
      <c r="H26" t="s">
        <v>1197</v>
      </c>
      <c r="I26" t="s">
        <v>1191</v>
      </c>
      <c r="K26" t="s">
        <v>1191</v>
      </c>
      <c r="L26" t="s">
        <v>610</v>
      </c>
      <c r="M26" t="s">
        <v>1174</v>
      </c>
      <c r="N26" t="s">
        <v>1204</v>
      </c>
      <c r="P26" s="2">
        <v>1</v>
      </c>
      <c r="Q26" s="2">
        <v>0.48</v>
      </c>
      <c r="R26" s="2">
        <v>0.48</v>
      </c>
      <c r="T26" s="2">
        <v>27.46</v>
      </c>
      <c r="V26" s="2">
        <v>27.46</v>
      </c>
      <c r="AC26" s="2">
        <v>27.46</v>
      </c>
      <c r="AD26" s="2">
        <v>0.22</v>
      </c>
      <c r="AE26" s="2">
        <v>6.04</v>
      </c>
      <c r="AG26" s="2">
        <v>6.04</v>
      </c>
      <c r="AP26" s="2">
        <v>6.04</v>
      </c>
      <c r="AQ26" s="2">
        <v>33.5</v>
      </c>
      <c r="AS26" s="2">
        <v>33.5</v>
      </c>
      <c r="AZ26" s="2">
        <v>33.5</v>
      </c>
      <c r="BA26" t="s">
        <v>87</v>
      </c>
      <c r="BH26" t="s">
        <v>407</v>
      </c>
      <c r="BI26" t="s">
        <v>1093</v>
      </c>
      <c r="BJ26" t="s">
        <v>90</v>
      </c>
      <c r="BK26" t="s">
        <v>1094</v>
      </c>
      <c r="BL26" t="s">
        <v>1205</v>
      </c>
      <c r="BM26" t="s">
        <v>1206</v>
      </c>
      <c r="BN26" t="s">
        <v>1207</v>
      </c>
      <c r="BO26" t="s">
        <v>90</v>
      </c>
      <c r="BP26" t="s">
        <v>1206</v>
      </c>
      <c r="BQ26" t="s">
        <v>354</v>
      </c>
      <c r="BR26" t="s">
        <v>355</v>
      </c>
      <c r="BU26" t="s">
        <v>1206</v>
      </c>
      <c r="BV26" t="s">
        <v>1208</v>
      </c>
      <c r="BW26" t="s">
        <v>1206</v>
      </c>
      <c r="BX26" t="s">
        <v>1208</v>
      </c>
      <c r="CA26" t="s">
        <v>1206</v>
      </c>
      <c r="CB26" t="s">
        <v>1209</v>
      </c>
      <c r="CC26" t="s">
        <v>88</v>
      </c>
      <c r="CD26" t="s">
        <v>1210</v>
      </c>
      <c r="CI26" t="s">
        <v>402</v>
      </c>
      <c r="CJ26" t="s">
        <v>1211</v>
      </c>
    </row>
    <row r="27" spans="1:88" x14ac:dyDescent="0.25">
      <c r="A27" t="s">
        <v>444</v>
      </c>
      <c r="B27" t="s">
        <v>1114</v>
      </c>
      <c r="C27" t="s">
        <v>84</v>
      </c>
      <c r="D27" t="s">
        <v>89</v>
      </c>
      <c r="E27" t="s">
        <v>356</v>
      </c>
      <c r="F27" t="s">
        <v>1212</v>
      </c>
      <c r="G27" t="s">
        <v>1213</v>
      </c>
      <c r="J27" t="s">
        <v>1191</v>
      </c>
      <c r="K27" t="s">
        <v>1191</v>
      </c>
      <c r="L27" t="s">
        <v>1214</v>
      </c>
      <c r="M27" t="s">
        <v>1215</v>
      </c>
      <c r="N27" t="s">
        <v>1216</v>
      </c>
      <c r="P27" s="2">
        <v>1</v>
      </c>
      <c r="Q27" s="2">
        <v>0.53</v>
      </c>
      <c r="R27" s="2">
        <v>0.53</v>
      </c>
      <c r="BI27" t="s">
        <v>1217</v>
      </c>
      <c r="BJ27" t="s">
        <v>453</v>
      </c>
      <c r="BK27" t="s">
        <v>1218</v>
      </c>
      <c r="BL27" t="s">
        <v>367</v>
      </c>
      <c r="BM27" t="s">
        <v>206</v>
      </c>
      <c r="BN27" t="s">
        <v>368</v>
      </c>
      <c r="BO27" t="s">
        <v>964</v>
      </c>
      <c r="BP27" t="s">
        <v>453</v>
      </c>
      <c r="BQ27" t="s">
        <v>354</v>
      </c>
      <c r="BR27" t="s">
        <v>123</v>
      </c>
    </row>
    <row r="28" spans="1:88" x14ac:dyDescent="0.25">
      <c r="A28" t="s">
        <v>444</v>
      </c>
      <c r="B28" t="s">
        <v>1114</v>
      </c>
      <c r="C28" t="s">
        <v>84</v>
      </c>
      <c r="D28" t="s">
        <v>89</v>
      </c>
      <c r="E28" t="s">
        <v>356</v>
      </c>
      <c r="F28" t="s">
        <v>651</v>
      </c>
      <c r="G28" t="s">
        <v>1219</v>
      </c>
      <c r="J28" t="s">
        <v>1191</v>
      </c>
      <c r="K28" t="s">
        <v>1191</v>
      </c>
      <c r="L28" t="s">
        <v>653</v>
      </c>
      <c r="M28" t="s">
        <v>1150</v>
      </c>
      <c r="N28" t="s">
        <v>654</v>
      </c>
      <c r="P28" s="2">
        <v>1</v>
      </c>
      <c r="Q28" s="2">
        <v>0.66</v>
      </c>
      <c r="R28" s="2">
        <v>0.66</v>
      </c>
      <c r="BI28" t="s">
        <v>1220</v>
      </c>
      <c r="BJ28" t="s">
        <v>90</v>
      </c>
      <c r="BK28" t="s">
        <v>656</v>
      </c>
      <c r="BL28" t="s">
        <v>367</v>
      </c>
      <c r="BM28" t="s">
        <v>206</v>
      </c>
      <c r="BN28" t="s">
        <v>368</v>
      </c>
      <c r="BO28" t="s">
        <v>206</v>
      </c>
      <c r="BP28" t="s">
        <v>90</v>
      </c>
      <c r="BQ28" t="s">
        <v>354</v>
      </c>
      <c r="BR28" t="s">
        <v>123</v>
      </c>
    </row>
    <row r="29" spans="1:88" x14ac:dyDescent="0.25">
      <c r="A29" t="s">
        <v>444</v>
      </c>
      <c r="B29" t="s">
        <v>1114</v>
      </c>
      <c r="C29" t="s">
        <v>84</v>
      </c>
      <c r="D29" t="s">
        <v>89</v>
      </c>
      <c r="E29" t="s">
        <v>85</v>
      </c>
      <c r="F29" t="s">
        <v>1221</v>
      </c>
      <c r="G29" t="s">
        <v>1222</v>
      </c>
      <c r="H29" t="s">
        <v>1197</v>
      </c>
      <c r="I29" t="s">
        <v>1197</v>
      </c>
      <c r="K29" t="s">
        <v>1197</v>
      </c>
      <c r="L29" t="s">
        <v>448</v>
      </c>
      <c r="M29" t="s">
        <v>1117</v>
      </c>
      <c r="N29" t="s">
        <v>449</v>
      </c>
      <c r="P29" s="2">
        <v>1</v>
      </c>
      <c r="Q29" s="2">
        <v>0.02</v>
      </c>
      <c r="R29" s="2">
        <v>0.02</v>
      </c>
      <c r="T29" s="2">
        <v>16.29</v>
      </c>
      <c r="V29" s="2">
        <v>16.29</v>
      </c>
      <c r="AC29" s="2">
        <v>16.29</v>
      </c>
      <c r="AD29" s="2">
        <v>0.16</v>
      </c>
      <c r="AE29" s="2">
        <v>2.61</v>
      </c>
      <c r="AG29" s="2">
        <v>2.61</v>
      </c>
      <c r="AP29" s="2">
        <v>2.61</v>
      </c>
      <c r="AQ29" s="2">
        <v>18.899999999999999</v>
      </c>
      <c r="AS29" s="2">
        <v>18.899999999999999</v>
      </c>
      <c r="AZ29" s="2">
        <v>18.899999999999999</v>
      </c>
      <c r="BA29" t="s">
        <v>87</v>
      </c>
      <c r="BH29" t="s">
        <v>407</v>
      </c>
      <c r="BI29" t="s">
        <v>412</v>
      </c>
      <c r="BJ29" t="s">
        <v>90</v>
      </c>
      <c r="BK29" t="s">
        <v>409</v>
      </c>
      <c r="BL29" t="s">
        <v>1223</v>
      </c>
      <c r="BM29" t="s">
        <v>90</v>
      </c>
      <c r="BN29" t="s">
        <v>1224</v>
      </c>
      <c r="BO29" t="s">
        <v>90</v>
      </c>
      <c r="BP29" t="s">
        <v>90</v>
      </c>
      <c r="BQ29" t="s">
        <v>354</v>
      </c>
      <c r="BR29" t="s">
        <v>355</v>
      </c>
      <c r="BS29" t="s">
        <v>90</v>
      </c>
      <c r="BT29" t="s">
        <v>518</v>
      </c>
      <c r="BU29" t="s">
        <v>90</v>
      </c>
      <c r="BV29" t="s">
        <v>518</v>
      </c>
      <c r="BW29" t="s">
        <v>90</v>
      </c>
      <c r="BX29" t="s">
        <v>518</v>
      </c>
      <c r="CA29" t="s">
        <v>90</v>
      </c>
      <c r="CB29" t="s">
        <v>427</v>
      </c>
      <c r="CC29" t="s">
        <v>88</v>
      </c>
      <c r="CD29" t="s">
        <v>1225</v>
      </c>
      <c r="CI29" t="s">
        <v>402</v>
      </c>
      <c r="CJ29" t="s">
        <v>1226</v>
      </c>
    </row>
    <row r="30" spans="1:88" x14ac:dyDescent="0.25">
      <c r="A30" t="s">
        <v>444</v>
      </c>
      <c r="B30" t="s">
        <v>1114</v>
      </c>
      <c r="C30" t="s">
        <v>84</v>
      </c>
      <c r="D30" t="s">
        <v>89</v>
      </c>
      <c r="E30" t="s">
        <v>85</v>
      </c>
      <c r="F30" t="s">
        <v>1227</v>
      </c>
      <c r="G30" t="s">
        <v>1228</v>
      </c>
      <c r="H30" t="s">
        <v>1197</v>
      </c>
      <c r="I30" t="s">
        <v>1197</v>
      </c>
      <c r="K30" t="s">
        <v>1197</v>
      </c>
      <c r="L30" t="s">
        <v>647</v>
      </c>
      <c r="M30" t="s">
        <v>1229</v>
      </c>
      <c r="N30" t="s">
        <v>648</v>
      </c>
      <c r="P30" s="2">
        <v>1</v>
      </c>
      <c r="Q30" s="2">
        <v>0.64</v>
      </c>
      <c r="R30" s="2">
        <v>0.64</v>
      </c>
      <c r="T30" s="2">
        <v>25.43</v>
      </c>
      <c r="V30" s="2">
        <v>25.43</v>
      </c>
      <c r="AC30" s="2">
        <v>25.43</v>
      </c>
      <c r="AD30" s="2">
        <v>0.16</v>
      </c>
      <c r="AE30" s="2">
        <v>4.07</v>
      </c>
      <c r="AG30" s="2">
        <v>4.07</v>
      </c>
      <c r="AP30" s="2">
        <v>4.07</v>
      </c>
      <c r="AQ30" s="2">
        <v>29.5</v>
      </c>
      <c r="AS30" s="2">
        <v>29.5</v>
      </c>
      <c r="AZ30" s="2">
        <v>29.5</v>
      </c>
      <c r="BA30" t="s">
        <v>87</v>
      </c>
      <c r="BH30" t="s">
        <v>407</v>
      </c>
      <c r="BI30" t="s">
        <v>1093</v>
      </c>
      <c r="BJ30" t="s">
        <v>90</v>
      </c>
      <c r="BK30" t="s">
        <v>1094</v>
      </c>
      <c r="BL30" t="s">
        <v>535</v>
      </c>
      <c r="BM30" t="s">
        <v>90</v>
      </c>
      <c r="BN30" t="s">
        <v>832</v>
      </c>
      <c r="BO30" t="s">
        <v>90</v>
      </c>
      <c r="BP30" t="s">
        <v>90</v>
      </c>
      <c r="BQ30" t="s">
        <v>354</v>
      </c>
      <c r="BR30" t="s">
        <v>355</v>
      </c>
      <c r="BS30" t="s">
        <v>90</v>
      </c>
      <c r="BT30" t="s">
        <v>518</v>
      </c>
      <c r="BU30" t="s">
        <v>90</v>
      </c>
      <c r="BV30" t="s">
        <v>518</v>
      </c>
      <c r="BW30" t="s">
        <v>90</v>
      </c>
      <c r="BX30" t="s">
        <v>518</v>
      </c>
      <c r="CA30" t="s">
        <v>90</v>
      </c>
      <c r="CB30" t="s">
        <v>427</v>
      </c>
      <c r="CC30" t="s">
        <v>88</v>
      </c>
      <c r="CD30" t="s">
        <v>1230</v>
      </c>
      <c r="CI30" t="s">
        <v>402</v>
      </c>
      <c r="CJ30" t="s">
        <v>1231</v>
      </c>
    </row>
    <row r="31" spans="1:88" x14ac:dyDescent="0.25">
      <c r="A31" t="s">
        <v>444</v>
      </c>
      <c r="B31" t="s">
        <v>1114</v>
      </c>
      <c r="C31" t="s">
        <v>84</v>
      </c>
      <c r="D31" t="s">
        <v>89</v>
      </c>
      <c r="E31" t="s">
        <v>85</v>
      </c>
      <c r="F31" t="s">
        <v>1232</v>
      </c>
      <c r="G31" t="s">
        <v>1233</v>
      </c>
      <c r="H31" t="s">
        <v>1197</v>
      </c>
      <c r="I31" t="s">
        <v>1197</v>
      </c>
      <c r="K31" t="s">
        <v>1197</v>
      </c>
      <c r="L31" t="s">
        <v>1234</v>
      </c>
      <c r="M31" t="s">
        <v>1235</v>
      </c>
      <c r="N31" t="s">
        <v>1236</v>
      </c>
      <c r="P31" s="2">
        <v>1</v>
      </c>
      <c r="Q31" s="2">
        <v>0.56999999999999995</v>
      </c>
      <c r="R31" s="2">
        <v>0.56999999999999995</v>
      </c>
      <c r="T31" s="2">
        <v>25.43</v>
      </c>
      <c r="V31" s="2">
        <v>25.43</v>
      </c>
      <c r="W31" s="2">
        <v>3.35</v>
      </c>
      <c r="X31" s="2">
        <v>-3.35</v>
      </c>
      <c r="Y31" s="2">
        <v>0</v>
      </c>
      <c r="AC31" s="2">
        <v>25.43</v>
      </c>
      <c r="AD31" s="2">
        <v>0.16</v>
      </c>
      <c r="AE31" s="2">
        <v>4.07</v>
      </c>
      <c r="AG31" s="2">
        <v>4.07</v>
      </c>
      <c r="AH31" s="2">
        <v>0.16</v>
      </c>
      <c r="AI31" s="2">
        <v>0.54</v>
      </c>
      <c r="AJ31" s="2">
        <v>-0.54</v>
      </c>
      <c r="AK31" s="2">
        <v>0</v>
      </c>
      <c r="AP31" s="2">
        <v>4.07</v>
      </c>
      <c r="AQ31" s="2">
        <v>29.5</v>
      </c>
      <c r="AS31" s="2">
        <v>29.5</v>
      </c>
      <c r="AT31" s="2">
        <v>3.89</v>
      </c>
      <c r="AU31" s="2">
        <v>-3.89</v>
      </c>
      <c r="AV31" s="2">
        <v>0</v>
      </c>
      <c r="AZ31" s="2">
        <v>29.5</v>
      </c>
      <c r="BA31" t="s">
        <v>87</v>
      </c>
      <c r="BH31" t="s">
        <v>407</v>
      </c>
      <c r="BI31" t="s">
        <v>1237</v>
      </c>
      <c r="BJ31" t="s">
        <v>964</v>
      </c>
      <c r="BK31" t="s">
        <v>1238</v>
      </c>
      <c r="BL31" t="s">
        <v>1015</v>
      </c>
      <c r="BM31" t="s">
        <v>90</v>
      </c>
      <c r="BN31" t="s">
        <v>613</v>
      </c>
      <c r="BO31" t="s">
        <v>964</v>
      </c>
      <c r="BP31" t="s">
        <v>90</v>
      </c>
      <c r="BQ31" t="s">
        <v>354</v>
      </c>
      <c r="BR31" t="s">
        <v>355</v>
      </c>
      <c r="BU31" t="s">
        <v>90</v>
      </c>
      <c r="BV31" t="s">
        <v>518</v>
      </c>
      <c r="BW31" t="s">
        <v>90</v>
      </c>
      <c r="BX31" t="s">
        <v>518</v>
      </c>
      <c r="CA31" t="s">
        <v>90</v>
      </c>
      <c r="CB31" t="s">
        <v>427</v>
      </c>
      <c r="CC31" t="s">
        <v>88</v>
      </c>
      <c r="CD31" t="s">
        <v>1239</v>
      </c>
      <c r="CI31" t="s">
        <v>402</v>
      </c>
      <c r="CJ31" t="s">
        <v>1240</v>
      </c>
    </row>
    <row r="32" spans="1:88" x14ac:dyDescent="0.25">
      <c r="A32" t="s">
        <v>444</v>
      </c>
      <c r="B32" t="s">
        <v>1114</v>
      </c>
      <c r="C32" t="s">
        <v>84</v>
      </c>
      <c r="D32" t="s">
        <v>89</v>
      </c>
      <c r="E32" t="s">
        <v>85</v>
      </c>
      <c r="F32" t="s">
        <v>895</v>
      </c>
      <c r="G32" t="s">
        <v>896</v>
      </c>
      <c r="H32" t="s">
        <v>1197</v>
      </c>
      <c r="I32" t="s">
        <v>1197</v>
      </c>
      <c r="K32" t="s">
        <v>1197</v>
      </c>
      <c r="L32" t="s">
        <v>448</v>
      </c>
      <c r="M32" t="s">
        <v>1117</v>
      </c>
      <c r="N32" t="s">
        <v>449</v>
      </c>
      <c r="P32" s="2">
        <v>1</v>
      </c>
      <c r="Q32" s="2">
        <v>0.02</v>
      </c>
      <c r="R32" s="2">
        <v>0.02</v>
      </c>
      <c r="T32" s="2">
        <v>16.29</v>
      </c>
      <c r="V32" s="2">
        <v>16.29</v>
      </c>
      <c r="W32" s="2">
        <v>0.84</v>
      </c>
      <c r="X32" s="2">
        <v>-0.84</v>
      </c>
      <c r="Y32" s="2">
        <v>0</v>
      </c>
      <c r="AC32" s="2">
        <v>16.29</v>
      </c>
      <c r="AD32" s="2">
        <v>0.16</v>
      </c>
      <c r="AE32" s="2">
        <v>2.61</v>
      </c>
      <c r="AG32" s="2">
        <v>2.61</v>
      </c>
      <c r="AH32" s="2">
        <v>0.16</v>
      </c>
      <c r="AI32" s="2">
        <v>0.14000000000000001</v>
      </c>
      <c r="AJ32" s="2">
        <v>-0.14000000000000001</v>
      </c>
      <c r="AK32" s="2">
        <v>0</v>
      </c>
      <c r="AP32" s="2">
        <v>2.61</v>
      </c>
      <c r="AQ32" s="2">
        <v>18.899999999999999</v>
      </c>
      <c r="AS32" s="2">
        <v>18.899999999999999</v>
      </c>
      <c r="AT32" s="2">
        <v>0.98</v>
      </c>
      <c r="AU32" s="2">
        <v>-0.98</v>
      </c>
      <c r="AV32" s="2">
        <v>0</v>
      </c>
      <c r="AZ32" s="2">
        <v>18.899999999999999</v>
      </c>
      <c r="BA32" t="s">
        <v>87</v>
      </c>
      <c r="BH32" t="s">
        <v>407</v>
      </c>
      <c r="BI32" t="s">
        <v>514</v>
      </c>
      <c r="BJ32" t="s">
        <v>206</v>
      </c>
      <c r="BK32" t="s">
        <v>515</v>
      </c>
      <c r="BL32" t="s">
        <v>897</v>
      </c>
      <c r="BM32" t="s">
        <v>90</v>
      </c>
      <c r="BN32" t="s">
        <v>898</v>
      </c>
      <c r="BO32" t="s">
        <v>206</v>
      </c>
      <c r="BP32" t="s">
        <v>90</v>
      </c>
      <c r="BQ32" t="s">
        <v>354</v>
      </c>
      <c r="BR32" t="s">
        <v>355</v>
      </c>
      <c r="BU32" t="s">
        <v>90</v>
      </c>
      <c r="BV32" t="s">
        <v>518</v>
      </c>
      <c r="BW32" t="s">
        <v>90</v>
      </c>
      <c r="BX32" t="s">
        <v>518</v>
      </c>
      <c r="CA32" t="s">
        <v>90</v>
      </c>
      <c r="CB32" t="s">
        <v>427</v>
      </c>
      <c r="CC32" t="s">
        <v>88</v>
      </c>
      <c r="CD32" t="s">
        <v>899</v>
      </c>
      <c r="CI32" t="s">
        <v>402</v>
      </c>
      <c r="CJ32" t="s">
        <v>900</v>
      </c>
    </row>
    <row r="33" spans="1:88" x14ac:dyDescent="0.25">
      <c r="A33" t="s">
        <v>444</v>
      </c>
      <c r="B33" t="s">
        <v>1114</v>
      </c>
      <c r="C33" t="s">
        <v>84</v>
      </c>
      <c r="D33" t="s">
        <v>958</v>
      </c>
      <c r="E33" t="s">
        <v>85</v>
      </c>
      <c r="F33" t="s">
        <v>1241</v>
      </c>
      <c r="G33" t="s">
        <v>1242</v>
      </c>
      <c r="H33" t="s">
        <v>1243</v>
      </c>
      <c r="I33" t="s">
        <v>1197</v>
      </c>
      <c r="K33" t="s">
        <v>1197</v>
      </c>
      <c r="L33" t="s">
        <v>626</v>
      </c>
      <c r="M33" t="s">
        <v>1244</v>
      </c>
      <c r="N33" t="s">
        <v>1245</v>
      </c>
      <c r="P33" s="2">
        <v>1</v>
      </c>
      <c r="Q33" s="2">
        <v>0.68</v>
      </c>
      <c r="R33" s="2">
        <v>0.68</v>
      </c>
      <c r="T33" s="2">
        <v>28.75</v>
      </c>
      <c r="V33" s="2">
        <v>28.75</v>
      </c>
      <c r="AC33" s="2">
        <v>28.75</v>
      </c>
      <c r="AD33" s="2">
        <v>0.2</v>
      </c>
      <c r="AE33" s="2">
        <v>5.75</v>
      </c>
      <c r="AG33" s="2">
        <v>5.75</v>
      </c>
      <c r="AP33" s="2">
        <v>5.75</v>
      </c>
      <c r="AQ33" s="2">
        <v>34.5</v>
      </c>
      <c r="AS33" s="2">
        <v>34.5</v>
      </c>
      <c r="AZ33" s="2">
        <v>34.5</v>
      </c>
      <c r="BA33" t="s">
        <v>87</v>
      </c>
      <c r="BH33" t="s">
        <v>407</v>
      </c>
      <c r="BI33" t="s">
        <v>1093</v>
      </c>
      <c r="BJ33" t="s">
        <v>90</v>
      </c>
      <c r="BK33" t="s">
        <v>1094</v>
      </c>
      <c r="BL33" t="s">
        <v>1246</v>
      </c>
      <c r="BM33" t="s">
        <v>964</v>
      </c>
      <c r="BN33" t="s">
        <v>1247</v>
      </c>
      <c r="BO33" t="s">
        <v>90</v>
      </c>
      <c r="BP33" t="s">
        <v>964</v>
      </c>
      <c r="BQ33" t="s">
        <v>354</v>
      </c>
      <c r="BR33" t="s">
        <v>355</v>
      </c>
      <c r="BU33" t="s">
        <v>964</v>
      </c>
      <c r="BV33" t="s">
        <v>966</v>
      </c>
      <c r="BW33" t="s">
        <v>964</v>
      </c>
      <c r="BX33" t="s">
        <v>966</v>
      </c>
      <c r="CA33" t="s">
        <v>964</v>
      </c>
      <c r="CB33" t="s">
        <v>1155</v>
      </c>
      <c r="CC33" t="s">
        <v>88</v>
      </c>
      <c r="CD33" t="s">
        <v>1248</v>
      </c>
      <c r="CI33" t="s">
        <v>402</v>
      </c>
      <c r="CJ33" t="s">
        <v>1249</v>
      </c>
    </row>
    <row r="34" spans="1:88" x14ac:dyDescent="0.25">
      <c r="A34" t="s">
        <v>444</v>
      </c>
      <c r="B34" t="s">
        <v>1114</v>
      </c>
      <c r="C34" t="s">
        <v>84</v>
      </c>
      <c r="D34" t="s">
        <v>89</v>
      </c>
      <c r="E34" t="s">
        <v>356</v>
      </c>
      <c r="F34" t="s">
        <v>493</v>
      </c>
      <c r="G34" t="s">
        <v>1250</v>
      </c>
      <c r="J34" t="s">
        <v>1197</v>
      </c>
      <c r="K34" t="s">
        <v>1197</v>
      </c>
      <c r="L34" t="s">
        <v>496</v>
      </c>
      <c r="M34" t="s">
        <v>1251</v>
      </c>
      <c r="N34" t="s">
        <v>497</v>
      </c>
      <c r="P34" s="2">
        <v>1</v>
      </c>
      <c r="Q34" s="2">
        <v>0.64</v>
      </c>
      <c r="R34" s="2">
        <v>0.64</v>
      </c>
      <c r="BI34" t="s">
        <v>1252</v>
      </c>
      <c r="BJ34" t="s">
        <v>453</v>
      </c>
      <c r="BK34" t="s">
        <v>499</v>
      </c>
      <c r="BL34" t="s">
        <v>367</v>
      </c>
      <c r="BM34" t="s">
        <v>206</v>
      </c>
      <c r="BN34" t="s">
        <v>368</v>
      </c>
      <c r="BO34" t="s">
        <v>206</v>
      </c>
      <c r="BP34" t="s">
        <v>453</v>
      </c>
      <c r="BQ34" t="s">
        <v>354</v>
      </c>
      <c r="BR34" t="s">
        <v>123</v>
      </c>
    </row>
    <row r="35" spans="1:88" x14ac:dyDescent="0.25">
      <c r="A35" t="s">
        <v>444</v>
      </c>
      <c r="B35" t="s">
        <v>1114</v>
      </c>
      <c r="C35" t="s">
        <v>84</v>
      </c>
      <c r="D35" t="s">
        <v>89</v>
      </c>
      <c r="E35" t="s">
        <v>201</v>
      </c>
      <c r="F35" t="s">
        <v>1253</v>
      </c>
      <c r="G35" t="s">
        <v>1254</v>
      </c>
      <c r="H35" t="s">
        <v>1255</v>
      </c>
      <c r="K35" t="s">
        <v>1197</v>
      </c>
      <c r="L35" t="s">
        <v>741</v>
      </c>
      <c r="M35" t="s">
        <v>1256</v>
      </c>
      <c r="N35" t="s">
        <v>742</v>
      </c>
      <c r="P35" s="2">
        <v>1</v>
      </c>
      <c r="T35" s="2">
        <v>-25.43</v>
      </c>
      <c r="V35" s="2">
        <v>-25.43</v>
      </c>
      <c r="AC35" s="2">
        <v>-25.43</v>
      </c>
      <c r="AD35" s="2">
        <v>0.16</v>
      </c>
      <c r="AE35" s="2">
        <v>-4.07</v>
      </c>
      <c r="AG35" s="2">
        <v>-4.07</v>
      </c>
      <c r="AP35" s="2">
        <v>-4.07</v>
      </c>
      <c r="AQ35" s="2">
        <v>-29.5</v>
      </c>
      <c r="AS35" s="2">
        <v>-29.5</v>
      </c>
      <c r="AZ35" s="2">
        <v>-29.5</v>
      </c>
      <c r="BA35" t="s">
        <v>87</v>
      </c>
      <c r="BH35" t="s">
        <v>407</v>
      </c>
      <c r="BI35" t="s">
        <v>1093</v>
      </c>
      <c r="BK35" t="s">
        <v>1094</v>
      </c>
      <c r="BL35" t="s">
        <v>1257</v>
      </c>
      <c r="BM35" t="s">
        <v>1131</v>
      </c>
      <c r="BN35" t="s">
        <v>1258</v>
      </c>
      <c r="BO35" t="s">
        <v>90</v>
      </c>
      <c r="BP35" t="s">
        <v>1131</v>
      </c>
      <c r="BQ35" t="s">
        <v>354</v>
      </c>
      <c r="BR35" t="s">
        <v>355</v>
      </c>
      <c r="BS35" t="s">
        <v>90</v>
      </c>
      <c r="BT35" t="s">
        <v>518</v>
      </c>
      <c r="BW35" t="s">
        <v>90</v>
      </c>
      <c r="BX35" t="s">
        <v>518</v>
      </c>
      <c r="CA35" t="s">
        <v>1131</v>
      </c>
      <c r="CB35" t="s">
        <v>427</v>
      </c>
      <c r="CC35" t="s">
        <v>88</v>
      </c>
      <c r="CD35" t="s">
        <v>1259</v>
      </c>
      <c r="CI35" t="s">
        <v>402</v>
      </c>
      <c r="CJ35" t="s">
        <v>1260</v>
      </c>
    </row>
    <row r="36" spans="1:88" x14ac:dyDescent="0.25">
      <c r="A36" t="s">
        <v>444</v>
      </c>
      <c r="B36" t="s">
        <v>1114</v>
      </c>
      <c r="C36" t="s">
        <v>84</v>
      </c>
      <c r="D36" t="s">
        <v>89</v>
      </c>
      <c r="E36" t="s">
        <v>85</v>
      </c>
      <c r="F36" t="s">
        <v>1261</v>
      </c>
      <c r="G36" t="s">
        <v>1262</v>
      </c>
      <c r="H36" t="s">
        <v>1263</v>
      </c>
      <c r="I36" t="s">
        <v>1243</v>
      </c>
      <c r="K36" t="s">
        <v>1243</v>
      </c>
      <c r="L36" t="s">
        <v>448</v>
      </c>
      <c r="M36" t="s">
        <v>1117</v>
      </c>
      <c r="N36" t="s">
        <v>449</v>
      </c>
      <c r="P36" s="2">
        <v>1</v>
      </c>
      <c r="Q36" s="2">
        <v>0.02</v>
      </c>
      <c r="R36" s="2">
        <v>0.02</v>
      </c>
      <c r="T36" s="2">
        <v>16.29</v>
      </c>
      <c r="V36" s="2">
        <v>16.29</v>
      </c>
      <c r="AC36" s="2">
        <v>16.29</v>
      </c>
      <c r="AD36" s="2">
        <v>0.16</v>
      </c>
      <c r="AE36" s="2">
        <v>2.61</v>
      </c>
      <c r="AG36" s="2">
        <v>2.61</v>
      </c>
      <c r="AP36" s="2">
        <v>2.61</v>
      </c>
      <c r="AQ36" s="2">
        <v>18.899999999999999</v>
      </c>
      <c r="AS36" s="2">
        <v>18.899999999999999</v>
      </c>
      <c r="AZ36" s="2">
        <v>18.899999999999999</v>
      </c>
      <c r="BA36" t="s">
        <v>87</v>
      </c>
      <c r="BH36" t="s">
        <v>407</v>
      </c>
      <c r="BI36" t="s">
        <v>413</v>
      </c>
      <c r="BJ36" t="s">
        <v>90</v>
      </c>
      <c r="BK36" t="s">
        <v>411</v>
      </c>
      <c r="BL36" t="s">
        <v>418</v>
      </c>
      <c r="BM36" t="s">
        <v>90</v>
      </c>
      <c r="BN36" t="s">
        <v>1264</v>
      </c>
      <c r="BO36" t="s">
        <v>90</v>
      </c>
      <c r="BP36" t="s">
        <v>90</v>
      </c>
      <c r="BQ36" t="s">
        <v>354</v>
      </c>
      <c r="BR36" t="s">
        <v>355</v>
      </c>
      <c r="BS36" t="s">
        <v>90</v>
      </c>
      <c r="BT36" t="s">
        <v>518</v>
      </c>
      <c r="BU36" t="s">
        <v>90</v>
      </c>
      <c r="BV36" t="s">
        <v>518</v>
      </c>
      <c r="BW36" t="s">
        <v>90</v>
      </c>
      <c r="BX36" t="s">
        <v>518</v>
      </c>
      <c r="CA36" t="s">
        <v>90</v>
      </c>
      <c r="CB36" t="s">
        <v>427</v>
      </c>
      <c r="CC36" t="s">
        <v>88</v>
      </c>
      <c r="CD36" t="s">
        <v>1265</v>
      </c>
      <c r="CI36" t="s">
        <v>402</v>
      </c>
      <c r="CJ36" t="s">
        <v>1266</v>
      </c>
    </row>
    <row r="37" spans="1:88" x14ac:dyDescent="0.25">
      <c r="A37" t="s">
        <v>444</v>
      </c>
      <c r="B37" t="s">
        <v>1114</v>
      </c>
      <c r="C37" t="s">
        <v>84</v>
      </c>
      <c r="D37" t="s">
        <v>89</v>
      </c>
      <c r="E37" t="s">
        <v>85</v>
      </c>
      <c r="F37" t="s">
        <v>1267</v>
      </c>
      <c r="G37" t="s">
        <v>1268</v>
      </c>
      <c r="H37" t="s">
        <v>1263</v>
      </c>
      <c r="I37" t="s">
        <v>1243</v>
      </c>
      <c r="K37" t="s">
        <v>1243</v>
      </c>
      <c r="L37" t="s">
        <v>448</v>
      </c>
      <c r="M37" t="s">
        <v>1117</v>
      </c>
      <c r="N37" t="s">
        <v>449</v>
      </c>
      <c r="P37" s="2">
        <v>1</v>
      </c>
      <c r="Q37" s="2">
        <v>0.02</v>
      </c>
      <c r="R37" s="2">
        <v>0.02</v>
      </c>
      <c r="T37" s="2">
        <v>16.29</v>
      </c>
      <c r="V37" s="2">
        <v>16.29</v>
      </c>
      <c r="AC37" s="2">
        <v>16.29</v>
      </c>
      <c r="AD37" s="2">
        <v>0.16</v>
      </c>
      <c r="AE37" s="2">
        <v>2.61</v>
      </c>
      <c r="AG37" s="2">
        <v>2.61</v>
      </c>
      <c r="AP37" s="2">
        <v>2.61</v>
      </c>
      <c r="AQ37" s="2">
        <v>18.899999999999999</v>
      </c>
      <c r="AS37" s="2">
        <v>18.899999999999999</v>
      </c>
      <c r="AZ37" s="2">
        <v>18.899999999999999</v>
      </c>
      <c r="BA37" t="s">
        <v>87</v>
      </c>
      <c r="BH37" t="s">
        <v>407</v>
      </c>
      <c r="BI37" t="s">
        <v>412</v>
      </c>
      <c r="BJ37" t="s">
        <v>90</v>
      </c>
      <c r="BK37" t="s">
        <v>409</v>
      </c>
      <c r="BL37" t="s">
        <v>421</v>
      </c>
      <c r="BM37" t="s">
        <v>90</v>
      </c>
      <c r="BN37" t="s">
        <v>422</v>
      </c>
      <c r="BO37" t="s">
        <v>90</v>
      </c>
      <c r="BP37" t="s">
        <v>90</v>
      </c>
      <c r="BQ37" t="s">
        <v>354</v>
      </c>
      <c r="BR37" t="s">
        <v>355</v>
      </c>
      <c r="BS37" t="s">
        <v>90</v>
      </c>
      <c r="BT37" t="s">
        <v>518</v>
      </c>
      <c r="BU37" t="s">
        <v>90</v>
      </c>
      <c r="BV37" t="s">
        <v>518</v>
      </c>
      <c r="BW37" t="s">
        <v>90</v>
      </c>
      <c r="BX37" t="s">
        <v>518</v>
      </c>
      <c r="CA37" t="s">
        <v>90</v>
      </c>
      <c r="CB37" t="s">
        <v>427</v>
      </c>
      <c r="CC37" t="s">
        <v>88</v>
      </c>
      <c r="CD37" t="s">
        <v>1269</v>
      </c>
      <c r="CI37" t="s">
        <v>402</v>
      </c>
      <c r="CJ37" t="s">
        <v>1270</v>
      </c>
    </row>
    <row r="38" spans="1:88" x14ac:dyDescent="0.25">
      <c r="A38" t="s">
        <v>444</v>
      </c>
      <c r="B38" t="s">
        <v>1114</v>
      </c>
      <c r="C38" t="s">
        <v>84</v>
      </c>
      <c r="D38" t="s">
        <v>89</v>
      </c>
      <c r="E38" t="s">
        <v>85</v>
      </c>
      <c r="F38" t="s">
        <v>891</v>
      </c>
      <c r="G38" t="s">
        <v>892</v>
      </c>
      <c r="H38" t="s">
        <v>1243</v>
      </c>
      <c r="I38" t="s">
        <v>1243</v>
      </c>
      <c r="K38" t="s">
        <v>1243</v>
      </c>
      <c r="L38" t="s">
        <v>448</v>
      </c>
      <c r="M38" t="s">
        <v>1117</v>
      </c>
      <c r="N38" t="s">
        <v>449</v>
      </c>
      <c r="P38" s="2">
        <v>1</v>
      </c>
      <c r="Q38" s="2">
        <v>0.02</v>
      </c>
      <c r="R38" s="2">
        <v>0.02</v>
      </c>
      <c r="T38" s="2">
        <v>16.29</v>
      </c>
      <c r="V38" s="2">
        <v>16.29</v>
      </c>
      <c r="W38" s="2">
        <v>1.67</v>
      </c>
      <c r="X38" s="2">
        <v>-1.67</v>
      </c>
      <c r="Y38" s="2">
        <v>0</v>
      </c>
      <c r="AC38" s="2">
        <v>16.29</v>
      </c>
      <c r="AD38" s="2">
        <v>0.16</v>
      </c>
      <c r="AE38" s="2">
        <v>2.61</v>
      </c>
      <c r="AG38" s="2">
        <v>2.61</v>
      </c>
      <c r="AH38" s="2">
        <v>0.16</v>
      </c>
      <c r="AI38" s="2">
        <v>0.27</v>
      </c>
      <c r="AJ38" s="2">
        <v>-0.27</v>
      </c>
      <c r="AK38" s="2">
        <v>0</v>
      </c>
      <c r="AP38" s="2">
        <v>2.61</v>
      </c>
      <c r="AQ38" s="2">
        <v>18.899999999999999</v>
      </c>
      <c r="AS38" s="2">
        <v>18.899999999999999</v>
      </c>
      <c r="AT38" s="2">
        <v>1.94</v>
      </c>
      <c r="AU38" s="2">
        <v>-1.94</v>
      </c>
      <c r="AV38" s="2">
        <v>0</v>
      </c>
      <c r="AZ38" s="2">
        <v>18.899999999999999</v>
      </c>
      <c r="BA38" t="s">
        <v>87</v>
      </c>
      <c r="BH38" t="s">
        <v>407</v>
      </c>
      <c r="BI38" t="s">
        <v>514</v>
      </c>
      <c r="BJ38" t="s">
        <v>206</v>
      </c>
      <c r="BK38" t="s">
        <v>515</v>
      </c>
      <c r="BL38" t="s">
        <v>869</v>
      </c>
      <c r="BM38" t="s">
        <v>90</v>
      </c>
      <c r="BN38" t="s">
        <v>870</v>
      </c>
      <c r="BO38" t="s">
        <v>206</v>
      </c>
      <c r="BP38" t="s">
        <v>90</v>
      </c>
      <c r="BQ38" t="s">
        <v>354</v>
      </c>
      <c r="BR38" t="s">
        <v>355</v>
      </c>
      <c r="BU38" t="s">
        <v>90</v>
      </c>
      <c r="BV38" t="s">
        <v>518</v>
      </c>
      <c r="BW38" t="s">
        <v>90</v>
      </c>
      <c r="BX38" t="s">
        <v>518</v>
      </c>
      <c r="CA38" t="s">
        <v>90</v>
      </c>
      <c r="CB38" t="s">
        <v>427</v>
      </c>
      <c r="CC38" t="s">
        <v>88</v>
      </c>
      <c r="CD38" t="s">
        <v>893</v>
      </c>
      <c r="CI38" t="s">
        <v>402</v>
      </c>
      <c r="CJ38" t="s">
        <v>894</v>
      </c>
    </row>
    <row r="39" spans="1:88" x14ac:dyDescent="0.25">
      <c r="A39" t="s">
        <v>444</v>
      </c>
      <c r="B39" t="s">
        <v>1114</v>
      </c>
      <c r="C39" t="s">
        <v>84</v>
      </c>
      <c r="D39" t="s">
        <v>958</v>
      </c>
      <c r="E39" t="s">
        <v>85</v>
      </c>
      <c r="F39" t="s">
        <v>1271</v>
      </c>
      <c r="G39" t="s">
        <v>1272</v>
      </c>
      <c r="H39" t="s">
        <v>1263</v>
      </c>
      <c r="I39" t="s">
        <v>1243</v>
      </c>
      <c r="K39" t="s">
        <v>1243</v>
      </c>
      <c r="L39" t="s">
        <v>1273</v>
      </c>
      <c r="M39" t="s">
        <v>1274</v>
      </c>
      <c r="N39" t="s">
        <v>1275</v>
      </c>
      <c r="P39" s="2">
        <v>1</v>
      </c>
      <c r="Q39" s="2">
        <v>0.68</v>
      </c>
      <c r="R39" s="2">
        <v>0.68</v>
      </c>
      <c r="T39" s="2">
        <v>28.75</v>
      </c>
      <c r="V39" s="2">
        <v>28.75</v>
      </c>
      <c r="W39" s="2">
        <v>1.38</v>
      </c>
      <c r="X39" s="2">
        <v>-1.38</v>
      </c>
      <c r="Y39" s="2">
        <v>0</v>
      </c>
      <c r="AC39" s="2">
        <v>28.75</v>
      </c>
      <c r="AD39" s="2">
        <v>0.2</v>
      </c>
      <c r="AE39" s="2">
        <v>5.75</v>
      </c>
      <c r="AG39" s="2">
        <v>5.75</v>
      </c>
      <c r="AH39" s="2">
        <v>0.2</v>
      </c>
      <c r="AI39" s="2">
        <v>0.28000000000000003</v>
      </c>
      <c r="AJ39" s="2">
        <v>-0.28000000000000003</v>
      </c>
      <c r="AK39" s="2">
        <v>0</v>
      </c>
      <c r="AP39" s="2">
        <v>5.75</v>
      </c>
      <c r="AQ39" s="2">
        <v>34.5</v>
      </c>
      <c r="AS39" s="2">
        <v>34.5</v>
      </c>
      <c r="AT39" s="2">
        <v>1.66</v>
      </c>
      <c r="AU39" s="2">
        <v>-1.66</v>
      </c>
      <c r="AV39" s="2">
        <v>0</v>
      </c>
      <c r="AZ39" s="2">
        <v>34.5</v>
      </c>
      <c r="BA39" t="s">
        <v>87</v>
      </c>
      <c r="BH39" t="s">
        <v>407</v>
      </c>
      <c r="BI39" t="s">
        <v>1276</v>
      </c>
      <c r="BJ39" t="s">
        <v>964</v>
      </c>
      <c r="BK39" t="s">
        <v>1277</v>
      </c>
      <c r="BL39" t="s">
        <v>1278</v>
      </c>
      <c r="BM39" t="s">
        <v>964</v>
      </c>
      <c r="BN39" t="s">
        <v>1279</v>
      </c>
      <c r="BO39" t="s">
        <v>964</v>
      </c>
      <c r="BP39" t="s">
        <v>964</v>
      </c>
      <c r="BQ39" t="s">
        <v>354</v>
      </c>
      <c r="BR39" t="s">
        <v>355</v>
      </c>
      <c r="BS39" t="s">
        <v>964</v>
      </c>
      <c r="BT39" t="s">
        <v>966</v>
      </c>
      <c r="BU39" t="s">
        <v>964</v>
      </c>
      <c r="BV39" t="s">
        <v>966</v>
      </c>
      <c r="BW39" t="s">
        <v>964</v>
      </c>
      <c r="BX39" t="s">
        <v>966</v>
      </c>
      <c r="CA39" t="s">
        <v>964</v>
      </c>
      <c r="CB39" t="s">
        <v>1155</v>
      </c>
      <c r="CC39" t="s">
        <v>88</v>
      </c>
      <c r="CD39" t="s">
        <v>1280</v>
      </c>
      <c r="CI39" t="s">
        <v>402</v>
      </c>
      <c r="CJ39" t="s">
        <v>1281</v>
      </c>
    </row>
    <row r="40" spans="1:88" x14ac:dyDescent="0.25">
      <c r="A40" t="s">
        <v>444</v>
      </c>
      <c r="B40" t="s">
        <v>1114</v>
      </c>
      <c r="C40" t="s">
        <v>84</v>
      </c>
      <c r="D40" t="s">
        <v>1201</v>
      </c>
      <c r="E40" t="s">
        <v>356</v>
      </c>
      <c r="F40" t="s">
        <v>1282</v>
      </c>
      <c r="G40" t="s">
        <v>1283</v>
      </c>
      <c r="J40" t="s">
        <v>1243</v>
      </c>
      <c r="K40" t="s">
        <v>1243</v>
      </c>
      <c r="L40" t="s">
        <v>1025</v>
      </c>
      <c r="M40" t="s">
        <v>1198</v>
      </c>
      <c r="N40" t="s">
        <v>1284</v>
      </c>
      <c r="P40" s="2">
        <v>1</v>
      </c>
      <c r="Q40" s="2">
        <v>0.97</v>
      </c>
      <c r="R40" s="2">
        <v>0.97</v>
      </c>
      <c r="BI40" t="s">
        <v>1285</v>
      </c>
      <c r="BJ40" t="s">
        <v>1206</v>
      </c>
      <c r="BK40" t="s">
        <v>1286</v>
      </c>
      <c r="BL40" t="s">
        <v>1145</v>
      </c>
      <c r="BM40" t="s">
        <v>1146</v>
      </c>
      <c r="BN40" t="s">
        <v>1147</v>
      </c>
      <c r="BO40" t="s">
        <v>90</v>
      </c>
      <c r="BP40" t="s">
        <v>1206</v>
      </c>
      <c r="BQ40" t="s">
        <v>354</v>
      </c>
      <c r="BR40" t="s">
        <v>123</v>
      </c>
    </row>
    <row r="41" spans="1:88" x14ac:dyDescent="0.25">
      <c r="A41" t="s">
        <v>444</v>
      </c>
      <c r="B41" t="s">
        <v>1114</v>
      </c>
      <c r="C41" t="s">
        <v>84</v>
      </c>
      <c r="D41" t="s">
        <v>89</v>
      </c>
      <c r="E41" t="s">
        <v>201</v>
      </c>
      <c r="F41" t="s">
        <v>1148</v>
      </c>
      <c r="G41" t="s">
        <v>1287</v>
      </c>
      <c r="H41" t="s">
        <v>436</v>
      </c>
      <c r="K41" t="s">
        <v>1243</v>
      </c>
      <c r="L41" t="s">
        <v>653</v>
      </c>
      <c r="M41" t="s">
        <v>1150</v>
      </c>
      <c r="N41" t="s">
        <v>654</v>
      </c>
      <c r="P41" s="2">
        <v>1</v>
      </c>
      <c r="T41" s="2">
        <v>-25.43</v>
      </c>
      <c r="V41" s="2">
        <v>-25.43</v>
      </c>
      <c r="AC41" s="2">
        <v>-25.43</v>
      </c>
      <c r="AD41" s="2">
        <v>0.16</v>
      </c>
      <c r="AE41" s="2">
        <v>-4.07</v>
      </c>
      <c r="AG41" s="2">
        <v>-4.07</v>
      </c>
      <c r="AP41" s="2">
        <v>-4.07</v>
      </c>
      <c r="AQ41" s="2">
        <v>-29.5</v>
      </c>
      <c r="AS41" s="2">
        <v>-29.5</v>
      </c>
      <c r="AZ41" s="2">
        <v>-29.5</v>
      </c>
      <c r="BA41" t="s">
        <v>87</v>
      </c>
      <c r="BH41" t="s">
        <v>407</v>
      </c>
      <c r="BI41" t="s">
        <v>1237</v>
      </c>
      <c r="BK41" t="s">
        <v>1238</v>
      </c>
      <c r="BL41" t="s">
        <v>1288</v>
      </c>
      <c r="BM41" t="s">
        <v>90</v>
      </c>
      <c r="BN41" t="s">
        <v>1152</v>
      </c>
      <c r="BO41" t="s">
        <v>964</v>
      </c>
      <c r="BP41" t="s">
        <v>90</v>
      </c>
      <c r="BQ41" t="s">
        <v>354</v>
      </c>
      <c r="BR41" t="s">
        <v>355</v>
      </c>
      <c r="BU41" t="s">
        <v>90</v>
      </c>
      <c r="BV41" t="s">
        <v>518</v>
      </c>
      <c r="BW41" t="s">
        <v>90</v>
      </c>
      <c r="BX41" t="s">
        <v>518</v>
      </c>
      <c r="CA41" t="s">
        <v>90</v>
      </c>
      <c r="CB41" t="s">
        <v>427</v>
      </c>
      <c r="CC41" t="s">
        <v>88</v>
      </c>
      <c r="CD41" t="s">
        <v>1289</v>
      </c>
      <c r="CI41" t="s">
        <v>402</v>
      </c>
      <c r="CJ41" t="s">
        <v>1290</v>
      </c>
    </row>
    <row r="42" spans="1:88" x14ac:dyDescent="0.25">
      <c r="A42" t="s">
        <v>444</v>
      </c>
      <c r="B42" t="s">
        <v>1114</v>
      </c>
      <c r="C42" t="s">
        <v>84</v>
      </c>
      <c r="D42" t="s">
        <v>1079</v>
      </c>
      <c r="E42" t="s">
        <v>1080</v>
      </c>
      <c r="F42" t="s">
        <v>1291</v>
      </c>
      <c r="G42" t="s">
        <v>1291</v>
      </c>
      <c r="I42" t="s">
        <v>1263</v>
      </c>
      <c r="J42" t="s">
        <v>1243</v>
      </c>
      <c r="K42" t="s">
        <v>1243</v>
      </c>
      <c r="L42" t="s">
        <v>793</v>
      </c>
      <c r="M42" t="s">
        <v>1292</v>
      </c>
      <c r="N42" t="s">
        <v>794</v>
      </c>
      <c r="P42" s="2">
        <v>1</v>
      </c>
      <c r="Q42" s="2">
        <v>0.53</v>
      </c>
      <c r="R42" s="2">
        <v>0.53</v>
      </c>
      <c r="U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F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R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BI42" t="s">
        <v>1145</v>
      </c>
      <c r="BJ42" t="s">
        <v>1146</v>
      </c>
      <c r="BK42" t="s">
        <v>1147</v>
      </c>
      <c r="BL42" t="s">
        <v>1093</v>
      </c>
      <c r="BM42" t="s">
        <v>90</v>
      </c>
      <c r="BN42" t="s">
        <v>1094</v>
      </c>
      <c r="BQ42" t="s">
        <v>1088</v>
      </c>
      <c r="BR42" t="s">
        <v>123</v>
      </c>
    </row>
    <row r="43" spans="1:88" x14ac:dyDescent="0.25">
      <c r="A43" t="s">
        <v>444</v>
      </c>
      <c r="B43" t="s">
        <v>1114</v>
      </c>
      <c r="C43" t="s">
        <v>84</v>
      </c>
      <c r="D43" t="s">
        <v>1079</v>
      </c>
      <c r="E43" t="s">
        <v>1080</v>
      </c>
      <c r="F43" t="s">
        <v>1101</v>
      </c>
      <c r="G43" t="s">
        <v>1101</v>
      </c>
      <c r="I43" t="s">
        <v>1263</v>
      </c>
      <c r="J43" t="s">
        <v>1243</v>
      </c>
      <c r="K43" t="s">
        <v>1243</v>
      </c>
      <c r="L43" t="s">
        <v>448</v>
      </c>
      <c r="M43" t="s">
        <v>1117</v>
      </c>
      <c r="N43" t="s">
        <v>1020</v>
      </c>
      <c r="P43" s="2">
        <v>1</v>
      </c>
      <c r="Q43" s="2">
        <v>0.02</v>
      </c>
      <c r="R43" s="2">
        <v>0.02</v>
      </c>
      <c r="U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F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R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BI43" t="s">
        <v>450</v>
      </c>
      <c r="BJ43" t="s">
        <v>206</v>
      </c>
      <c r="BK43" t="s">
        <v>451</v>
      </c>
      <c r="BL43" t="s">
        <v>424</v>
      </c>
      <c r="BM43" t="s">
        <v>90</v>
      </c>
      <c r="BN43" t="s">
        <v>266</v>
      </c>
      <c r="BQ43" t="s">
        <v>1088</v>
      </c>
      <c r="BR43" t="s">
        <v>123</v>
      </c>
    </row>
    <row r="44" spans="1:88" x14ac:dyDescent="0.25">
      <c r="A44" t="s">
        <v>444</v>
      </c>
      <c r="B44" t="s">
        <v>1114</v>
      </c>
      <c r="C44" t="s">
        <v>84</v>
      </c>
      <c r="D44" t="s">
        <v>1079</v>
      </c>
      <c r="E44" t="s">
        <v>1080</v>
      </c>
      <c r="F44" t="s">
        <v>1293</v>
      </c>
      <c r="G44" t="s">
        <v>1293</v>
      </c>
      <c r="I44" t="s">
        <v>1294</v>
      </c>
      <c r="J44" t="s">
        <v>1243</v>
      </c>
      <c r="K44" t="s">
        <v>1243</v>
      </c>
      <c r="L44" t="s">
        <v>448</v>
      </c>
      <c r="M44" t="s">
        <v>1117</v>
      </c>
      <c r="N44" t="s">
        <v>1020</v>
      </c>
      <c r="P44" s="2">
        <v>1</v>
      </c>
      <c r="Q44" s="2">
        <v>0.02</v>
      </c>
      <c r="R44" s="2">
        <v>0.02</v>
      </c>
      <c r="U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F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R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BI44" t="s">
        <v>1108</v>
      </c>
      <c r="BJ44" t="s">
        <v>90</v>
      </c>
      <c r="BK44" t="s">
        <v>1109</v>
      </c>
      <c r="BL44" t="s">
        <v>1295</v>
      </c>
      <c r="BM44" t="s">
        <v>376</v>
      </c>
      <c r="BN44" t="s">
        <v>1296</v>
      </c>
      <c r="BQ44" t="s">
        <v>1088</v>
      </c>
      <c r="BR44" t="s">
        <v>123</v>
      </c>
    </row>
    <row r="45" spans="1:88" x14ac:dyDescent="0.25">
      <c r="A45" t="s">
        <v>444</v>
      </c>
      <c r="B45" t="s">
        <v>1114</v>
      </c>
      <c r="C45" t="s">
        <v>84</v>
      </c>
      <c r="D45" t="s">
        <v>89</v>
      </c>
      <c r="E45" t="s">
        <v>85</v>
      </c>
      <c r="F45" t="s">
        <v>873</v>
      </c>
      <c r="G45" t="s">
        <v>874</v>
      </c>
      <c r="H45" t="s">
        <v>1263</v>
      </c>
      <c r="I45" t="s">
        <v>1263</v>
      </c>
      <c r="K45" t="s">
        <v>1263</v>
      </c>
      <c r="L45" t="s">
        <v>467</v>
      </c>
      <c r="M45" t="s">
        <v>1120</v>
      </c>
      <c r="N45" t="s">
        <v>468</v>
      </c>
      <c r="P45" s="2">
        <v>1</v>
      </c>
      <c r="Q45" s="2">
        <v>0.28000000000000003</v>
      </c>
      <c r="R45" s="2">
        <v>0.28000000000000003</v>
      </c>
      <c r="T45" s="2">
        <v>16.29</v>
      </c>
      <c r="V45" s="2">
        <v>16.29</v>
      </c>
      <c r="AC45" s="2">
        <v>16.29</v>
      </c>
      <c r="AD45" s="2">
        <v>0.16</v>
      </c>
      <c r="AE45" s="2">
        <v>2.61</v>
      </c>
      <c r="AG45" s="2">
        <v>2.61</v>
      </c>
      <c r="AP45" s="2">
        <v>2.61</v>
      </c>
      <c r="AQ45" s="2">
        <v>18.899999999999999</v>
      </c>
      <c r="AS45" s="2">
        <v>18.899999999999999</v>
      </c>
      <c r="AZ45" s="2">
        <v>18.899999999999999</v>
      </c>
      <c r="BA45" t="s">
        <v>87</v>
      </c>
      <c r="BH45" t="s">
        <v>407</v>
      </c>
      <c r="BI45" t="s">
        <v>505</v>
      </c>
      <c r="BJ45" t="s">
        <v>206</v>
      </c>
      <c r="BK45" t="s">
        <v>506</v>
      </c>
      <c r="BL45" t="s">
        <v>875</v>
      </c>
      <c r="BM45" t="s">
        <v>90</v>
      </c>
      <c r="BN45" t="s">
        <v>876</v>
      </c>
      <c r="BO45" t="s">
        <v>206</v>
      </c>
      <c r="BP45" t="s">
        <v>90</v>
      </c>
      <c r="BQ45" t="s">
        <v>354</v>
      </c>
      <c r="BR45" t="s">
        <v>355</v>
      </c>
      <c r="BU45" t="s">
        <v>90</v>
      </c>
      <c r="BV45" t="s">
        <v>518</v>
      </c>
      <c r="BW45" t="s">
        <v>90</v>
      </c>
      <c r="BX45" t="s">
        <v>518</v>
      </c>
      <c r="CA45" t="s">
        <v>90</v>
      </c>
      <c r="CB45" t="s">
        <v>427</v>
      </c>
      <c r="CC45" t="s">
        <v>88</v>
      </c>
      <c r="CD45" t="s">
        <v>877</v>
      </c>
      <c r="CI45" t="s">
        <v>402</v>
      </c>
      <c r="CJ45" t="s">
        <v>878</v>
      </c>
    </row>
    <row r="46" spans="1:88" x14ac:dyDescent="0.25">
      <c r="A46" t="s">
        <v>444</v>
      </c>
      <c r="B46" t="s">
        <v>1114</v>
      </c>
      <c r="C46" t="s">
        <v>84</v>
      </c>
      <c r="D46" t="s">
        <v>89</v>
      </c>
      <c r="E46" t="s">
        <v>85</v>
      </c>
      <c r="F46" t="s">
        <v>879</v>
      </c>
      <c r="G46" t="s">
        <v>880</v>
      </c>
      <c r="H46" t="s">
        <v>1193</v>
      </c>
      <c r="I46" t="s">
        <v>1263</v>
      </c>
      <c r="K46" t="s">
        <v>1263</v>
      </c>
      <c r="L46" t="s">
        <v>618</v>
      </c>
      <c r="M46" t="s">
        <v>1297</v>
      </c>
      <c r="N46" t="s">
        <v>619</v>
      </c>
      <c r="P46" s="2">
        <v>1</v>
      </c>
      <c r="Q46" s="2">
        <v>0.68</v>
      </c>
      <c r="R46" s="2">
        <v>0.68</v>
      </c>
      <c r="T46" s="2">
        <v>25.43</v>
      </c>
      <c r="V46" s="2">
        <v>25.43</v>
      </c>
      <c r="AC46" s="2">
        <v>25.43</v>
      </c>
      <c r="AD46" s="2">
        <v>0.16</v>
      </c>
      <c r="AE46" s="2">
        <v>4.07</v>
      </c>
      <c r="AG46" s="2">
        <v>4.07</v>
      </c>
      <c r="AP46" s="2">
        <v>4.07</v>
      </c>
      <c r="AQ46" s="2">
        <v>29.5</v>
      </c>
      <c r="AS46" s="2">
        <v>29.5</v>
      </c>
      <c r="AZ46" s="2">
        <v>29.5</v>
      </c>
      <c r="BA46" t="s">
        <v>87</v>
      </c>
      <c r="BH46" t="s">
        <v>407</v>
      </c>
      <c r="BI46" t="s">
        <v>525</v>
      </c>
      <c r="BJ46" t="s">
        <v>206</v>
      </c>
      <c r="BK46" t="s">
        <v>526</v>
      </c>
      <c r="BL46" t="s">
        <v>881</v>
      </c>
      <c r="BM46" t="s">
        <v>90</v>
      </c>
      <c r="BN46" t="s">
        <v>882</v>
      </c>
      <c r="BO46" t="s">
        <v>206</v>
      </c>
      <c r="BP46" t="s">
        <v>90</v>
      </c>
      <c r="BQ46" t="s">
        <v>354</v>
      </c>
      <c r="BR46" t="s">
        <v>355</v>
      </c>
      <c r="BU46" t="s">
        <v>90</v>
      </c>
      <c r="BV46" t="s">
        <v>518</v>
      </c>
      <c r="BW46" t="s">
        <v>90</v>
      </c>
      <c r="BX46" t="s">
        <v>518</v>
      </c>
      <c r="CA46" t="s">
        <v>90</v>
      </c>
      <c r="CB46" t="s">
        <v>427</v>
      </c>
      <c r="CC46" t="s">
        <v>88</v>
      </c>
      <c r="CD46" t="s">
        <v>883</v>
      </c>
      <c r="CI46" t="s">
        <v>402</v>
      </c>
      <c r="CJ46" t="s">
        <v>884</v>
      </c>
    </row>
    <row r="47" spans="1:88" x14ac:dyDescent="0.25">
      <c r="A47" t="s">
        <v>444</v>
      </c>
      <c r="B47" t="s">
        <v>1114</v>
      </c>
      <c r="C47" t="s">
        <v>84</v>
      </c>
      <c r="D47" t="s">
        <v>89</v>
      </c>
      <c r="E47" t="s">
        <v>85</v>
      </c>
      <c r="F47" t="s">
        <v>885</v>
      </c>
      <c r="G47" t="s">
        <v>886</v>
      </c>
      <c r="H47" t="s">
        <v>1193</v>
      </c>
      <c r="I47" t="s">
        <v>1263</v>
      </c>
      <c r="K47" t="s">
        <v>1263</v>
      </c>
      <c r="L47" t="s">
        <v>467</v>
      </c>
      <c r="M47" t="s">
        <v>1120</v>
      </c>
      <c r="N47" t="s">
        <v>468</v>
      </c>
      <c r="P47" s="2">
        <v>1</v>
      </c>
      <c r="Q47" s="2">
        <v>0.28000000000000003</v>
      </c>
      <c r="R47" s="2">
        <v>0.28000000000000003</v>
      </c>
      <c r="T47" s="2">
        <v>16.29</v>
      </c>
      <c r="V47" s="2">
        <v>16.29</v>
      </c>
      <c r="W47" s="2">
        <v>1.22</v>
      </c>
      <c r="X47" s="2">
        <v>-1.22</v>
      </c>
      <c r="Y47" s="2">
        <v>0</v>
      </c>
      <c r="AC47" s="2">
        <v>16.29</v>
      </c>
      <c r="AD47" s="2">
        <v>0.16</v>
      </c>
      <c r="AE47" s="2">
        <v>2.61</v>
      </c>
      <c r="AG47" s="2">
        <v>2.61</v>
      </c>
      <c r="AH47" s="2">
        <v>0.16</v>
      </c>
      <c r="AI47" s="2">
        <v>0.2</v>
      </c>
      <c r="AJ47" s="2">
        <v>-0.2</v>
      </c>
      <c r="AK47" s="2">
        <v>0</v>
      </c>
      <c r="AP47" s="2">
        <v>2.61</v>
      </c>
      <c r="AQ47" s="2">
        <v>18.899999999999999</v>
      </c>
      <c r="AS47" s="2">
        <v>18.899999999999999</v>
      </c>
      <c r="AT47" s="2">
        <v>1.42</v>
      </c>
      <c r="AU47" s="2">
        <v>-1.42</v>
      </c>
      <c r="AV47" s="2">
        <v>0</v>
      </c>
      <c r="AZ47" s="2">
        <v>18.899999999999999</v>
      </c>
      <c r="BA47" t="s">
        <v>87</v>
      </c>
      <c r="BH47" t="s">
        <v>407</v>
      </c>
      <c r="BI47" t="s">
        <v>505</v>
      </c>
      <c r="BJ47" t="s">
        <v>206</v>
      </c>
      <c r="BK47" t="s">
        <v>506</v>
      </c>
      <c r="BL47" t="s">
        <v>887</v>
      </c>
      <c r="BM47" t="s">
        <v>90</v>
      </c>
      <c r="BN47" t="s">
        <v>888</v>
      </c>
      <c r="BO47" t="s">
        <v>206</v>
      </c>
      <c r="BP47" t="s">
        <v>90</v>
      </c>
      <c r="BQ47" t="s">
        <v>354</v>
      </c>
      <c r="BR47" t="s">
        <v>355</v>
      </c>
      <c r="BU47" t="s">
        <v>90</v>
      </c>
      <c r="BV47" t="s">
        <v>518</v>
      </c>
      <c r="BW47" t="s">
        <v>90</v>
      </c>
      <c r="BX47" t="s">
        <v>518</v>
      </c>
      <c r="CA47" t="s">
        <v>90</v>
      </c>
      <c r="CB47" t="s">
        <v>427</v>
      </c>
      <c r="CC47" t="s">
        <v>88</v>
      </c>
      <c r="CD47" t="s">
        <v>889</v>
      </c>
      <c r="CI47" t="s">
        <v>402</v>
      </c>
      <c r="CJ47" t="s">
        <v>890</v>
      </c>
    </row>
    <row r="48" spans="1:88" x14ac:dyDescent="0.25">
      <c r="A48" t="s">
        <v>444</v>
      </c>
      <c r="B48" t="s">
        <v>1114</v>
      </c>
      <c r="C48" t="s">
        <v>84</v>
      </c>
      <c r="D48" t="s">
        <v>89</v>
      </c>
      <c r="E48" t="s">
        <v>85</v>
      </c>
      <c r="F48" t="s">
        <v>1298</v>
      </c>
      <c r="G48" t="s">
        <v>1299</v>
      </c>
      <c r="H48" t="s">
        <v>1263</v>
      </c>
      <c r="I48" t="s">
        <v>1263</v>
      </c>
      <c r="K48" t="s">
        <v>1263</v>
      </c>
      <c r="L48" t="s">
        <v>714</v>
      </c>
      <c r="M48" t="s">
        <v>1300</v>
      </c>
      <c r="N48" t="s">
        <v>715</v>
      </c>
      <c r="P48" s="2">
        <v>1</v>
      </c>
      <c r="Q48" s="2">
        <v>0.47</v>
      </c>
      <c r="R48" s="2">
        <v>0.47</v>
      </c>
      <c r="T48" s="2">
        <v>16.29</v>
      </c>
      <c r="V48" s="2">
        <v>16.29</v>
      </c>
      <c r="AC48" s="2">
        <v>16.29</v>
      </c>
      <c r="AD48" s="2">
        <v>0.16</v>
      </c>
      <c r="AE48" s="2">
        <v>2.61</v>
      </c>
      <c r="AG48" s="2">
        <v>2.61</v>
      </c>
      <c r="AP48" s="2">
        <v>2.61</v>
      </c>
      <c r="AQ48" s="2">
        <v>18.899999999999999</v>
      </c>
      <c r="AS48" s="2">
        <v>18.899999999999999</v>
      </c>
      <c r="AZ48" s="2">
        <v>18.899999999999999</v>
      </c>
      <c r="BA48" t="s">
        <v>87</v>
      </c>
      <c r="BH48" t="s">
        <v>407</v>
      </c>
      <c r="BI48" t="s">
        <v>416</v>
      </c>
      <c r="BJ48" t="s">
        <v>90</v>
      </c>
      <c r="BK48" t="s">
        <v>410</v>
      </c>
      <c r="BL48" t="s">
        <v>1301</v>
      </c>
      <c r="BM48" t="s">
        <v>90</v>
      </c>
      <c r="BN48" t="s">
        <v>1302</v>
      </c>
      <c r="BO48" t="s">
        <v>90</v>
      </c>
      <c r="BP48" t="s">
        <v>90</v>
      </c>
      <c r="BQ48" t="s">
        <v>354</v>
      </c>
      <c r="BR48" t="s">
        <v>355</v>
      </c>
      <c r="BS48" t="s">
        <v>90</v>
      </c>
      <c r="BT48" t="s">
        <v>518</v>
      </c>
      <c r="BU48" t="s">
        <v>90</v>
      </c>
      <c r="BV48" t="s">
        <v>518</v>
      </c>
      <c r="BW48" t="s">
        <v>90</v>
      </c>
      <c r="BX48" t="s">
        <v>518</v>
      </c>
      <c r="CA48" t="s">
        <v>90</v>
      </c>
      <c r="CB48" t="s">
        <v>427</v>
      </c>
      <c r="CC48" t="s">
        <v>88</v>
      </c>
      <c r="CD48" t="s">
        <v>1303</v>
      </c>
      <c r="CI48" t="s">
        <v>402</v>
      </c>
      <c r="CJ48" t="s">
        <v>1304</v>
      </c>
    </row>
    <row r="49" spans="1:88" x14ac:dyDescent="0.25">
      <c r="A49" t="s">
        <v>444</v>
      </c>
      <c r="B49" t="s">
        <v>1114</v>
      </c>
      <c r="C49" t="s">
        <v>84</v>
      </c>
      <c r="D49" t="s">
        <v>89</v>
      </c>
      <c r="E49" t="s">
        <v>201</v>
      </c>
      <c r="F49" t="s">
        <v>1305</v>
      </c>
      <c r="G49" t="s">
        <v>1306</v>
      </c>
      <c r="H49" t="s">
        <v>1307</v>
      </c>
      <c r="K49" t="s">
        <v>1263</v>
      </c>
      <c r="L49" t="s">
        <v>1308</v>
      </c>
      <c r="M49" t="s">
        <v>1309</v>
      </c>
      <c r="N49" t="s">
        <v>1310</v>
      </c>
      <c r="P49" s="2">
        <v>1</v>
      </c>
      <c r="T49" s="2">
        <v>-24.58</v>
      </c>
      <c r="V49" s="2">
        <v>-24.58</v>
      </c>
      <c r="AC49" s="2">
        <v>-24.58</v>
      </c>
      <c r="AD49" s="2">
        <v>0.2</v>
      </c>
      <c r="AE49" s="2">
        <v>-4.92</v>
      </c>
      <c r="AG49" s="2">
        <v>-4.92</v>
      </c>
      <c r="AP49" s="2">
        <v>-4.92</v>
      </c>
      <c r="AQ49" s="2">
        <v>-29.5</v>
      </c>
      <c r="AS49" s="2">
        <v>-29.5</v>
      </c>
      <c r="AZ49" s="2">
        <v>-29.5</v>
      </c>
      <c r="BA49" t="s">
        <v>87</v>
      </c>
      <c r="BH49" t="s">
        <v>407</v>
      </c>
      <c r="BI49" t="s">
        <v>1237</v>
      </c>
      <c r="BK49" t="s">
        <v>1238</v>
      </c>
      <c r="BL49" t="s">
        <v>1311</v>
      </c>
      <c r="BM49" t="s">
        <v>453</v>
      </c>
      <c r="BN49" t="s">
        <v>1312</v>
      </c>
      <c r="BO49" t="s">
        <v>964</v>
      </c>
      <c r="BP49" t="s">
        <v>453</v>
      </c>
      <c r="BQ49" t="s">
        <v>354</v>
      </c>
      <c r="BR49" t="s">
        <v>355</v>
      </c>
      <c r="BS49" t="s">
        <v>964</v>
      </c>
      <c r="BT49" t="s">
        <v>966</v>
      </c>
      <c r="BW49" t="s">
        <v>964</v>
      </c>
      <c r="BX49" t="s">
        <v>966</v>
      </c>
      <c r="CA49" t="s">
        <v>453</v>
      </c>
      <c r="CB49" t="s">
        <v>1155</v>
      </c>
      <c r="CC49" t="s">
        <v>88</v>
      </c>
      <c r="CD49" t="s">
        <v>1313</v>
      </c>
      <c r="CI49" t="s">
        <v>402</v>
      </c>
      <c r="CJ49" t="s">
        <v>1314</v>
      </c>
    </row>
    <row r="50" spans="1:88" x14ac:dyDescent="0.25">
      <c r="A50" t="s">
        <v>444</v>
      </c>
      <c r="B50" t="s">
        <v>1114</v>
      </c>
      <c r="C50" t="s">
        <v>84</v>
      </c>
      <c r="D50" t="s">
        <v>89</v>
      </c>
      <c r="E50" t="s">
        <v>201</v>
      </c>
      <c r="F50" t="s">
        <v>1168</v>
      </c>
      <c r="G50" t="s">
        <v>1315</v>
      </c>
      <c r="H50" t="s">
        <v>1255</v>
      </c>
      <c r="K50" t="s">
        <v>1263</v>
      </c>
      <c r="L50" t="s">
        <v>944</v>
      </c>
      <c r="M50" t="s">
        <v>1170</v>
      </c>
      <c r="N50" t="s">
        <v>996</v>
      </c>
      <c r="P50" s="2">
        <v>1</v>
      </c>
      <c r="T50" s="2">
        <v>-25.43</v>
      </c>
      <c r="V50" s="2">
        <v>-25.43</v>
      </c>
      <c r="W50" s="2">
        <v>-3.35</v>
      </c>
      <c r="X50" s="2">
        <v>3.35</v>
      </c>
      <c r="Y50" s="2">
        <v>0</v>
      </c>
      <c r="AC50" s="2">
        <v>-25.43</v>
      </c>
      <c r="AD50" s="2">
        <v>0.16</v>
      </c>
      <c r="AE50" s="2">
        <v>-4.07</v>
      </c>
      <c r="AG50" s="2">
        <v>-4.07</v>
      </c>
      <c r="AH50" s="2">
        <v>0.16</v>
      </c>
      <c r="AI50" s="2">
        <v>-0.54</v>
      </c>
      <c r="AJ50" s="2">
        <v>0.54</v>
      </c>
      <c r="AK50" s="2">
        <v>0</v>
      </c>
      <c r="AP50" s="2">
        <v>-4.07</v>
      </c>
      <c r="AQ50" s="2">
        <v>-29.5</v>
      </c>
      <c r="AS50" s="2">
        <v>-29.5</v>
      </c>
      <c r="AT50" s="2">
        <v>-3.89</v>
      </c>
      <c r="AU50" s="2">
        <v>3.89</v>
      </c>
      <c r="AV50" s="2">
        <v>0</v>
      </c>
      <c r="AZ50" s="2">
        <v>-29.5</v>
      </c>
      <c r="BA50" t="s">
        <v>87</v>
      </c>
      <c r="BH50" t="s">
        <v>407</v>
      </c>
      <c r="BI50" t="s">
        <v>1093</v>
      </c>
      <c r="BK50" t="s">
        <v>1094</v>
      </c>
      <c r="BL50" t="s">
        <v>535</v>
      </c>
      <c r="BM50" t="s">
        <v>90</v>
      </c>
      <c r="BN50" t="s">
        <v>661</v>
      </c>
      <c r="BO50" t="s">
        <v>90</v>
      </c>
      <c r="BP50" t="s">
        <v>90</v>
      </c>
      <c r="BQ50" t="s">
        <v>354</v>
      </c>
      <c r="BR50" t="s">
        <v>355</v>
      </c>
      <c r="BS50" t="s">
        <v>90</v>
      </c>
      <c r="BT50" t="s">
        <v>518</v>
      </c>
      <c r="BU50" t="s">
        <v>90</v>
      </c>
      <c r="BV50" t="s">
        <v>518</v>
      </c>
      <c r="BW50" t="s">
        <v>90</v>
      </c>
      <c r="BX50" t="s">
        <v>518</v>
      </c>
      <c r="CA50" t="s">
        <v>90</v>
      </c>
      <c r="CB50" t="s">
        <v>427</v>
      </c>
      <c r="CC50" t="s">
        <v>88</v>
      </c>
      <c r="CD50" t="s">
        <v>1316</v>
      </c>
      <c r="CI50" t="s">
        <v>402</v>
      </c>
      <c r="CJ50" t="s">
        <v>1317</v>
      </c>
    </row>
    <row r="51" spans="1:88" x14ac:dyDescent="0.25">
      <c r="A51" t="s">
        <v>444</v>
      </c>
      <c r="B51" t="s">
        <v>1114</v>
      </c>
      <c r="C51" t="s">
        <v>84</v>
      </c>
      <c r="D51" t="s">
        <v>1079</v>
      </c>
      <c r="E51" t="s">
        <v>1080</v>
      </c>
      <c r="F51" t="s">
        <v>1318</v>
      </c>
      <c r="G51" t="s">
        <v>1318</v>
      </c>
      <c r="I51" t="s">
        <v>1193</v>
      </c>
      <c r="J51" t="s">
        <v>1263</v>
      </c>
      <c r="K51" t="s">
        <v>1263</v>
      </c>
      <c r="L51" t="s">
        <v>626</v>
      </c>
      <c r="M51" t="s">
        <v>1244</v>
      </c>
      <c r="N51" t="s">
        <v>627</v>
      </c>
      <c r="P51" s="2">
        <v>1</v>
      </c>
      <c r="Q51" s="2">
        <v>0.68</v>
      </c>
      <c r="R51" s="2">
        <v>0.68</v>
      </c>
      <c r="U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F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R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BI51" t="s">
        <v>1145</v>
      </c>
      <c r="BJ51" t="s">
        <v>1146</v>
      </c>
      <c r="BK51" t="s">
        <v>1147</v>
      </c>
      <c r="BL51" t="s">
        <v>1093</v>
      </c>
      <c r="BM51" t="s">
        <v>90</v>
      </c>
      <c r="BN51" t="s">
        <v>1094</v>
      </c>
      <c r="BQ51" t="s">
        <v>1088</v>
      </c>
      <c r="BR51" t="s">
        <v>123</v>
      </c>
    </row>
    <row r="52" spans="1:88" x14ac:dyDescent="0.25">
      <c r="A52" t="s">
        <v>444</v>
      </c>
      <c r="B52" t="s">
        <v>1114</v>
      </c>
      <c r="C52" t="s">
        <v>84</v>
      </c>
      <c r="D52" t="s">
        <v>1079</v>
      </c>
      <c r="E52" t="s">
        <v>1080</v>
      </c>
      <c r="F52" t="s">
        <v>1319</v>
      </c>
      <c r="G52" t="s">
        <v>1319</v>
      </c>
      <c r="I52" t="s">
        <v>1294</v>
      </c>
      <c r="J52" t="s">
        <v>1263</v>
      </c>
      <c r="K52" t="s">
        <v>1263</v>
      </c>
      <c r="L52" t="s">
        <v>448</v>
      </c>
      <c r="M52" t="s">
        <v>1117</v>
      </c>
      <c r="N52" t="s">
        <v>1020</v>
      </c>
      <c r="P52" s="2">
        <v>3</v>
      </c>
      <c r="Q52" s="2">
        <v>0.02</v>
      </c>
      <c r="R52" s="2">
        <v>0.06</v>
      </c>
      <c r="U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F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R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BI52" t="s">
        <v>1108</v>
      </c>
      <c r="BJ52" t="s">
        <v>90</v>
      </c>
      <c r="BK52" t="s">
        <v>1109</v>
      </c>
      <c r="BL52" t="s">
        <v>1320</v>
      </c>
      <c r="BM52" t="s">
        <v>964</v>
      </c>
      <c r="BN52" t="s">
        <v>1321</v>
      </c>
      <c r="BQ52" t="s">
        <v>1088</v>
      </c>
      <c r="BR52" t="s">
        <v>123</v>
      </c>
    </row>
    <row r="53" spans="1:88" x14ac:dyDescent="0.25">
      <c r="A53" t="s">
        <v>444</v>
      </c>
      <c r="B53" t="s">
        <v>1114</v>
      </c>
      <c r="C53" t="s">
        <v>84</v>
      </c>
      <c r="D53" t="s">
        <v>1079</v>
      </c>
      <c r="E53" t="s">
        <v>1080</v>
      </c>
      <c r="F53" t="s">
        <v>1322</v>
      </c>
      <c r="G53" t="s">
        <v>1322</v>
      </c>
      <c r="I53" t="s">
        <v>1294</v>
      </c>
      <c r="J53" t="s">
        <v>1263</v>
      </c>
      <c r="K53" t="s">
        <v>1263</v>
      </c>
      <c r="L53" t="s">
        <v>448</v>
      </c>
      <c r="M53" t="s">
        <v>1117</v>
      </c>
      <c r="N53" t="s">
        <v>1020</v>
      </c>
      <c r="P53" s="2">
        <v>1</v>
      </c>
      <c r="Q53" s="2">
        <v>0.02</v>
      </c>
      <c r="R53" s="2">
        <v>0.02</v>
      </c>
      <c r="U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F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R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BI53" t="s">
        <v>1108</v>
      </c>
      <c r="BJ53" t="s">
        <v>90</v>
      </c>
      <c r="BK53" t="s">
        <v>1109</v>
      </c>
      <c r="BL53" t="s">
        <v>1323</v>
      </c>
      <c r="BM53" t="s">
        <v>1206</v>
      </c>
      <c r="BN53" t="s">
        <v>1324</v>
      </c>
      <c r="BQ53" t="s">
        <v>1088</v>
      </c>
      <c r="BR53" t="s">
        <v>123</v>
      </c>
    </row>
    <row r="54" spans="1:88" x14ac:dyDescent="0.25">
      <c r="A54" t="s">
        <v>444</v>
      </c>
      <c r="B54" t="s">
        <v>1114</v>
      </c>
      <c r="C54" t="s">
        <v>84</v>
      </c>
      <c r="D54" t="s">
        <v>941</v>
      </c>
      <c r="E54" t="s">
        <v>85</v>
      </c>
      <c r="F54" t="s">
        <v>1325</v>
      </c>
      <c r="G54" t="s">
        <v>1326</v>
      </c>
      <c r="H54" t="s">
        <v>1327</v>
      </c>
      <c r="I54" t="s">
        <v>1193</v>
      </c>
      <c r="K54" t="s">
        <v>1193</v>
      </c>
      <c r="L54" t="s">
        <v>1273</v>
      </c>
      <c r="M54" t="s">
        <v>1274</v>
      </c>
      <c r="N54" t="s">
        <v>1328</v>
      </c>
      <c r="P54" s="2">
        <v>1</v>
      </c>
      <c r="Q54" s="2">
        <v>0.68</v>
      </c>
      <c r="R54" s="2">
        <v>0.68</v>
      </c>
      <c r="T54" s="2">
        <v>24.38</v>
      </c>
      <c r="V54" s="2">
        <v>24.38</v>
      </c>
      <c r="AC54" s="2">
        <v>24.38</v>
      </c>
      <c r="AD54" s="2">
        <v>0.21</v>
      </c>
      <c r="AE54" s="2">
        <v>5.12</v>
      </c>
      <c r="AG54" s="2">
        <v>5.12</v>
      </c>
      <c r="AP54" s="2">
        <v>5.12</v>
      </c>
      <c r="AQ54" s="2">
        <v>29.5</v>
      </c>
      <c r="AS54" s="2">
        <v>29.5</v>
      </c>
      <c r="AZ54" s="2">
        <v>29.5</v>
      </c>
      <c r="BA54" t="s">
        <v>87</v>
      </c>
      <c r="BH54" t="s">
        <v>407</v>
      </c>
      <c r="BI54" t="s">
        <v>1237</v>
      </c>
      <c r="BJ54" t="s">
        <v>964</v>
      </c>
      <c r="BK54" t="s">
        <v>1238</v>
      </c>
      <c r="BL54" t="s">
        <v>1329</v>
      </c>
      <c r="BM54" t="s">
        <v>443</v>
      </c>
      <c r="BN54" t="s">
        <v>1330</v>
      </c>
      <c r="BO54" t="s">
        <v>964</v>
      </c>
      <c r="BP54" t="s">
        <v>443</v>
      </c>
      <c r="BQ54" t="s">
        <v>354</v>
      </c>
      <c r="BR54" t="s">
        <v>355</v>
      </c>
      <c r="BU54" t="s">
        <v>443</v>
      </c>
      <c r="BV54" t="s">
        <v>948</v>
      </c>
      <c r="BW54" t="s">
        <v>443</v>
      </c>
      <c r="BX54" t="s">
        <v>948</v>
      </c>
      <c r="CA54" t="s">
        <v>443</v>
      </c>
      <c r="CB54" t="s">
        <v>1331</v>
      </c>
      <c r="CC54" t="s">
        <v>88</v>
      </c>
      <c r="CD54" t="s">
        <v>1332</v>
      </c>
      <c r="CI54" t="s">
        <v>402</v>
      </c>
      <c r="CJ54" t="s">
        <v>1333</v>
      </c>
    </row>
    <row r="55" spans="1:88" x14ac:dyDescent="0.25">
      <c r="A55" t="s">
        <v>444</v>
      </c>
      <c r="B55" t="s">
        <v>1114</v>
      </c>
      <c r="C55" t="s">
        <v>84</v>
      </c>
      <c r="D55" t="s">
        <v>1201</v>
      </c>
      <c r="E55" t="s">
        <v>85</v>
      </c>
      <c r="F55" t="s">
        <v>1334</v>
      </c>
      <c r="G55" t="s">
        <v>1335</v>
      </c>
      <c r="H55" t="s">
        <v>1294</v>
      </c>
      <c r="I55" t="s">
        <v>1193</v>
      </c>
      <c r="K55" t="s">
        <v>1193</v>
      </c>
      <c r="L55" t="s">
        <v>1234</v>
      </c>
      <c r="M55" t="s">
        <v>1235</v>
      </c>
      <c r="N55" t="s">
        <v>1336</v>
      </c>
      <c r="P55" s="2">
        <v>1</v>
      </c>
      <c r="Q55" s="2">
        <v>0.56999999999999995</v>
      </c>
      <c r="R55" s="2">
        <v>0.56999999999999995</v>
      </c>
      <c r="T55" s="2">
        <v>27.46</v>
      </c>
      <c r="V55" s="2">
        <v>27.46</v>
      </c>
      <c r="AC55" s="2">
        <v>27.46</v>
      </c>
      <c r="AD55" s="2">
        <v>0.22</v>
      </c>
      <c r="AE55" s="2">
        <v>6.04</v>
      </c>
      <c r="AG55" s="2">
        <v>6.04</v>
      </c>
      <c r="AP55" s="2">
        <v>6.04</v>
      </c>
      <c r="AQ55" s="2">
        <v>33.5</v>
      </c>
      <c r="AS55" s="2">
        <v>33.5</v>
      </c>
      <c r="AZ55" s="2">
        <v>33.5</v>
      </c>
      <c r="BA55" t="s">
        <v>87</v>
      </c>
      <c r="BH55" t="s">
        <v>407</v>
      </c>
      <c r="BI55" t="s">
        <v>1237</v>
      </c>
      <c r="BJ55" t="s">
        <v>964</v>
      </c>
      <c r="BK55" t="s">
        <v>1238</v>
      </c>
      <c r="BL55" t="s">
        <v>1337</v>
      </c>
      <c r="BM55" t="s">
        <v>1206</v>
      </c>
      <c r="BN55" t="s">
        <v>1338</v>
      </c>
      <c r="BO55" t="s">
        <v>964</v>
      </c>
      <c r="BP55" t="s">
        <v>1206</v>
      </c>
      <c r="BQ55" t="s">
        <v>354</v>
      </c>
      <c r="BR55" t="s">
        <v>355</v>
      </c>
      <c r="BU55" t="s">
        <v>1206</v>
      </c>
      <c r="BV55" t="s">
        <v>1208</v>
      </c>
      <c r="BW55" t="s">
        <v>1206</v>
      </c>
      <c r="BX55" t="s">
        <v>1208</v>
      </c>
      <c r="CA55" t="s">
        <v>1206</v>
      </c>
      <c r="CB55" t="s">
        <v>1209</v>
      </c>
      <c r="CC55" t="s">
        <v>88</v>
      </c>
      <c r="CD55" t="s">
        <v>1339</v>
      </c>
      <c r="CI55" t="s">
        <v>402</v>
      </c>
      <c r="CJ55" t="s">
        <v>1340</v>
      </c>
    </row>
    <row r="56" spans="1:88" x14ac:dyDescent="0.25">
      <c r="A56" t="s">
        <v>444</v>
      </c>
      <c r="B56" t="s">
        <v>1114</v>
      </c>
      <c r="C56" t="s">
        <v>84</v>
      </c>
      <c r="D56" t="s">
        <v>1201</v>
      </c>
      <c r="E56" t="s">
        <v>85</v>
      </c>
      <c r="F56" t="s">
        <v>1341</v>
      </c>
      <c r="G56" t="s">
        <v>1342</v>
      </c>
      <c r="H56" t="s">
        <v>1294</v>
      </c>
      <c r="I56" t="s">
        <v>1193</v>
      </c>
      <c r="K56" t="s">
        <v>1193</v>
      </c>
      <c r="L56" t="s">
        <v>1179</v>
      </c>
      <c r="M56" t="s">
        <v>1180</v>
      </c>
      <c r="N56" t="s">
        <v>1343</v>
      </c>
      <c r="P56" s="2">
        <v>1</v>
      </c>
      <c r="Q56" s="2">
        <v>0.55000000000000004</v>
      </c>
      <c r="R56" s="2">
        <v>0.55000000000000004</v>
      </c>
      <c r="T56" s="2">
        <v>27.46</v>
      </c>
      <c r="V56" s="2">
        <v>27.46</v>
      </c>
      <c r="AC56" s="2">
        <v>27.46</v>
      </c>
      <c r="AD56" s="2">
        <v>0.22</v>
      </c>
      <c r="AE56" s="2">
        <v>6.04</v>
      </c>
      <c r="AG56" s="2">
        <v>6.04</v>
      </c>
      <c r="AP56" s="2">
        <v>6.04</v>
      </c>
      <c r="AQ56" s="2">
        <v>33.5</v>
      </c>
      <c r="AS56" s="2">
        <v>33.5</v>
      </c>
      <c r="AZ56" s="2">
        <v>33.5</v>
      </c>
      <c r="BA56" t="s">
        <v>87</v>
      </c>
      <c r="BH56" t="s">
        <v>407</v>
      </c>
      <c r="BI56" t="s">
        <v>1093</v>
      </c>
      <c r="BJ56" t="s">
        <v>90</v>
      </c>
      <c r="BK56" t="s">
        <v>1094</v>
      </c>
      <c r="BL56" t="s">
        <v>1344</v>
      </c>
      <c r="BM56" t="s">
        <v>1206</v>
      </c>
      <c r="BN56" t="s">
        <v>1345</v>
      </c>
      <c r="BO56" t="s">
        <v>90</v>
      </c>
      <c r="BP56" t="s">
        <v>1206</v>
      </c>
      <c r="BQ56" t="s">
        <v>354</v>
      </c>
      <c r="BR56" t="s">
        <v>355</v>
      </c>
      <c r="BU56" t="s">
        <v>1206</v>
      </c>
      <c r="BV56" t="s">
        <v>1208</v>
      </c>
      <c r="BW56" t="s">
        <v>1206</v>
      </c>
      <c r="BX56" t="s">
        <v>1208</v>
      </c>
      <c r="CA56" t="s">
        <v>1206</v>
      </c>
      <c r="CB56" t="s">
        <v>1209</v>
      </c>
      <c r="CC56" t="s">
        <v>88</v>
      </c>
      <c r="CD56" t="s">
        <v>1346</v>
      </c>
      <c r="CI56" t="s">
        <v>402</v>
      </c>
      <c r="CJ56" t="s">
        <v>1347</v>
      </c>
    </row>
    <row r="57" spans="1:88" x14ac:dyDescent="0.25">
      <c r="A57" t="s">
        <v>444</v>
      </c>
      <c r="B57" t="s">
        <v>1114</v>
      </c>
      <c r="C57" t="s">
        <v>84</v>
      </c>
      <c r="D57" t="s">
        <v>89</v>
      </c>
      <c r="E57" t="s">
        <v>85</v>
      </c>
      <c r="F57" t="s">
        <v>1348</v>
      </c>
      <c r="G57" t="s">
        <v>1349</v>
      </c>
      <c r="H57" t="s">
        <v>1193</v>
      </c>
      <c r="I57" t="s">
        <v>1193</v>
      </c>
      <c r="K57" t="s">
        <v>1193</v>
      </c>
      <c r="L57" t="s">
        <v>448</v>
      </c>
      <c r="M57" t="s">
        <v>1117</v>
      </c>
      <c r="N57" t="s">
        <v>449</v>
      </c>
      <c r="P57" s="2">
        <v>1</v>
      </c>
      <c r="Q57" s="2">
        <v>0.02</v>
      </c>
      <c r="R57" s="2">
        <v>0.02</v>
      </c>
      <c r="T57" s="2">
        <v>16.29</v>
      </c>
      <c r="V57" s="2">
        <v>16.29</v>
      </c>
      <c r="AC57" s="2">
        <v>16.29</v>
      </c>
      <c r="AD57" s="2">
        <v>0.16</v>
      </c>
      <c r="AE57" s="2">
        <v>2.61</v>
      </c>
      <c r="AG57" s="2">
        <v>2.61</v>
      </c>
      <c r="AP57" s="2">
        <v>2.61</v>
      </c>
      <c r="AQ57" s="2">
        <v>18.899999999999999</v>
      </c>
      <c r="AS57" s="2">
        <v>18.899999999999999</v>
      </c>
      <c r="AZ57" s="2">
        <v>18.899999999999999</v>
      </c>
      <c r="BA57" t="s">
        <v>87</v>
      </c>
      <c r="BH57" t="s">
        <v>407</v>
      </c>
      <c r="BI57" t="s">
        <v>1084</v>
      </c>
      <c r="BJ57" t="s">
        <v>1085</v>
      </c>
      <c r="BK57" t="s">
        <v>1086</v>
      </c>
      <c r="BL57" t="s">
        <v>1350</v>
      </c>
      <c r="BM57" t="s">
        <v>90</v>
      </c>
      <c r="BN57" t="s">
        <v>1351</v>
      </c>
      <c r="BO57" t="s">
        <v>1085</v>
      </c>
      <c r="BP57" t="s">
        <v>90</v>
      </c>
      <c r="BQ57" t="s">
        <v>354</v>
      </c>
      <c r="BR57" t="s">
        <v>355</v>
      </c>
      <c r="BU57" t="s">
        <v>90</v>
      </c>
      <c r="BV57" t="s">
        <v>518</v>
      </c>
      <c r="BW57" t="s">
        <v>90</v>
      </c>
      <c r="BX57" t="s">
        <v>518</v>
      </c>
      <c r="CA57" t="s">
        <v>90</v>
      </c>
      <c r="CB57" t="s">
        <v>427</v>
      </c>
      <c r="CC57" t="s">
        <v>88</v>
      </c>
      <c r="CD57" t="s">
        <v>1352</v>
      </c>
      <c r="CI57" t="s">
        <v>402</v>
      </c>
      <c r="CJ57" t="s">
        <v>1353</v>
      </c>
    </row>
    <row r="58" spans="1:88" x14ac:dyDescent="0.25">
      <c r="A58" t="s">
        <v>444</v>
      </c>
      <c r="B58" t="s">
        <v>1114</v>
      </c>
      <c r="C58" t="s">
        <v>84</v>
      </c>
      <c r="D58" t="s">
        <v>89</v>
      </c>
      <c r="E58" t="s">
        <v>85</v>
      </c>
      <c r="F58" t="s">
        <v>1354</v>
      </c>
      <c r="G58" t="s">
        <v>1355</v>
      </c>
      <c r="H58" t="s">
        <v>1193</v>
      </c>
      <c r="I58" t="s">
        <v>1193</v>
      </c>
      <c r="K58" t="s">
        <v>1193</v>
      </c>
      <c r="L58" t="s">
        <v>448</v>
      </c>
      <c r="M58" t="s">
        <v>1117</v>
      </c>
      <c r="N58" t="s">
        <v>449</v>
      </c>
      <c r="P58" s="2">
        <v>1</v>
      </c>
      <c r="Q58" s="2">
        <v>0.02</v>
      </c>
      <c r="R58" s="2">
        <v>0.02</v>
      </c>
      <c r="T58" s="2">
        <v>16.29</v>
      </c>
      <c r="V58" s="2">
        <v>16.29</v>
      </c>
      <c r="AC58" s="2">
        <v>16.29</v>
      </c>
      <c r="AD58" s="2">
        <v>0.16</v>
      </c>
      <c r="AE58" s="2">
        <v>2.61</v>
      </c>
      <c r="AG58" s="2">
        <v>2.61</v>
      </c>
      <c r="AP58" s="2">
        <v>2.61</v>
      </c>
      <c r="AQ58" s="2">
        <v>18.899999999999999</v>
      </c>
      <c r="AS58" s="2">
        <v>18.899999999999999</v>
      </c>
      <c r="AZ58" s="2">
        <v>18.899999999999999</v>
      </c>
      <c r="BA58" t="s">
        <v>87</v>
      </c>
      <c r="BH58" t="s">
        <v>407</v>
      </c>
      <c r="BI58" t="s">
        <v>412</v>
      </c>
      <c r="BJ58" t="s">
        <v>90</v>
      </c>
      <c r="BK58" t="s">
        <v>409</v>
      </c>
      <c r="BL58" t="s">
        <v>1356</v>
      </c>
      <c r="BM58" t="s">
        <v>90</v>
      </c>
      <c r="BN58" t="s">
        <v>1357</v>
      </c>
      <c r="BO58" t="s">
        <v>90</v>
      </c>
      <c r="BP58" t="s">
        <v>90</v>
      </c>
      <c r="BQ58" t="s">
        <v>354</v>
      </c>
      <c r="BR58" t="s">
        <v>355</v>
      </c>
      <c r="BS58" t="s">
        <v>90</v>
      </c>
      <c r="BT58" t="s">
        <v>518</v>
      </c>
      <c r="BU58" t="s">
        <v>90</v>
      </c>
      <c r="BV58" t="s">
        <v>518</v>
      </c>
      <c r="BW58" t="s">
        <v>90</v>
      </c>
      <c r="BX58" t="s">
        <v>518</v>
      </c>
      <c r="CA58" t="s">
        <v>90</v>
      </c>
      <c r="CB58" t="s">
        <v>427</v>
      </c>
      <c r="CC58" t="s">
        <v>88</v>
      </c>
      <c r="CD58" t="s">
        <v>1358</v>
      </c>
      <c r="CI58" t="s">
        <v>402</v>
      </c>
      <c r="CJ58" t="s">
        <v>1359</v>
      </c>
    </row>
    <row r="59" spans="1:88" x14ac:dyDescent="0.25">
      <c r="A59" t="s">
        <v>444</v>
      </c>
      <c r="B59" t="s">
        <v>1114</v>
      </c>
      <c r="C59" t="s">
        <v>84</v>
      </c>
      <c r="D59" t="s">
        <v>89</v>
      </c>
      <c r="E59" t="s">
        <v>85</v>
      </c>
      <c r="F59" t="s">
        <v>861</v>
      </c>
      <c r="G59" t="s">
        <v>862</v>
      </c>
      <c r="H59" t="s">
        <v>1193</v>
      </c>
      <c r="I59" t="s">
        <v>1193</v>
      </c>
      <c r="K59" t="s">
        <v>1193</v>
      </c>
      <c r="L59" t="s">
        <v>467</v>
      </c>
      <c r="M59" t="s">
        <v>1120</v>
      </c>
      <c r="N59" t="s">
        <v>468</v>
      </c>
      <c r="P59" s="2">
        <v>1</v>
      </c>
      <c r="Q59" s="2">
        <v>0.28000000000000003</v>
      </c>
      <c r="R59" s="2">
        <v>0.28000000000000003</v>
      </c>
      <c r="T59" s="2">
        <v>16.29</v>
      </c>
      <c r="V59" s="2">
        <v>16.29</v>
      </c>
      <c r="AC59" s="2">
        <v>16.29</v>
      </c>
      <c r="AD59" s="2">
        <v>0.16</v>
      </c>
      <c r="AE59" s="2">
        <v>2.61</v>
      </c>
      <c r="AG59" s="2">
        <v>2.61</v>
      </c>
      <c r="AP59" s="2">
        <v>2.61</v>
      </c>
      <c r="AQ59" s="2">
        <v>18.899999999999999</v>
      </c>
      <c r="AS59" s="2">
        <v>18.899999999999999</v>
      </c>
      <c r="AZ59" s="2">
        <v>18.899999999999999</v>
      </c>
      <c r="BA59" t="s">
        <v>87</v>
      </c>
      <c r="BH59" t="s">
        <v>407</v>
      </c>
      <c r="BI59" t="s">
        <v>450</v>
      </c>
      <c r="BJ59" t="s">
        <v>206</v>
      </c>
      <c r="BK59" t="s">
        <v>451</v>
      </c>
      <c r="BL59" t="s">
        <v>863</v>
      </c>
      <c r="BM59" t="s">
        <v>90</v>
      </c>
      <c r="BN59" t="s">
        <v>864</v>
      </c>
      <c r="BO59" t="s">
        <v>206</v>
      </c>
      <c r="BP59" t="s">
        <v>90</v>
      </c>
      <c r="BQ59" t="s">
        <v>354</v>
      </c>
      <c r="BR59" t="s">
        <v>355</v>
      </c>
      <c r="BU59" t="s">
        <v>90</v>
      </c>
      <c r="BV59" t="s">
        <v>518</v>
      </c>
      <c r="BW59" t="s">
        <v>90</v>
      </c>
      <c r="BX59" t="s">
        <v>518</v>
      </c>
      <c r="CA59" t="s">
        <v>90</v>
      </c>
      <c r="CB59" t="s">
        <v>427</v>
      </c>
      <c r="CC59" t="s">
        <v>88</v>
      </c>
      <c r="CD59" t="s">
        <v>865</v>
      </c>
      <c r="CI59" t="s">
        <v>402</v>
      </c>
      <c r="CJ59" t="s">
        <v>866</v>
      </c>
    </row>
    <row r="60" spans="1:88" x14ac:dyDescent="0.25">
      <c r="A60" t="s">
        <v>444</v>
      </c>
      <c r="B60" t="s">
        <v>1114</v>
      </c>
      <c r="C60" t="s">
        <v>84</v>
      </c>
      <c r="D60" t="s">
        <v>89</v>
      </c>
      <c r="E60" t="s">
        <v>85</v>
      </c>
      <c r="F60" t="s">
        <v>1360</v>
      </c>
      <c r="G60" t="s">
        <v>1361</v>
      </c>
      <c r="H60" t="s">
        <v>1294</v>
      </c>
      <c r="I60" t="s">
        <v>1193</v>
      </c>
      <c r="K60" t="s">
        <v>1193</v>
      </c>
      <c r="L60" t="s">
        <v>1362</v>
      </c>
      <c r="M60" t="s">
        <v>1363</v>
      </c>
      <c r="N60" t="s">
        <v>1364</v>
      </c>
      <c r="P60" s="2">
        <v>1</v>
      </c>
      <c r="Q60" s="2">
        <v>0.56999999999999995</v>
      </c>
      <c r="R60" s="2">
        <v>0.56999999999999995</v>
      </c>
      <c r="T60" s="2">
        <v>25.43</v>
      </c>
      <c r="V60" s="2">
        <v>25.43</v>
      </c>
      <c r="AC60" s="2">
        <v>25.43</v>
      </c>
      <c r="AD60" s="2">
        <v>0.16</v>
      </c>
      <c r="AE60" s="2">
        <v>4.07</v>
      </c>
      <c r="AG60" s="2">
        <v>4.07</v>
      </c>
      <c r="AP60" s="2">
        <v>4.07</v>
      </c>
      <c r="AQ60" s="2">
        <v>29.5</v>
      </c>
      <c r="AS60" s="2">
        <v>29.5</v>
      </c>
      <c r="AZ60" s="2">
        <v>29.5</v>
      </c>
      <c r="BA60" t="s">
        <v>87</v>
      </c>
      <c r="BH60" t="s">
        <v>407</v>
      </c>
      <c r="BI60" t="s">
        <v>1237</v>
      </c>
      <c r="BJ60" t="s">
        <v>964</v>
      </c>
      <c r="BK60" t="s">
        <v>1238</v>
      </c>
      <c r="BL60" t="s">
        <v>754</v>
      </c>
      <c r="BM60" t="s">
        <v>90</v>
      </c>
      <c r="BN60" t="s">
        <v>1365</v>
      </c>
      <c r="BO60" t="s">
        <v>964</v>
      </c>
      <c r="BP60" t="s">
        <v>90</v>
      </c>
      <c r="BQ60" t="s">
        <v>354</v>
      </c>
      <c r="BR60" t="s">
        <v>355</v>
      </c>
      <c r="BU60" t="s">
        <v>90</v>
      </c>
      <c r="BV60" t="s">
        <v>518</v>
      </c>
      <c r="BW60" t="s">
        <v>90</v>
      </c>
      <c r="BX60" t="s">
        <v>518</v>
      </c>
      <c r="CA60" t="s">
        <v>90</v>
      </c>
      <c r="CB60" t="s">
        <v>427</v>
      </c>
      <c r="CC60" t="s">
        <v>88</v>
      </c>
      <c r="CD60" t="s">
        <v>1366</v>
      </c>
      <c r="CI60" t="s">
        <v>402</v>
      </c>
      <c r="CJ60" t="s">
        <v>1367</v>
      </c>
    </row>
    <row r="61" spans="1:88" x14ac:dyDescent="0.25">
      <c r="A61" t="s">
        <v>444</v>
      </c>
      <c r="B61" t="s">
        <v>1114</v>
      </c>
      <c r="C61" t="s">
        <v>84</v>
      </c>
      <c r="D61" t="s">
        <v>89</v>
      </c>
      <c r="E61" t="s">
        <v>85</v>
      </c>
      <c r="F61" t="s">
        <v>1368</v>
      </c>
      <c r="G61" t="s">
        <v>1369</v>
      </c>
      <c r="H61" t="s">
        <v>1193</v>
      </c>
      <c r="I61" t="s">
        <v>1193</v>
      </c>
      <c r="K61" t="s">
        <v>1193</v>
      </c>
      <c r="L61" t="s">
        <v>448</v>
      </c>
      <c r="M61" t="s">
        <v>1117</v>
      </c>
      <c r="N61" t="s">
        <v>449</v>
      </c>
      <c r="P61" s="2">
        <v>1</v>
      </c>
      <c r="Q61" s="2">
        <v>0.02</v>
      </c>
      <c r="R61" s="2">
        <v>0.02</v>
      </c>
      <c r="T61" s="2">
        <v>16.29</v>
      </c>
      <c r="V61" s="2">
        <v>16.29</v>
      </c>
      <c r="AC61" s="2">
        <v>16.29</v>
      </c>
      <c r="AD61" s="2">
        <v>0.16</v>
      </c>
      <c r="AE61" s="2">
        <v>2.61</v>
      </c>
      <c r="AG61" s="2">
        <v>2.61</v>
      </c>
      <c r="AP61" s="2">
        <v>2.61</v>
      </c>
      <c r="AQ61" s="2">
        <v>18.899999999999999</v>
      </c>
      <c r="AS61" s="2">
        <v>18.899999999999999</v>
      </c>
      <c r="AZ61" s="2">
        <v>18.899999999999999</v>
      </c>
      <c r="BA61" t="s">
        <v>87</v>
      </c>
      <c r="BH61" t="s">
        <v>407</v>
      </c>
      <c r="BI61" t="s">
        <v>1084</v>
      </c>
      <c r="BJ61" t="s">
        <v>1085</v>
      </c>
      <c r="BK61" t="s">
        <v>1086</v>
      </c>
      <c r="BL61" t="s">
        <v>1370</v>
      </c>
      <c r="BM61" t="s">
        <v>90</v>
      </c>
      <c r="BN61" t="s">
        <v>1371</v>
      </c>
      <c r="BO61" t="s">
        <v>1085</v>
      </c>
      <c r="BP61" t="s">
        <v>90</v>
      </c>
      <c r="BQ61" t="s">
        <v>354</v>
      </c>
      <c r="BR61" t="s">
        <v>355</v>
      </c>
      <c r="BU61" t="s">
        <v>90</v>
      </c>
      <c r="BV61" t="s">
        <v>518</v>
      </c>
      <c r="BW61" t="s">
        <v>90</v>
      </c>
      <c r="BX61" t="s">
        <v>518</v>
      </c>
      <c r="CA61" t="s">
        <v>90</v>
      </c>
      <c r="CB61" t="s">
        <v>427</v>
      </c>
      <c r="CC61" t="s">
        <v>88</v>
      </c>
      <c r="CD61" t="s">
        <v>1372</v>
      </c>
      <c r="CI61" t="s">
        <v>402</v>
      </c>
      <c r="CJ61" t="s">
        <v>1373</v>
      </c>
    </row>
    <row r="62" spans="1:88" x14ac:dyDescent="0.25">
      <c r="A62" t="s">
        <v>444</v>
      </c>
      <c r="B62" t="s">
        <v>1114</v>
      </c>
      <c r="C62" t="s">
        <v>84</v>
      </c>
      <c r="D62" t="s">
        <v>89</v>
      </c>
      <c r="E62" t="s">
        <v>85</v>
      </c>
      <c r="F62" t="s">
        <v>867</v>
      </c>
      <c r="G62" t="s">
        <v>868</v>
      </c>
      <c r="H62" t="s">
        <v>1294</v>
      </c>
      <c r="I62" t="s">
        <v>1193</v>
      </c>
      <c r="K62" t="s">
        <v>1193</v>
      </c>
      <c r="L62" t="s">
        <v>467</v>
      </c>
      <c r="M62" t="s">
        <v>1120</v>
      </c>
      <c r="N62" t="s">
        <v>468</v>
      </c>
      <c r="P62" s="2">
        <v>1</v>
      </c>
      <c r="Q62" s="2">
        <v>0.28000000000000003</v>
      </c>
      <c r="R62" s="2">
        <v>0.28000000000000003</v>
      </c>
      <c r="T62" s="2">
        <v>16.29</v>
      </c>
      <c r="V62" s="2">
        <v>16.29</v>
      </c>
      <c r="AC62" s="2">
        <v>16.29</v>
      </c>
      <c r="AD62" s="2">
        <v>0.16</v>
      </c>
      <c r="AE62" s="2">
        <v>2.61</v>
      </c>
      <c r="AG62" s="2">
        <v>2.61</v>
      </c>
      <c r="AP62" s="2">
        <v>2.61</v>
      </c>
      <c r="AQ62" s="2">
        <v>18.899999999999999</v>
      </c>
      <c r="AS62" s="2">
        <v>18.899999999999999</v>
      </c>
      <c r="AZ62" s="2">
        <v>18.899999999999999</v>
      </c>
      <c r="BA62" t="s">
        <v>87</v>
      </c>
      <c r="BH62" t="s">
        <v>407</v>
      </c>
      <c r="BI62" t="s">
        <v>514</v>
      </c>
      <c r="BJ62" t="s">
        <v>206</v>
      </c>
      <c r="BK62" t="s">
        <v>515</v>
      </c>
      <c r="BL62" t="s">
        <v>869</v>
      </c>
      <c r="BM62" t="s">
        <v>90</v>
      </c>
      <c r="BN62" t="s">
        <v>870</v>
      </c>
      <c r="BO62" t="s">
        <v>206</v>
      </c>
      <c r="BP62" t="s">
        <v>90</v>
      </c>
      <c r="BQ62" t="s">
        <v>354</v>
      </c>
      <c r="BR62" t="s">
        <v>355</v>
      </c>
      <c r="BU62" t="s">
        <v>90</v>
      </c>
      <c r="BV62" t="s">
        <v>518</v>
      </c>
      <c r="BW62" t="s">
        <v>90</v>
      </c>
      <c r="BX62" t="s">
        <v>518</v>
      </c>
      <c r="CA62" t="s">
        <v>90</v>
      </c>
      <c r="CB62" t="s">
        <v>427</v>
      </c>
      <c r="CC62" t="s">
        <v>88</v>
      </c>
      <c r="CD62" t="s">
        <v>871</v>
      </c>
      <c r="CI62" t="s">
        <v>402</v>
      </c>
      <c r="CJ62" t="s">
        <v>872</v>
      </c>
    </row>
    <row r="63" spans="1:88" x14ac:dyDescent="0.25">
      <c r="A63" t="s">
        <v>444</v>
      </c>
      <c r="B63" t="s">
        <v>1114</v>
      </c>
      <c r="C63" t="s">
        <v>84</v>
      </c>
      <c r="D63" t="s">
        <v>89</v>
      </c>
      <c r="E63" t="s">
        <v>85</v>
      </c>
      <c r="F63" t="s">
        <v>1374</v>
      </c>
      <c r="G63" t="s">
        <v>1375</v>
      </c>
      <c r="H63" t="s">
        <v>1193</v>
      </c>
      <c r="I63" t="s">
        <v>1193</v>
      </c>
      <c r="K63" t="s">
        <v>1193</v>
      </c>
      <c r="L63" t="s">
        <v>448</v>
      </c>
      <c r="M63" t="s">
        <v>1117</v>
      </c>
      <c r="N63" t="s">
        <v>449</v>
      </c>
      <c r="P63" s="2">
        <v>1</v>
      </c>
      <c r="Q63" s="2">
        <v>0.02</v>
      </c>
      <c r="R63" s="2">
        <v>0.02</v>
      </c>
      <c r="T63" s="2">
        <v>16.29</v>
      </c>
      <c r="V63" s="2">
        <v>16.29</v>
      </c>
      <c r="AC63" s="2">
        <v>16.29</v>
      </c>
      <c r="AD63" s="2">
        <v>0.16</v>
      </c>
      <c r="AE63" s="2">
        <v>2.61</v>
      </c>
      <c r="AG63" s="2">
        <v>2.61</v>
      </c>
      <c r="AP63" s="2">
        <v>2.61</v>
      </c>
      <c r="AQ63" s="2">
        <v>18.899999999999999</v>
      </c>
      <c r="AS63" s="2">
        <v>18.899999999999999</v>
      </c>
      <c r="AZ63" s="2">
        <v>18.899999999999999</v>
      </c>
      <c r="BA63" t="s">
        <v>87</v>
      </c>
      <c r="BH63" t="s">
        <v>407</v>
      </c>
      <c r="BI63" t="s">
        <v>416</v>
      </c>
      <c r="BJ63" t="s">
        <v>90</v>
      </c>
      <c r="BK63" t="s">
        <v>410</v>
      </c>
      <c r="BL63" t="s">
        <v>1376</v>
      </c>
      <c r="BM63" t="s">
        <v>90</v>
      </c>
      <c r="BN63" t="s">
        <v>1377</v>
      </c>
      <c r="BO63" t="s">
        <v>90</v>
      </c>
      <c r="BP63" t="s">
        <v>90</v>
      </c>
      <c r="BQ63" t="s">
        <v>354</v>
      </c>
      <c r="BR63" t="s">
        <v>355</v>
      </c>
      <c r="BS63" t="s">
        <v>90</v>
      </c>
      <c r="BT63" t="s">
        <v>518</v>
      </c>
      <c r="BU63" t="s">
        <v>90</v>
      </c>
      <c r="BV63" t="s">
        <v>518</v>
      </c>
      <c r="BW63" t="s">
        <v>90</v>
      </c>
      <c r="BX63" t="s">
        <v>518</v>
      </c>
      <c r="CA63" t="s">
        <v>90</v>
      </c>
      <c r="CB63" t="s">
        <v>427</v>
      </c>
      <c r="CC63" t="s">
        <v>88</v>
      </c>
      <c r="CD63" t="s">
        <v>1378</v>
      </c>
      <c r="CI63" t="s">
        <v>402</v>
      </c>
      <c r="CJ63" t="s">
        <v>1379</v>
      </c>
    </row>
    <row r="64" spans="1:88" x14ac:dyDescent="0.25">
      <c r="A64" t="s">
        <v>444</v>
      </c>
      <c r="B64" t="s">
        <v>1114</v>
      </c>
      <c r="C64" t="s">
        <v>84</v>
      </c>
      <c r="D64" t="s">
        <v>958</v>
      </c>
      <c r="E64" t="s">
        <v>356</v>
      </c>
      <c r="F64" t="s">
        <v>1380</v>
      </c>
      <c r="G64" t="s">
        <v>1381</v>
      </c>
      <c r="J64" t="s">
        <v>1193</v>
      </c>
      <c r="K64" t="s">
        <v>1193</v>
      </c>
      <c r="L64" t="s">
        <v>1273</v>
      </c>
      <c r="M64" t="s">
        <v>1274</v>
      </c>
      <c r="N64" t="s">
        <v>1275</v>
      </c>
      <c r="P64" s="2">
        <v>1</v>
      </c>
      <c r="Q64" s="2">
        <v>0.68</v>
      </c>
      <c r="R64" s="2">
        <v>0.68</v>
      </c>
      <c r="BI64" t="s">
        <v>1382</v>
      </c>
      <c r="BJ64" t="s">
        <v>964</v>
      </c>
      <c r="BK64" t="s">
        <v>1383</v>
      </c>
      <c r="BL64" t="s">
        <v>1384</v>
      </c>
      <c r="BM64" t="s">
        <v>964</v>
      </c>
      <c r="BN64" t="s">
        <v>1385</v>
      </c>
      <c r="BO64" t="s">
        <v>964</v>
      </c>
      <c r="BP64" t="s">
        <v>964</v>
      </c>
      <c r="BQ64" t="s">
        <v>354</v>
      </c>
      <c r="BR64" t="s">
        <v>123</v>
      </c>
    </row>
    <row r="65" spans="1:88" x14ac:dyDescent="0.25">
      <c r="A65" t="s">
        <v>444</v>
      </c>
      <c r="B65" t="s">
        <v>1114</v>
      </c>
      <c r="C65" t="s">
        <v>84</v>
      </c>
      <c r="D65" t="s">
        <v>941</v>
      </c>
      <c r="E65" t="s">
        <v>356</v>
      </c>
      <c r="F65" t="s">
        <v>942</v>
      </c>
      <c r="G65" t="s">
        <v>1386</v>
      </c>
      <c r="J65" t="s">
        <v>1193</v>
      </c>
      <c r="K65" t="s">
        <v>1193</v>
      </c>
      <c r="L65" t="s">
        <v>944</v>
      </c>
      <c r="M65" t="s">
        <v>1170</v>
      </c>
      <c r="N65" t="s">
        <v>1059</v>
      </c>
      <c r="P65" s="2">
        <v>1</v>
      </c>
      <c r="Q65" s="2">
        <v>0.64</v>
      </c>
      <c r="R65" s="2">
        <v>0.64</v>
      </c>
      <c r="BI65" t="s">
        <v>1387</v>
      </c>
      <c r="BJ65" t="s">
        <v>443</v>
      </c>
      <c r="BK65" t="s">
        <v>947</v>
      </c>
      <c r="BL65" t="s">
        <v>1161</v>
      </c>
      <c r="BM65" t="s">
        <v>443</v>
      </c>
      <c r="BN65" t="s">
        <v>1162</v>
      </c>
      <c r="BO65" t="s">
        <v>206</v>
      </c>
      <c r="BP65" t="s">
        <v>443</v>
      </c>
      <c r="BQ65" t="s">
        <v>354</v>
      </c>
      <c r="BR65" t="s">
        <v>123</v>
      </c>
    </row>
    <row r="66" spans="1:88" x14ac:dyDescent="0.25">
      <c r="A66" t="s">
        <v>444</v>
      </c>
      <c r="B66" t="s">
        <v>1114</v>
      </c>
      <c r="C66" t="s">
        <v>84</v>
      </c>
      <c r="D66" t="s">
        <v>89</v>
      </c>
      <c r="E66" t="s">
        <v>356</v>
      </c>
      <c r="F66" t="s">
        <v>1049</v>
      </c>
      <c r="G66" t="s">
        <v>1388</v>
      </c>
      <c r="J66" t="s">
        <v>1193</v>
      </c>
      <c r="K66" t="s">
        <v>1193</v>
      </c>
      <c r="L66" t="s">
        <v>982</v>
      </c>
      <c r="M66" t="s">
        <v>1389</v>
      </c>
      <c r="N66" t="s">
        <v>983</v>
      </c>
      <c r="P66" s="2">
        <v>1</v>
      </c>
      <c r="Q66" s="2">
        <v>0.53</v>
      </c>
      <c r="R66" s="2">
        <v>0.53</v>
      </c>
      <c r="BI66" t="s">
        <v>1390</v>
      </c>
      <c r="BJ66" t="s">
        <v>90</v>
      </c>
      <c r="BK66" t="s">
        <v>1052</v>
      </c>
      <c r="BL66" t="s">
        <v>367</v>
      </c>
      <c r="BM66" t="s">
        <v>206</v>
      </c>
      <c r="BN66" t="s">
        <v>368</v>
      </c>
      <c r="BO66" t="s">
        <v>206</v>
      </c>
      <c r="BP66" t="s">
        <v>90</v>
      </c>
      <c r="BQ66" t="s">
        <v>354</v>
      </c>
      <c r="BR66" t="s">
        <v>123</v>
      </c>
    </row>
    <row r="67" spans="1:88" x14ac:dyDescent="0.25">
      <c r="A67" t="s">
        <v>444</v>
      </c>
      <c r="B67" t="s">
        <v>1114</v>
      </c>
      <c r="C67" t="s">
        <v>84</v>
      </c>
      <c r="D67" t="s">
        <v>89</v>
      </c>
      <c r="E67" t="s">
        <v>356</v>
      </c>
      <c r="F67" t="s">
        <v>1305</v>
      </c>
      <c r="G67" t="s">
        <v>1391</v>
      </c>
      <c r="J67" t="s">
        <v>1193</v>
      </c>
      <c r="K67" t="s">
        <v>1193</v>
      </c>
      <c r="L67" t="s">
        <v>1308</v>
      </c>
      <c r="M67" t="s">
        <v>1309</v>
      </c>
      <c r="N67" t="s">
        <v>1310</v>
      </c>
      <c r="P67" s="2">
        <v>1</v>
      </c>
      <c r="Q67" s="2">
        <v>0.55000000000000004</v>
      </c>
      <c r="R67" s="2">
        <v>0.55000000000000004</v>
      </c>
      <c r="BI67" t="s">
        <v>1392</v>
      </c>
      <c r="BJ67" t="s">
        <v>453</v>
      </c>
      <c r="BK67" t="s">
        <v>1312</v>
      </c>
      <c r="BL67" t="s">
        <v>367</v>
      </c>
      <c r="BM67" t="s">
        <v>206</v>
      </c>
      <c r="BN67" t="s">
        <v>368</v>
      </c>
      <c r="BO67" t="s">
        <v>964</v>
      </c>
      <c r="BP67" t="s">
        <v>453</v>
      </c>
      <c r="BQ67" t="s">
        <v>354</v>
      </c>
      <c r="BR67" t="s">
        <v>123</v>
      </c>
    </row>
    <row r="68" spans="1:88" x14ac:dyDescent="0.25">
      <c r="A68" t="s">
        <v>444</v>
      </c>
      <c r="B68" t="s">
        <v>1114</v>
      </c>
      <c r="C68" t="s">
        <v>84</v>
      </c>
      <c r="D68" t="s">
        <v>89</v>
      </c>
      <c r="E68" t="s">
        <v>356</v>
      </c>
      <c r="F68" t="s">
        <v>1037</v>
      </c>
      <c r="G68" t="s">
        <v>1393</v>
      </c>
      <c r="J68" t="s">
        <v>1193</v>
      </c>
      <c r="K68" t="s">
        <v>1193</v>
      </c>
      <c r="L68" t="s">
        <v>1039</v>
      </c>
      <c r="M68" t="s">
        <v>1139</v>
      </c>
      <c r="N68" t="s">
        <v>1040</v>
      </c>
      <c r="P68" s="2">
        <v>1</v>
      </c>
      <c r="Q68" s="2">
        <v>0.64</v>
      </c>
      <c r="R68" s="2">
        <v>0.64</v>
      </c>
      <c r="BI68" t="s">
        <v>1394</v>
      </c>
      <c r="BJ68" t="s">
        <v>90</v>
      </c>
      <c r="BK68" t="s">
        <v>1042</v>
      </c>
      <c r="BL68" t="s">
        <v>367</v>
      </c>
      <c r="BM68" t="s">
        <v>206</v>
      </c>
      <c r="BN68" t="s">
        <v>368</v>
      </c>
      <c r="BO68" t="s">
        <v>206</v>
      </c>
      <c r="BP68" t="s">
        <v>90</v>
      </c>
      <c r="BQ68" t="s">
        <v>354</v>
      </c>
      <c r="BR68" t="s">
        <v>123</v>
      </c>
    </row>
    <row r="69" spans="1:88" x14ac:dyDescent="0.25">
      <c r="A69" t="s">
        <v>444</v>
      </c>
      <c r="B69" t="s">
        <v>1114</v>
      </c>
      <c r="C69" t="s">
        <v>84</v>
      </c>
      <c r="D69" t="s">
        <v>89</v>
      </c>
      <c r="E69" t="s">
        <v>356</v>
      </c>
      <c r="F69" t="s">
        <v>1395</v>
      </c>
      <c r="G69" t="s">
        <v>1396</v>
      </c>
      <c r="J69" t="s">
        <v>1193</v>
      </c>
      <c r="K69" t="s">
        <v>1193</v>
      </c>
      <c r="L69" t="s">
        <v>1397</v>
      </c>
      <c r="M69" t="s">
        <v>1398</v>
      </c>
      <c r="N69" t="s">
        <v>1399</v>
      </c>
      <c r="P69" s="2">
        <v>1</v>
      </c>
      <c r="Q69" s="2">
        <v>0.59</v>
      </c>
      <c r="R69" s="2">
        <v>0.59</v>
      </c>
      <c r="BI69" t="s">
        <v>1400</v>
      </c>
      <c r="BJ69" t="s">
        <v>90</v>
      </c>
      <c r="BK69" t="s">
        <v>1401</v>
      </c>
      <c r="BL69" t="s">
        <v>367</v>
      </c>
      <c r="BM69" t="s">
        <v>206</v>
      </c>
      <c r="BN69" t="s">
        <v>368</v>
      </c>
      <c r="BO69" t="s">
        <v>964</v>
      </c>
      <c r="BP69" t="s">
        <v>90</v>
      </c>
      <c r="BQ69" t="s">
        <v>354</v>
      </c>
      <c r="BR69" t="s">
        <v>123</v>
      </c>
    </row>
    <row r="70" spans="1:88" x14ac:dyDescent="0.25">
      <c r="A70" t="s">
        <v>444</v>
      </c>
      <c r="B70" t="s">
        <v>1114</v>
      </c>
      <c r="C70" t="s">
        <v>84</v>
      </c>
      <c r="D70" t="s">
        <v>89</v>
      </c>
      <c r="E70" t="s">
        <v>201</v>
      </c>
      <c r="F70" t="s">
        <v>1402</v>
      </c>
      <c r="G70" t="s">
        <v>1403</v>
      </c>
      <c r="H70" t="s">
        <v>1404</v>
      </c>
      <c r="K70" t="s">
        <v>1193</v>
      </c>
      <c r="L70" t="s">
        <v>1099</v>
      </c>
      <c r="M70" t="s">
        <v>1405</v>
      </c>
      <c r="N70" t="s">
        <v>1100</v>
      </c>
      <c r="P70" s="2">
        <v>1</v>
      </c>
      <c r="T70" s="2">
        <v>-25.43</v>
      </c>
      <c r="V70" s="2">
        <v>-25.43</v>
      </c>
      <c r="AC70" s="2">
        <v>-25.43</v>
      </c>
      <c r="AD70" s="2">
        <v>0.16</v>
      </c>
      <c r="AE70" s="2">
        <v>-4.07</v>
      </c>
      <c r="AG70" s="2">
        <v>-4.07</v>
      </c>
      <c r="AP70" s="2">
        <v>-4.07</v>
      </c>
      <c r="AQ70" s="2">
        <v>-29.5</v>
      </c>
      <c r="AS70" s="2">
        <v>-29.5</v>
      </c>
      <c r="AZ70" s="2">
        <v>-29.5</v>
      </c>
      <c r="BA70" t="s">
        <v>87</v>
      </c>
      <c r="BH70" t="s">
        <v>407</v>
      </c>
      <c r="BI70" t="s">
        <v>1093</v>
      </c>
      <c r="BK70" t="s">
        <v>1094</v>
      </c>
      <c r="BL70" t="s">
        <v>574</v>
      </c>
      <c r="BM70" t="s">
        <v>90</v>
      </c>
      <c r="BN70" t="s">
        <v>1406</v>
      </c>
      <c r="BO70" t="s">
        <v>90</v>
      </c>
      <c r="BP70" t="s">
        <v>90</v>
      </c>
      <c r="BQ70" t="s">
        <v>354</v>
      </c>
      <c r="BR70" t="s">
        <v>355</v>
      </c>
      <c r="BS70" t="s">
        <v>90</v>
      </c>
      <c r="BT70" t="s">
        <v>518</v>
      </c>
      <c r="BU70" t="s">
        <v>90</v>
      </c>
      <c r="BV70" t="s">
        <v>518</v>
      </c>
      <c r="BW70" t="s">
        <v>90</v>
      </c>
      <c r="BX70" t="s">
        <v>518</v>
      </c>
      <c r="CA70" t="s">
        <v>90</v>
      </c>
      <c r="CB70" t="s">
        <v>427</v>
      </c>
      <c r="CC70" t="s">
        <v>88</v>
      </c>
      <c r="CD70" t="s">
        <v>1407</v>
      </c>
      <c r="CI70" t="s">
        <v>402</v>
      </c>
      <c r="CJ70" t="s">
        <v>1408</v>
      </c>
    </row>
    <row r="71" spans="1:88" x14ac:dyDescent="0.25">
      <c r="A71" t="s">
        <v>444</v>
      </c>
      <c r="B71" t="s">
        <v>1114</v>
      </c>
      <c r="C71" t="s">
        <v>84</v>
      </c>
      <c r="D71" t="s">
        <v>89</v>
      </c>
      <c r="E71" t="s">
        <v>201</v>
      </c>
      <c r="F71" t="s">
        <v>1409</v>
      </c>
      <c r="G71" t="s">
        <v>1410</v>
      </c>
      <c r="H71" t="s">
        <v>432</v>
      </c>
      <c r="K71" t="s">
        <v>1193</v>
      </c>
      <c r="L71" t="s">
        <v>1411</v>
      </c>
      <c r="M71" t="s">
        <v>1412</v>
      </c>
      <c r="N71" t="s">
        <v>1413</v>
      </c>
      <c r="P71" s="2">
        <v>1</v>
      </c>
      <c r="T71" s="2">
        <v>-25.43</v>
      </c>
      <c r="V71" s="2">
        <v>-25.43</v>
      </c>
      <c r="AC71" s="2">
        <v>-25.43</v>
      </c>
      <c r="AD71" s="2">
        <v>0.16</v>
      </c>
      <c r="AE71" s="2">
        <v>-4.07</v>
      </c>
      <c r="AG71" s="2">
        <v>-4.07</v>
      </c>
      <c r="AP71" s="2">
        <v>-4.07</v>
      </c>
      <c r="AQ71" s="2">
        <v>-29.5</v>
      </c>
      <c r="AS71" s="2">
        <v>-29.5</v>
      </c>
      <c r="AZ71" s="2">
        <v>-29.5</v>
      </c>
      <c r="BA71" t="s">
        <v>87</v>
      </c>
      <c r="BH71" t="s">
        <v>407</v>
      </c>
      <c r="BI71" t="s">
        <v>1237</v>
      </c>
      <c r="BK71" t="s">
        <v>1238</v>
      </c>
      <c r="BL71" t="s">
        <v>672</v>
      </c>
      <c r="BM71" t="s">
        <v>90</v>
      </c>
      <c r="BN71" t="s">
        <v>1414</v>
      </c>
      <c r="BO71" t="s">
        <v>964</v>
      </c>
      <c r="BP71" t="s">
        <v>90</v>
      </c>
      <c r="BQ71" t="s">
        <v>354</v>
      </c>
      <c r="BR71" t="s">
        <v>355</v>
      </c>
      <c r="BU71" t="s">
        <v>90</v>
      </c>
      <c r="BV71" t="s">
        <v>518</v>
      </c>
      <c r="BW71" t="s">
        <v>90</v>
      </c>
      <c r="BX71" t="s">
        <v>518</v>
      </c>
      <c r="CA71" t="s">
        <v>90</v>
      </c>
      <c r="CB71" t="s">
        <v>427</v>
      </c>
      <c r="CC71" t="s">
        <v>88</v>
      </c>
      <c r="CD71" t="s">
        <v>1415</v>
      </c>
      <c r="CI71" t="s">
        <v>402</v>
      </c>
      <c r="CJ71" t="s">
        <v>1416</v>
      </c>
    </row>
    <row r="72" spans="1:88" x14ac:dyDescent="0.25">
      <c r="A72" t="s">
        <v>444</v>
      </c>
      <c r="B72" t="s">
        <v>1114</v>
      </c>
      <c r="C72" t="s">
        <v>84</v>
      </c>
      <c r="D72" t="s">
        <v>89</v>
      </c>
      <c r="E72" t="s">
        <v>201</v>
      </c>
      <c r="F72" t="s">
        <v>493</v>
      </c>
      <c r="G72" t="s">
        <v>977</v>
      </c>
      <c r="H72" t="s">
        <v>1417</v>
      </c>
      <c r="K72" t="s">
        <v>1193</v>
      </c>
      <c r="L72" t="s">
        <v>496</v>
      </c>
      <c r="M72" t="s">
        <v>1251</v>
      </c>
      <c r="N72" t="s">
        <v>497</v>
      </c>
      <c r="P72" s="2">
        <v>1</v>
      </c>
      <c r="T72" s="2">
        <v>-23.98</v>
      </c>
      <c r="V72" s="2">
        <v>-23.98</v>
      </c>
      <c r="AC72" s="2">
        <v>-23.98</v>
      </c>
      <c r="AD72" s="2">
        <v>0.23</v>
      </c>
      <c r="AE72" s="2">
        <v>-5.52</v>
      </c>
      <c r="AG72" s="2">
        <v>-5.52</v>
      </c>
      <c r="AP72" s="2">
        <v>-5.52</v>
      </c>
      <c r="AQ72" s="2">
        <v>-29.5</v>
      </c>
      <c r="AS72" s="2">
        <v>-29.5</v>
      </c>
      <c r="AZ72" s="2">
        <v>-29.5</v>
      </c>
      <c r="BA72" t="s">
        <v>87</v>
      </c>
      <c r="BH72" t="s">
        <v>407</v>
      </c>
      <c r="BI72" t="s">
        <v>450</v>
      </c>
      <c r="BK72" t="s">
        <v>451</v>
      </c>
      <c r="BL72" t="s">
        <v>498</v>
      </c>
      <c r="BM72" t="s">
        <v>453</v>
      </c>
      <c r="BN72" t="s">
        <v>499</v>
      </c>
      <c r="BO72" t="s">
        <v>206</v>
      </c>
      <c r="BP72" t="s">
        <v>453</v>
      </c>
      <c r="BQ72" t="s">
        <v>354</v>
      </c>
      <c r="BR72" t="s">
        <v>355</v>
      </c>
      <c r="BS72" t="s">
        <v>206</v>
      </c>
      <c r="BT72" t="s">
        <v>455</v>
      </c>
      <c r="BW72" t="s">
        <v>206</v>
      </c>
      <c r="BX72" t="s">
        <v>455</v>
      </c>
      <c r="CA72" t="s">
        <v>453</v>
      </c>
      <c r="CB72" t="s">
        <v>1140</v>
      </c>
      <c r="CC72" t="s">
        <v>88</v>
      </c>
      <c r="CD72" t="s">
        <v>978</v>
      </c>
      <c r="CE72" t="s">
        <v>1418</v>
      </c>
      <c r="CF72" t="s">
        <v>457</v>
      </c>
      <c r="CG72" s="2">
        <v>4.4504000000000001</v>
      </c>
      <c r="CH72" t="s">
        <v>1419</v>
      </c>
      <c r="CI72" t="s">
        <v>402</v>
      </c>
      <c r="CJ72" t="s">
        <v>979</v>
      </c>
    </row>
    <row r="73" spans="1:88" x14ac:dyDescent="0.25">
      <c r="A73" t="s">
        <v>444</v>
      </c>
      <c r="B73" t="s">
        <v>1114</v>
      </c>
      <c r="C73" t="s">
        <v>84</v>
      </c>
      <c r="D73" t="s">
        <v>89</v>
      </c>
      <c r="E73" t="s">
        <v>201</v>
      </c>
      <c r="F73" t="s">
        <v>651</v>
      </c>
      <c r="G73" t="s">
        <v>991</v>
      </c>
      <c r="H73" t="s">
        <v>1420</v>
      </c>
      <c r="K73" t="s">
        <v>1193</v>
      </c>
      <c r="L73" t="s">
        <v>653</v>
      </c>
      <c r="M73" t="s">
        <v>1150</v>
      </c>
      <c r="N73" t="s">
        <v>654</v>
      </c>
      <c r="P73" s="2">
        <v>1</v>
      </c>
      <c r="T73" s="2">
        <v>-25.43</v>
      </c>
      <c r="V73" s="2">
        <v>-25.43</v>
      </c>
      <c r="AC73" s="2">
        <v>-25.43</v>
      </c>
      <c r="AD73" s="2">
        <v>0.16</v>
      </c>
      <c r="AE73" s="2">
        <v>-4.07</v>
      </c>
      <c r="AG73" s="2">
        <v>-4.07</v>
      </c>
      <c r="AP73" s="2">
        <v>-4.07</v>
      </c>
      <c r="AQ73" s="2">
        <v>-29.5</v>
      </c>
      <c r="AS73" s="2">
        <v>-29.5</v>
      </c>
      <c r="AZ73" s="2">
        <v>-29.5</v>
      </c>
      <c r="BA73" t="s">
        <v>87</v>
      </c>
      <c r="BH73" t="s">
        <v>407</v>
      </c>
      <c r="BI73" t="s">
        <v>367</v>
      </c>
      <c r="BK73" t="s">
        <v>368</v>
      </c>
      <c r="BL73" t="s">
        <v>655</v>
      </c>
      <c r="BM73" t="s">
        <v>90</v>
      </c>
      <c r="BN73" t="s">
        <v>656</v>
      </c>
      <c r="BO73" t="s">
        <v>206</v>
      </c>
      <c r="BP73" t="s">
        <v>90</v>
      </c>
      <c r="BQ73" t="s">
        <v>354</v>
      </c>
      <c r="BR73" t="s">
        <v>355</v>
      </c>
      <c r="BU73" t="s">
        <v>90</v>
      </c>
      <c r="BV73" t="s">
        <v>518</v>
      </c>
      <c r="BW73" t="s">
        <v>90</v>
      </c>
      <c r="BX73" t="s">
        <v>518</v>
      </c>
      <c r="CA73" t="s">
        <v>90</v>
      </c>
      <c r="CB73" t="s">
        <v>427</v>
      </c>
      <c r="CC73" t="s">
        <v>88</v>
      </c>
      <c r="CD73" t="s">
        <v>992</v>
      </c>
      <c r="CI73" t="s">
        <v>402</v>
      </c>
      <c r="CJ73" t="s">
        <v>993</v>
      </c>
    </row>
    <row r="74" spans="1:88" x14ac:dyDescent="0.25">
      <c r="A74" t="s">
        <v>444</v>
      </c>
      <c r="B74" t="s">
        <v>1114</v>
      </c>
      <c r="C74" t="s">
        <v>84</v>
      </c>
      <c r="D74" t="s">
        <v>1079</v>
      </c>
      <c r="E74" t="s">
        <v>1080</v>
      </c>
      <c r="F74" t="s">
        <v>1421</v>
      </c>
      <c r="G74" t="s">
        <v>1421</v>
      </c>
      <c r="I74" t="s">
        <v>1422</v>
      </c>
      <c r="J74" t="s">
        <v>1193</v>
      </c>
      <c r="K74" t="s">
        <v>1193</v>
      </c>
      <c r="L74" t="s">
        <v>448</v>
      </c>
      <c r="M74" t="s">
        <v>1117</v>
      </c>
      <c r="N74" t="s">
        <v>1020</v>
      </c>
      <c r="P74" s="2">
        <v>1</v>
      </c>
      <c r="Q74" s="2">
        <v>0.02</v>
      </c>
      <c r="R74" s="2">
        <v>0.02</v>
      </c>
      <c r="U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F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R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BI74" t="s">
        <v>1108</v>
      </c>
      <c r="BJ74" t="s">
        <v>90</v>
      </c>
      <c r="BK74" t="s">
        <v>1109</v>
      </c>
      <c r="BL74" t="s">
        <v>1320</v>
      </c>
      <c r="BM74" t="s">
        <v>964</v>
      </c>
      <c r="BN74" t="s">
        <v>1321</v>
      </c>
      <c r="BQ74" t="s">
        <v>1088</v>
      </c>
      <c r="BR74" t="s">
        <v>123</v>
      </c>
    </row>
    <row r="75" spans="1:88" x14ac:dyDescent="0.25">
      <c r="A75" t="s">
        <v>444</v>
      </c>
      <c r="B75" t="s">
        <v>1114</v>
      </c>
      <c r="C75" t="s">
        <v>84</v>
      </c>
      <c r="D75" t="s">
        <v>1079</v>
      </c>
      <c r="E75" t="s">
        <v>1080</v>
      </c>
      <c r="F75" t="s">
        <v>1423</v>
      </c>
      <c r="G75" t="s">
        <v>1423</v>
      </c>
      <c r="I75" t="s">
        <v>1422</v>
      </c>
      <c r="J75" t="s">
        <v>1193</v>
      </c>
      <c r="K75" t="s">
        <v>1193</v>
      </c>
      <c r="L75" t="s">
        <v>448</v>
      </c>
      <c r="M75" t="s">
        <v>1117</v>
      </c>
      <c r="N75" t="s">
        <v>1020</v>
      </c>
      <c r="P75" s="2">
        <v>35</v>
      </c>
      <c r="Q75" s="2">
        <v>0.02</v>
      </c>
      <c r="R75" s="2">
        <v>0.7</v>
      </c>
      <c r="U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F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R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BI75" t="s">
        <v>1108</v>
      </c>
      <c r="BJ75" t="s">
        <v>90</v>
      </c>
      <c r="BK75" t="s">
        <v>1109</v>
      </c>
      <c r="BL75" t="s">
        <v>1320</v>
      </c>
      <c r="BM75" t="s">
        <v>964</v>
      </c>
      <c r="BN75" t="s">
        <v>1321</v>
      </c>
      <c r="BQ75" t="s">
        <v>1088</v>
      </c>
      <c r="BR75" t="s">
        <v>123</v>
      </c>
    </row>
    <row r="76" spans="1:88" x14ac:dyDescent="0.25">
      <c r="A76" t="s">
        <v>444</v>
      </c>
      <c r="B76" t="s">
        <v>1114</v>
      </c>
      <c r="C76" t="s">
        <v>84</v>
      </c>
      <c r="D76" t="s">
        <v>89</v>
      </c>
      <c r="E76" t="s">
        <v>85</v>
      </c>
      <c r="F76" t="s">
        <v>842</v>
      </c>
      <c r="G76" t="s">
        <v>843</v>
      </c>
      <c r="H76" t="s">
        <v>1422</v>
      </c>
      <c r="I76" t="s">
        <v>1294</v>
      </c>
      <c r="K76" t="s">
        <v>1294</v>
      </c>
      <c r="L76" t="s">
        <v>448</v>
      </c>
      <c r="M76" t="s">
        <v>1117</v>
      </c>
      <c r="N76" t="s">
        <v>449</v>
      </c>
      <c r="P76" s="2">
        <v>1</v>
      </c>
      <c r="Q76" s="2">
        <v>0.02</v>
      </c>
      <c r="R76" s="2">
        <v>0.02</v>
      </c>
      <c r="T76" s="2">
        <v>16.29</v>
      </c>
      <c r="V76" s="2">
        <v>16.29</v>
      </c>
      <c r="W76" s="2">
        <v>1.1200000000000001</v>
      </c>
      <c r="X76" s="2">
        <v>-1.1200000000000001</v>
      </c>
      <c r="Y76" s="2">
        <v>0</v>
      </c>
      <c r="AC76" s="2">
        <v>16.29</v>
      </c>
      <c r="AD76" s="2">
        <v>0.16</v>
      </c>
      <c r="AE76" s="2">
        <v>2.61</v>
      </c>
      <c r="AG76" s="2">
        <v>2.61</v>
      </c>
      <c r="AH76" s="2">
        <v>0.16</v>
      </c>
      <c r="AI76" s="2">
        <v>0.18</v>
      </c>
      <c r="AJ76" s="2">
        <v>-0.18</v>
      </c>
      <c r="AK76" s="2">
        <v>0</v>
      </c>
      <c r="AP76" s="2">
        <v>2.61</v>
      </c>
      <c r="AQ76" s="2">
        <v>18.899999999999999</v>
      </c>
      <c r="AS76" s="2">
        <v>18.899999999999999</v>
      </c>
      <c r="AT76" s="2">
        <v>1.3</v>
      </c>
      <c r="AU76" s="2">
        <v>-1.3</v>
      </c>
      <c r="AV76" s="2">
        <v>0</v>
      </c>
      <c r="AZ76" s="2">
        <v>18.899999999999999</v>
      </c>
      <c r="BA76" t="s">
        <v>87</v>
      </c>
      <c r="BH76" t="s">
        <v>407</v>
      </c>
      <c r="BI76" t="s">
        <v>525</v>
      </c>
      <c r="BJ76" t="s">
        <v>206</v>
      </c>
      <c r="BK76" t="s">
        <v>526</v>
      </c>
      <c r="BL76" t="s">
        <v>845</v>
      </c>
      <c r="BM76" t="s">
        <v>90</v>
      </c>
      <c r="BN76" t="s">
        <v>846</v>
      </c>
      <c r="BO76" t="s">
        <v>206</v>
      </c>
      <c r="BP76" t="s">
        <v>90</v>
      </c>
      <c r="BQ76" t="s">
        <v>354</v>
      </c>
      <c r="BR76" t="s">
        <v>355</v>
      </c>
      <c r="BU76" t="s">
        <v>90</v>
      </c>
      <c r="BV76" t="s">
        <v>518</v>
      </c>
      <c r="BW76" t="s">
        <v>90</v>
      </c>
      <c r="BX76" t="s">
        <v>518</v>
      </c>
      <c r="CA76" t="s">
        <v>90</v>
      </c>
      <c r="CB76" t="s">
        <v>427</v>
      </c>
      <c r="CC76" t="s">
        <v>88</v>
      </c>
      <c r="CD76" t="s">
        <v>847</v>
      </c>
      <c r="CI76" t="s">
        <v>402</v>
      </c>
      <c r="CJ76" t="s">
        <v>848</v>
      </c>
    </row>
    <row r="77" spans="1:88" x14ac:dyDescent="0.25">
      <c r="A77" t="s">
        <v>444</v>
      </c>
      <c r="B77" t="s">
        <v>1114</v>
      </c>
      <c r="C77" t="s">
        <v>84</v>
      </c>
      <c r="D77" t="s">
        <v>89</v>
      </c>
      <c r="E77" t="s">
        <v>85</v>
      </c>
      <c r="F77" t="s">
        <v>1424</v>
      </c>
      <c r="G77" t="s">
        <v>1425</v>
      </c>
      <c r="H77" t="s">
        <v>1294</v>
      </c>
      <c r="I77" t="s">
        <v>1294</v>
      </c>
      <c r="K77" t="s">
        <v>1294</v>
      </c>
      <c r="L77" t="s">
        <v>448</v>
      </c>
      <c r="M77" t="s">
        <v>1117</v>
      </c>
      <c r="N77" t="s">
        <v>449</v>
      </c>
      <c r="P77" s="2">
        <v>1</v>
      </c>
      <c r="Q77" s="2">
        <v>0.02</v>
      </c>
      <c r="R77" s="2">
        <v>0.02</v>
      </c>
      <c r="T77" s="2">
        <v>16.29</v>
      </c>
      <c r="V77" s="2">
        <v>16.29</v>
      </c>
      <c r="AC77" s="2">
        <v>16.29</v>
      </c>
      <c r="AD77" s="2">
        <v>0.16</v>
      </c>
      <c r="AE77" s="2">
        <v>2.61</v>
      </c>
      <c r="AG77" s="2">
        <v>2.61</v>
      </c>
      <c r="AP77" s="2">
        <v>2.61</v>
      </c>
      <c r="AQ77" s="2">
        <v>18.899999999999999</v>
      </c>
      <c r="AS77" s="2">
        <v>18.899999999999999</v>
      </c>
      <c r="AZ77" s="2">
        <v>18.899999999999999</v>
      </c>
      <c r="BA77" t="s">
        <v>87</v>
      </c>
      <c r="BH77" t="s">
        <v>407</v>
      </c>
      <c r="BI77" t="s">
        <v>416</v>
      </c>
      <c r="BJ77" t="s">
        <v>90</v>
      </c>
      <c r="BK77" t="s">
        <v>410</v>
      </c>
      <c r="BL77" t="s">
        <v>863</v>
      </c>
      <c r="BM77" t="s">
        <v>90</v>
      </c>
      <c r="BN77" t="s">
        <v>1426</v>
      </c>
      <c r="BO77" t="s">
        <v>90</v>
      </c>
      <c r="BP77" t="s">
        <v>90</v>
      </c>
      <c r="BQ77" t="s">
        <v>354</v>
      </c>
      <c r="BR77" t="s">
        <v>355</v>
      </c>
      <c r="BS77" t="s">
        <v>90</v>
      </c>
      <c r="BT77" t="s">
        <v>518</v>
      </c>
      <c r="BU77" t="s">
        <v>90</v>
      </c>
      <c r="BV77" t="s">
        <v>518</v>
      </c>
      <c r="BW77" t="s">
        <v>90</v>
      </c>
      <c r="BX77" t="s">
        <v>518</v>
      </c>
      <c r="CA77" t="s">
        <v>90</v>
      </c>
      <c r="CB77" t="s">
        <v>427</v>
      </c>
      <c r="CC77" t="s">
        <v>88</v>
      </c>
      <c r="CD77" t="s">
        <v>1427</v>
      </c>
      <c r="CI77" t="s">
        <v>402</v>
      </c>
      <c r="CJ77" t="s">
        <v>1428</v>
      </c>
    </row>
    <row r="78" spans="1:88" x14ac:dyDescent="0.25">
      <c r="A78" t="s">
        <v>444</v>
      </c>
      <c r="B78" t="s">
        <v>1114</v>
      </c>
      <c r="C78" t="s">
        <v>84</v>
      </c>
      <c r="D78" t="s">
        <v>89</v>
      </c>
      <c r="E78" t="s">
        <v>85</v>
      </c>
      <c r="F78" t="s">
        <v>1424</v>
      </c>
      <c r="G78" t="s">
        <v>1425</v>
      </c>
      <c r="H78" t="s">
        <v>1294</v>
      </c>
      <c r="I78" t="s">
        <v>1294</v>
      </c>
      <c r="K78" t="s">
        <v>1294</v>
      </c>
      <c r="L78" t="s">
        <v>467</v>
      </c>
      <c r="M78" t="s">
        <v>1120</v>
      </c>
      <c r="N78" t="s">
        <v>468</v>
      </c>
      <c r="P78" s="2">
        <v>1</v>
      </c>
      <c r="Q78" s="2">
        <v>0.28000000000000003</v>
      </c>
      <c r="R78" s="2">
        <v>0.28000000000000003</v>
      </c>
      <c r="T78" s="2">
        <v>16.29</v>
      </c>
      <c r="V78" s="2">
        <v>16.29</v>
      </c>
      <c r="AC78" s="2">
        <v>16.29</v>
      </c>
      <c r="AD78" s="2">
        <v>0.16</v>
      </c>
      <c r="AE78" s="2">
        <v>2.61</v>
      </c>
      <c r="AG78" s="2">
        <v>2.61</v>
      </c>
      <c r="AP78" s="2">
        <v>2.61</v>
      </c>
      <c r="AQ78" s="2">
        <v>18.899999999999999</v>
      </c>
      <c r="AS78" s="2">
        <v>18.899999999999999</v>
      </c>
      <c r="AZ78" s="2">
        <v>18.899999999999999</v>
      </c>
      <c r="BA78" t="s">
        <v>87</v>
      </c>
      <c r="BH78" t="s">
        <v>407</v>
      </c>
      <c r="BI78" t="s">
        <v>416</v>
      </c>
      <c r="BJ78" t="s">
        <v>90</v>
      </c>
      <c r="BK78" t="s">
        <v>410</v>
      </c>
      <c r="BL78" t="s">
        <v>863</v>
      </c>
      <c r="BM78" t="s">
        <v>90</v>
      </c>
      <c r="BN78" t="s">
        <v>1426</v>
      </c>
      <c r="BO78" t="s">
        <v>90</v>
      </c>
      <c r="BP78" t="s">
        <v>90</v>
      </c>
      <c r="BQ78" t="s">
        <v>354</v>
      </c>
      <c r="BR78" t="s">
        <v>355</v>
      </c>
      <c r="BS78" t="s">
        <v>90</v>
      </c>
      <c r="BT78" t="s">
        <v>518</v>
      </c>
      <c r="BU78" t="s">
        <v>90</v>
      </c>
      <c r="BV78" t="s">
        <v>518</v>
      </c>
      <c r="BW78" t="s">
        <v>90</v>
      </c>
      <c r="BX78" t="s">
        <v>518</v>
      </c>
      <c r="CA78" t="s">
        <v>90</v>
      </c>
      <c r="CB78" t="s">
        <v>427</v>
      </c>
      <c r="CC78" t="s">
        <v>88</v>
      </c>
      <c r="CD78" t="s">
        <v>1427</v>
      </c>
      <c r="CI78" t="s">
        <v>402</v>
      </c>
      <c r="CJ78" t="s">
        <v>1428</v>
      </c>
    </row>
    <row r="79" spans="1:88" x14ac:dyDescent="0.25">
      <c r="A79" t="s">
        <v>444</v>
      </c>
      <c r="B79" t="s">
        <v>1114</v>
      </c>
      <c r="C79" t="s">
        <v>84</v>
      </c>
      <c r="D79" t="s">
        <v>89</v>
      </c>
      <c r="E79" t="s">
        <v>85</v>
      </c>
      <c r="F79" t="s">
        <v>1429</v>
      </c>
      <c r="G79" t="s">
        <v>1430</v>
      </c>
      <c r="H79" t="s">
        <v>1294</v>
      </c>
      <c r="I79" t="s">
        <v>1294</v>
      </c>
      <c r="K79" t="s">
        <v>1294</v>
      </c>
      <c r="L79" t="s">
        <v>1431</v>
      </c>
      <c r="M79" t="s">
        <v>1432</v>
      </c>
      <c r="N79" t="s">
        <v>1433</v>
      </c>
      <c r="P79" s="2">
        <v>1</v>
      </c>
      <c r="Q79" s="2">
        <v>0.59</v>
      </c>
      <c r="R79" s="2">
        <v>0.59</v>
      </c>
      <c r="T79" s="2">
        <v>25.43</v>
      </c>
      <c r="V79" s="2">
        <v>25.43</v>
      </c>
      <c r="AC79" s="2">
        <v>25.43</v>
      </c>
      <c r="AD79" s="2">
        <v>0.16</v>
      </c>
      <c r="AE79" s="2">
        <v>4.07</v>
      </c>
      <c r="AG79" s="2">
        <v>4.07</v>
      </c>
      <c r="AP79" s="2">
        <v>4.07</v>
      </c>
      <c r="AQ79" s="2">
        <v>29.5</v>
      </c>
      <c r="AS79" s="2">
        <v>29.5</v>
      </c>
      <c r="AZ79" s="2">
        <v>29.5</v>
      </c>
      <c r="BA79" t="s">
        <v>87</v>
      </c>
      <c r="BH79" t="s">
        <v>407</v>
      </c>
      <c r="BI79" t="s">
        <v>1237</v>
      </c>
      <c r="BJ79" t="s">
        <v>964</v>
      </c>
      <c r="BK79" t="s">
        <v>1238</v>
      </c>
      <c r="BL79" t="s">
        <v>851</v>
      </c>
      <c r="BM79" t="s">
        <v>90</v>
      </c>
      <c r="BN79" t="s">
        <v>1434</v>
      </c>
      <c r="BO79" t="s">
        <v>964</v>
      </c>
      <c r="BP79" t="s">
        <v>90</v>
      </c>
      <c r="BQ79" t="s">
        <v>354</v>
      </c>
      <c r="BR79" t="s">
        <v>355</v>
      </c>
      <c r="BU79" t="s">
        <v>90</v>
      </c>
      <c r="BV79" t="s">
        <v>518</v>
      </c>
      <c r="BW79" t="s">
        <v>90</v>
      </c>
      <c r="BX79" t="s">
        <v>518</v>
      </c>
      <c r="CA79" t="s">
        <v>90</v>
      </c>
      <c r="CB79" t="s">
        <v>427</v>
      </c>
      <c r="CC79" t="s">
        <v>88</v>
      </c>
      <c r="CD79" t="s">
        <v>1435</v>
      </c>
      <c r="CI79" t="s">
        <v>402</v>
      </c>
      <c r="CJ79" t="s">
        <v>1436</v>
      </c>
    </row>
    <row r="80" spans="1:88" x14ac:dyDescent="0.25">
      <c r="A80" t="s">
        <v>444</v>
      </c>
      <c r="B80" t="s">
        <v>1114</v>
      </c>
      <c r="C80" t="s">
        <v>84</v>
      </c>
      <c r="D80" t="s">
        <v>89</v>
      </c>
      <c r="E80" t="s">
        <v>85</v>
      </c>
      <c r="F80" t="s">
        <v>849</v>
      </c>
      <c r="G80" t="s">
        <v>850</v>
      </c>
      <c r="H80" t="s">
        <v>1327</v>
      </c>
      <c r="I80" t="s">
        <v>1294</v>
      </c>
      <c r="K80" t="s">
        <v>1294</v>
      </c>
      <c r="L80" t="s">
        <v>467</v>
      </c>
      <c r="M80" t="s">
        <v>1120</v>
      </c>
      <c r="N80" t="s">
        <v>468</v>
      </c>
      <c r="P80" s="2">
        <v>1</v>
      </c>
      <c r="Q80" s="2">
        <v>0.28000000000000003</v>
      </c>
      <c r="R80" s="2">
        <v>0.28000000000000003</v>
      </c>
      <c r="T80" s="2">
        <v>16.29</v>
      </c>
      <c r="V80" s="2">
        <v>16.29</v>
      </c>
      <c r="AC80" s="2">
        <v>16.29</v>
      </c>
      <c r="AD80" s="2">
        <v>0.16</v>
      </c>
      <c r="AE80" s="2">
        <v>2.61</v>
      </c>
      <c r="AG80" s="2">
        <v>2.61</v>
      </c>
      <c r="AP80" s="2">
        <v>2.61</v>
      </c>
      <c r="AQ80" s="2">
        <v>18.899999999999999</v>
      </c>
      <c r="AS80" s="2">
        <v>18.899999999999999</v>
      </c>
      <c r="AZ80" s="2">
        <v>18.899999999999999</v>
      </c>
      <c r="BA80" t="s">
        <v>87</v>
      </c>
      <c r="BH80" t="s">
        <v>407</v>
      </c>
      <c r="BI80" t="s">
        <v>514</v>
      </c>
      <c r="BJ80" t="s">
        <v>206</v>
      </c>
      <c r="BK80" t="s">
        <v>515</v>
      </c>
      <c r="BL80" t="s">
        <v>851</v>
      </c>
      <c r="BM80" t="s">
        <v>90</v>
      </c>
      <c r="BN80" t="s">
        <v>852</v>
      </c>
      <c r="BO80" t="s">
        <v>206</v>
      </c>
      <c r="BP80" t="s">
        <v>90</v>
      </c>
      <c r="BQ80" t="s">
        <v>354</v>
      </c>
      <c r="BR80" t="s">
        <v>355</v>
      </c>
      <c r="BU80" t="s">
        <v>90</v>
      </c>
      <c r="BV80" t="s">
        <v>518</v>
      </c>
      <c r="BW80" t="s">
        <v>90</v>
      </c>
      <c r="BX80" t="s">
        <v>518</v>
      </c>
      <c r="CA80" t="s">
        <v>90</v>
      </c>
      <c r="CB80" t="s">
        <v>427</v>
      </c>
      <c r="CC80" t="s">
        <v>88</v>
      </c>
      <c r="CD80" t="s">
        <v>853</v>
      </c>
      <c r="CI80" t="s">
        <v>402</v>
      </c>
      <c r="CJ80" t="s">
        <v>854</v>
      </c>
    </row>
    <row r="81" spans="1:88" x14ac:dyDescent="0.25">
      <c r="A81" t="s">
        <v>444</v>
      </c>
      <c r="B81" t="s">
        <v>1114</v>
      </c>
      <c r="C81" t="s">
        <v>84</v>
      </c>
      <c r="D81" t="s">
        <v>89</v>
      </c>
      <c r="E81" t="s">
        <v>85</v>
      </c>
      <c r="F81" t="s">
        <v>855</v>
      </c>
      <c r="G81" t="s">
        <v>856</v>
      </c>
      <c r="H81" t="s">
        <v>1294</v>
      </c>
      <c r="I81" t="s">
        <v>1294</v>
      </c>
      <c r="K81" t="s">
        <v>1294</v>
      </c>
      <c r="L81" t="s">
        <v>467</v>
      </c>
      <c r="M81" t="s">
        <v>1120</v>
      </c>
      <c r="N81" t="s">
        <v>468</v>
      </c>
      <c r="P81" s="2">
        <v>1</v>
      </c>
      <c r="Q81" s="2">
        <v>0.28000000000000003</v>
      </c>
      <c r="R81" s="2">
        <v>0.28000000000000003</v>
      </c>
      <c r="T81" s="2">
        <v>16.29</v>
      </c>
      <c r="V81" s="2">
        <v>16.29</v>
      </c>
      <c r="AC81" s="2">
        <v>16.29</v>
      </c>
      <c r="AD81" s="2">
        <v>0.16</v>
      </c>
      <c r="AE81" s="2">
        <v>2.61</v>
      </c>
      <c r="AG81" s="2">
        <v>2.61</v>
      </c>
      <c r="AP81" s="2">
        <v>2.61</v>
      </c>
      <c r="AQ81" s="2">
        <v>18.899999999999999</v>
      </c>
      <c r="AS81" s="2">
        <v>18.899999999999999</v>
      </c>
      <c r="AZ81" s="2">
        <v>18.899999999999999</v>
      </c>
      <c r="BA81" t="s">
        <v>87</v>
      </c>
      <c r="BH81" t="s">
        <v>407</v>
      </c>
      <c r="BI81" t="s">
        <v>514</v>
      </c>
      <c r="BJ81" t="s">
        <v>206</v>
      </c>
      <c r="BK81" t="s">
        <v>515</v>
      </c>
      <c r="BL81" t="s">
        <v>857</v>
      </c>
      <c r="BM81" t="s">
        <v>90</v>
      </c>
      <c r="BN81" t="s">
        <v>858</v>
      </c>
      <c r="BO81" t="s">
        <v>206</v>
      </c>
      <c r="BP81" t="s">
        <v>90</v>
      </c>
      <c r="BQ81" t="s">
        <v>354</v>
      </c>
      <c r="BR81" t="s">
        <v>355</v>
      </c>
      <c r="BU81" t="s">
        <v>90</v>
      </c>
      <c r="BV81" t="s">
        <v>518</v>
      </c>
      <c r="BW81" t="s">
        <v>90</v>
      </c>
      <c r="BX81" t="s">
        <v>518</v>
      </c>
      <c r="CA81" t="s">
        <v>90</v>
      </c>
      <c r="CB81" t="s">
        <v>427</v>
      </c>
      <c r="CC81" t="s">
        <v>88</v>
      </c>
      <c r="CD81" t="s">
        <v>859</v>
      </c>
      <c r="CI81" t="s">
        <v>402</v>
      </c>
      <c r="CJ81" t="s">
        <v>860</v>
      </c>
    </row>
    <row r="82" spans="1:88" x14ac:dyDescent="0.25">
      <c r="A82" t="s">
        <v>444</v>
      </c>
      <c r="B82" t="s">
        <v>1114</v>
      </c>
      <c r="C82" t="s">
        <v>84</v>
      </c>
      <c r="D82" t="s">
        <v>958</v>
      </c>
      <c r="E82" t="s">
        <v>356</v>
      </c>
      <c r="F82" t="s">
        <v>1437</v>
      </c>
      <c r="G82" t="s">
        <v>1438</v>
      </c>
      <c r="J82" t="s">
        <v>1294</v>
      </c>
      <c r="K82" t="s">
        <v>1294</v>
      </c>
      <c r="L82" t="s">
        <v>626</v>
      </c>
      <c r="M82" t="s">
        <v>1244</v>
      </c>
      <c r="N82" t="s">
        <v>1245</v>
      </c>
      <c r="P82" s="2">
        <v>1</v>
      </c>
      <c r="Q82" s="2">
        <v>0.68</v>
      </c>
      <c r="R82" s="2">
        <v>0.68</v>
      </c>
      <c r="BI82" t="s">
        <v>1439</v>
      </c>
      <c r="BJ82" t="s">
        <v>964</v>
      </c>
      <c r="BK82" t="s">
        <v>1440</v>
      </c>
      <c r="BL82" t="s">
        <v>1145</v>
      </c>
      <c r="BM82" t="s">
        <v>1146</v>
      </c>
      <c r="BN82" t="s">
        <v>1147</v>
      </c>
      <c r="BO82" t="s">
        <v>964</v>
      </c>
      <c r="BP82" t="s">
        <v>964</v>
      </c>
      <c r="BQ82" t="s">
        <v>354</v>
      </c>
      <c r="BR82" t="s">
        <v>123</v>
      </c>
    </row>
    <row r="83" spans="1:88" x14ac:dyDescent="0.25">
      <c r="A83" t="s">
        <v>444</v>
      </c>
      <c r="B83" t="s">
        <v>1114</v>
      </c>
      <c r="C83" t="s">
        <v>84</v>
      </c>
      <c r="D83" t="s">
        <v>89</v>
      </c>
      <c r="E83" t="s">
        <v>356</v>
      </c>
      <c r="F83" t="s">
        <v>791</v>
      </c>
      <c r="G83" t="s">
        <v>1441</v>
      </c>
      <c r="J83" t="s">
        <v>1294</v>
      </c>
      <c r="K83" t="s">
        <v>1294</v>
      </c>
      <c r="L83" t="s">
        <v>793</v>
      </c>
      <c r="M83" t="s">
        <v>1292</v>
      </c>
      <c r="N83" t="s">
        <v>794</v>
      </c>
      <c r="P83" s="2">
        <v>1</v>
      </c>
      <c r="Q83" s="2">
        <v>0.53</v>
      </c>
      <c r="R83" s="2">
        <v>0.53</v>
      </c>
      <c r="BI83" t="s">
        <v>1442</v>
      </c>
      <c r="BJ83" t="s">
        <v>90</v>
      </c>
      <c r="BK83" t="s">
        <v>796</v>
      </c>
      <c r="BL83" t="s">
        <v>1145</v>
      </c>
      <c r="BM83" t="s">
        <v>1146</v>
      </c>
      <c r="BN83" t="s">
        <v>1147</v>
      </c>
      <c r="BO83" t="s">
        <v>206</v>
      </c>
      <c r="BP83" t="s">
        <v>90</v>
      </c>
      <c r="BQ83" t="s">
        <v>354</v>
      </c>
      <c r="BR83" t="s">
        <v>123</v>
      </c>
    </row>
    <row r="84" spans="1:88" x14ac:dyDescent="0.25">
      <c r="A84" t="s">
        <v>444</v>
      </c>
      <c r="B84" t="s">
        <v>1114</v>
      </c>
      <c r="C84" t="s">
        <v>84</v>
      </c>
      <c r="D84" t="s">
        <v>958</v>
      </c>
      <c r="E84" t="s">
        <v>201</v>
      </c>
      <c r="F84" t="s">
        <v>1062</v>
      </c>
      <c r="G84" t="s">
        <v>1063</v>
      </c>
      <c r="H84" t="s">
        <v>431</v>
      </c>
      <c r="K84" t="s">
        <v>1294</v>
      </c>
      <c r="L84" t="s">
        <v>1064</v>
      </c>
      <c r="M84" t="s">
        <v>1143</v>
      </c>
      <c r="N84" t="s">
        <v>1065</v>
      </c>
      <c r="P84" s="2">
        <v>1</v>
      </c>
      <c r="T84" s="2">
        <v>-28.75</v>
      </c>
      <c r="V84" s="2">
        <v>-28.75</v>
      </c>
      <c r="AC84" s="2">
        <v>-28.75</v>
      </c>
      <c r="AD84" s="2">
        <v>0.2</v>
      </c>
      <c r="AE84" s="2">
        <v>-5.75</v>
      </c>
      <c r="AG84" s="2">
        <v>-5.75</v>
      </c>
      <c r="AP84" s="2">
        <v>-5.75</v>
      </c>
      <c r="AQ84" s="2">
        <v>-34.5</v>
      </c>
      <c r="AS84" s="2">
        <v>-34.5</v>
      </c>
      <c r="AZ84" s="2">
        <v>-34.5</v>
      </c>
      <c r="BA84" t="s">
        <v>87</v>
      </c>
      <c r="BH84" t="s">
        <v>407</v>
      </c>
      <c r="BI84" t="s">
        <v>367</v>
      </c>
      <c r="BK84" t="s">
        <v>368</v>
      </c>
      <c r="BL84" t="s">
        <v>1066</v>
      </c>
      <c r="BM84" t="s">
        <v>964</v>
      </c>
      <c r="BN84" t="s">
        <v>1067</v>
      </c>
      <c r="BO84" t="s">
        <v>206</v>
      </c>
      <c r="BP84" t="s">
        <v>964</v>
      </c>
      <c r="BQ84" t="s">
        <v>354</v>
      </c>
      <c r="BR84" t="s">
        <v>355</v>
      </c>
      <c r="BU84" t="s">
        <v>964</v>
      </c>
      <c r="BV84" t="s">
        <v>966</v>
      </c>
      <c r="BW84" t="s">
        <v>964</v>
      </c>
      <c r="BX84" t="s">
        <v>966</v>
      </c>
      <c r="CA84" t="s">
        <v>964</v>
      </c>
      <c r="CB84" t="s">
        <v>1155</v>
      </c>
      <c r="CC84" t="s">
        <v>88</v>
      </c>
      <c r="CD84" t="s">
        <v>1068</v>
      </c>
      <c r="CI84" t="s">
        <v>402</v>
      </c>
      <c r="CJ84" t="s">
        <v>1069</v>
      </c>
    </row>
    <row r="85" spans="1:88" x14ac:dyDescent="0.25">
      <c r="A85" t="s">
        <v>444</v>
      </c>
      <c r="B85" t="s">
        <v>1114</v>
      </c>
      <c r="C85" t="s">
        <v>84</v>
      </c>
      <c r="D85" t="s">
        <v>89</v>
      </c>
      <c r="E85" t="s">
        <v>201</v>
      </c>
      <c r="F85" t="s">
        <v>1212</v>
      </c>
      <c r="G85" t="s">
        <v>1443</v>
      </c>
      <c r="H85" t="s">
        <v>1419</v>
      </c>
      <c r="K85" t="s">
        <v>1294</v>
      </c>
      <c r="L85" t="s">
        <v>1214</v>
      </c>
      <c r="M85" t="s">
        <v>1215</v>
      </c>
      <c r="N85" t="s">
        <v>1216</v>
      </c>
      <c r="P85" s="2">
        <v>1</v>
      </c>
      <c r="T85" s="2">
        <v>-24.92</v>
      </c>
      <c r="V85" s="2">
        <v>-24.92</v>
      </c>
      <c r="AC85" s="2">
        <v>-24.92</v>
      </c>
      <c r="AD85" s="2">
        <v>0.2</v>
      </c>
      <c r="AE85" s="2">
        <v>-4.9800000000000004</v>
      </c>
      <c r="AG85" s="2">
        <v>-4.9800000000000004</v>
      </c>
      <c r="AP85" s="2">
        <v>-4.9800000000000004</v>
      </c>
      <c r="AQ85" s="2">
        <v>-29.9</v>
      </c>
      <c r="AS85" s="2">
        <v>-29.9</v>
      </c>
      <c r="AZ85" s="2">
        <v>-29.9</v>
      </c>
      <c r="BA85" t="s">
        <v>87</v>
      </c>
      <c r="BH85" t="s">
        <v>407</v>
      </c>
      <c r="BI85" t="s">
        <v>1237</v>
      </c>
      <c r="BK85" t="s">
        <v>1238</v>
      </c>
      <c r="BL85" t="s">
        <v>1444</v>
      </c>
      <c r="BM85" t="s">
        <v>453</v>
      </c>
      <c r="BN85" t="s">
        <v>1218</v>
      </c>
      <c r="BO85" t="s">
        <v>964</v>
      </c>
      <c r="BP85" t="s">
        <v>453</v>
      </c>
      <c r="BQ85" t="s">
        <v>354</v>
      </c>
      <c r="BR85" t="s">
        <v>355</v>
      </c>
      <c r="BS85" t="s">
        <v>964</v>
      </c>
      <c r="BT85" t="s">
        <v>966</v>
      </c>
      <c r="BW85" t="s">
        <v>964</v>
      </c>
      <c r="BX85" t="s">
        <v>966</v>
      </c>
      <c r="CA85" t="s">
        <v>453</v>
      </c>
      <c r="CB85" t="s">
        <v>1155</v>
      </c>
      <c r="CC85" t="s">
        <v>88</v>
      </c>
      <c r="CD85" t="s">
        <v>1445</v>
      </c>
      <c r="CI85" t="s">
        <v>402</v>
      </c>
      <c r="CJ85" t="s">
        <v>1446</v>
      </c>
    </row>
    <row r="86" spans="1:88" x14ac:dyDescent="0.25">
      <c r="A86" t="s">
        <v>444</v>
      </c>
      <c r="B86" t="s">
        <v>1114</v>
      </c>
      <c r="C86" t="s">
        <v>84</v>
      </c>
      <c r="D86" t="s">
        <v>89</v>
      </c>
      <c r="E86" t="s">
        <v>201</v>
      </c>
      <c r="F86" t="s">
        <v>712</v>
      </c>
      <c r="G86" t="s">
        <v>1045</v>
      </c>
      <c r="H86" t="s">
        <v>1447</v>
      </c>
      <c r="K86" t="s">
        <v>1294</v>
      </c>
      <c r="L86" t="s">
        <v>714</v>
      </c>
      <c r="M86" t="s">
        <v>1300</v>
      </c>
      <c r="N86" t="s">
        <v>1046</v>
      </c>
      <c r="P86" s="2">
        <v>1</v>
      </c>
      <c r="T86" s="2">
        <v>-16.29</v>
      </c>
      <c r="V86" s="2">
        <v>-16.29</v>
      </c>
      <c r="W86" s="2">
        <v>-0.42</v>
      </c>
      <c r="X86" s="2">
        <v>0.42</v>
      </c>
      <c r="Y86" s="2">
        <v>0</v>
      </c>
      <c r="AC86" s="2">
        <v>-16.29</v>
      </c>
      <c r="AD86" s="2">
        <v>0.16</v>
      </c>
      <c r="AE86" s="2">
        <v>-2.61</v>
      </c>
      <c r="AG86" s="2">
        <v>-2.61</v>
      </c>
      <c r="AH86" s="2">
        <v>0.16</v>
      </c>
      <c r="AI86" s="2">
        <v>-7.0000000000000007E-2</v>
      </c>
      <c r="AJ86" s="2">
        <v>7.0000000000000007E-2</v>
      </c>
      <c r="AK86" s="2">
        <v>0</v>
      </c>
      <c r="AP86" s="2">
        <v>-2.61</v>
      </c>
      <c r="AQ86" s="2">
        <v>-18.899999999999999</v>
      </c>
      <c r="AS86" s="2">
        <v>-18.899999999999999</v>
      </c>
      <c r="AT86" s="2">
        <v>-0.49</v>
      </c>
      <c r="AU86" s="2">
        <v>0.49</v>
      </c>
      <c r="AV86" s="2">
        <v>0</v>
      </c>
      <c r="AZ86" s="2">
        <v>-18.899999999999999</v>
      </c>
      <c r="BA86" t="s">
        <v>87</v>
      </c>
      <c r="BH86" t="s">
        <v>407</v>
      </c>
      <c r="BI86" t="s">
        <v>525</v>
      </c>
      <c r="BK86" t="s">
        <v>526</v>
      </c>
      <c r="BL86" t="s">
        <v>716</v>
      </c>
      <c r="BM86" t="s">
        <v>90</v>
      </c>
      <c r="BN86" t="s">
        <v>717</v>
      </c>
      <c r="BO86" t="s">
        <v>206</v>
      </c>
      <c r="BP86" t="s">
        <v>90</v>
      </c>
      <c r="BQ86" t="s">
        <v>354</v>
      </c>
      <c r="BR86" t="s">
        <v>355</v>
      </c>
      <c r="BU86" t="s">
        <v>90</v>
      </c>
      <c r="BV86" t="s">
        <v>518</v>
      </c>
      <c r="BW86" t="s">
        <v>90</v>
      </c>
      <c r="BX86" t="s">
        <v>518</v>
      </c>
      <c r="CA86" t="s">
        <v>90</v>
      </c>
      <c r="CB86" t="s">
        <v>427</v>
      </c>
      <c r="CC86" t="s">
        <v>88</v>
      </c>
      <c r="CD86" t="s">
        <v>1047</v>
      </c>
      <c r="CI86" t="s">
        <v>402</v>
      </c>
      <c r="CJ86" t="s">
        <v>1048</v>
      </c>
    </row>
    <row r="87" spans="1:88" x14ac:dyDescent="0.25">
      <c r="A87" t="s">
        <v>444</v>
      </c>
      <c r="B87" t="s">
        <v>1114</v>
      </c>
      <c r="C87" t="s">
        <v>84</v>
      </c>
      <c r="D87" t="s">
        <v>1079</v>
      </c>
      <c r="E87" t="s">
        <v>1080</v>
      </c>
      <c r="F87" t="s">
        <v>1448</v>
      </c>
      <c r="G87" t="s">
        <v>1448</v>
      </c>
      <c r="I87" t="s">
        <v>1449</v>
      </c>
      <c r="J87" t="s">
        <v>1294</v>
      </c>
      <c r="K87" t="s">
        <v>1294</v>
      </c>
      <c r="L87" t="s">
        <v>1450</v>
      </c>
      <c r="M87" t="s">
        <v>1451</v>
      </c>
      <c r="N87" t="s">
        <v>1452</v>
      </c>
      <c r="P87" s="2">
        <v>1</v>
      </c>
      <c r="Q87" s="2">
        <v>0.66</v>
      </c>
      <c r="R87" s="2">
        <v>0.66</v>
      </c>
      <c r="U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F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R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BI87" t="s">
        <v>1145</v>
      </c>
      <c r="BJ87" t="s">
        <v>1146</v>
      </c>
      <c r="BK87" t="s">
        <v>1147</v>
      </c>
      <c r="BL87" t="s">
        <v>1093</v>
      </c>
      <c r="BM87" t="s">
        <v>90</v>
      </c>
      <c r="BN87" t="s">
        <v>1094</v>
      </c>
      <c r="BQ87" t="s">
        <v>1088</v>
      </c>
      <c r="BR87" t="s">
        <v>123</v>
      </c>
    </row>
    <row r="88" spans="1:88" x14ac:dyDescent="0.25">
      <c r="A88" t="s">
        <v>444</v>
      </c>
      <c r="B88" t="s">
        <v>1114</v>
      </c>
      <c r="C88" t="s">
        <v>84</v>
      </c>
      <c r="D88" t="s">
        <v>1079</v>
      </c>
      <c r="E88" t="s">
        <v>1080</v>
      </c>
      <c r="F88" t="s">
        <v>1112</v>
      </c>
      <c r="G88" t="s">
        <v>1112</v>
      </c>
      <c r="I88" t="s">
        <v>1294</v>
      </c>
      <c r="J88" t="s">
        <v>1294</v>
      </c>
      <c r="K88" t="s">
        <v>1294</v>
      </c>
      <c r="L88" t="s">
        <v>448</v>
      </c>
      <c r="M88" t="s">
        <v>1117</v>
      </c>
      <c r="N88" t="s">
        <v>1020</v>
      </c>
      <c r="P88" s="2">
        <v>129</v>
      </c>
      <c r="Q88" s="2">
        <v>0.02</v>
      </c>
      <c r="R88" s="2">
        <v>2.58</v>
      </c>
      <c r="U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F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R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BI88" t="s">
        <v>1108</v>
      </c>
      <c r="BJ88" t="s">
        <v>90</v>
      </c>
      <c r="BK88" t="s">
        <v>1109</v>
      </c>
      <c r="BL88" t="s">
        <v>450</v>
      </c>
      <c r="BM88" t="s">
        <v>206</v>
      </c>
      <c r="BN88" t="s">
        <v>451</v>
      </c>
      <c r="BQ88" t="s">
        <v>1088</v>
      </c>
      <c r="BR88" t="s">
        <v>123</v>
      </c>
    </row>
    <row r="89" spans="1:88" x14ac:dyDescent="0.25">
      <c r="A89" t="s">
        <v>444</v>
      </c>
      <c r="B89" t="s">
        <v>1114</v>
      </c>
      <c r="C89" t="s">
        <v>84</v>
      </c>
      <c r="D89" t="s">
        <v>1079</v>
      </c>
      <c r="E89" t="s">
        <v>1080</v>
      </c>
      <c r="F89" t="s">
        <v>1113</v>
      </c>
      <c r="G89" t="s">
        <v>1113</v>
      </c>
      <c r="I89" t="s">
        <v>1294</v>
      </c>
      <c r="J89" t="s">
        <v>1294</v>
      </c>
      <c r="K89" t="s">
        <v>1294</v>
      </c>
      <c r="L89" t="s">
        <v>448</v>
      </c>
      <c r="M89" t="s">
        <v>1117</v>
      </c>
      <c r="N89" t="s">
        <v>1020</v>
      </c>
      <c r="P89" s="2">
        <v>7</v>
      </c>
      <c r="Q89" s="2">
        <v>0.02</v>
      </c>
      <c r="R89" s="2">
        <v>0.14000000000000001</v>
      </c>
      <c r="U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F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R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BI89" t="s">
        <v>1108</v>
      </c>
      <c r="BJ89" t="s">
        <v>90</v>
      </c>
      <c r="BK89" t="s">
        <v>1109</v>
      </c>
      <c r="BL89" t="s">
        <v>450</v>
      </c>
      <c r="BM89" t="s">
        <v>206</v>
      </c>
      <c r="BN89" t="s">
        <v>451</v>
      </c>
      <c r="BQ89" t="s">
        <v>1088</v>
      </c>
      <c r="BR89" t="s">
        <v>123</v>
      </c>
    </row>
    <row r="90" spans="1:88" x14ac:dyDescent="0.25">
      <c r="A90" t="s">
        <v>444</v>
      </c>
      <c r="B90" t="s">
        <v>1114</v>
      </c>
      <c r="C90" t="s">
        <v>84</v>
      </c>
      <c r="D90" t="s">
        <v>89</v>
      </c>
      <c r="E90" t="s">
        <v>85</v>
      </c>
      <c r="F90" t="s">
        <v>828</v>
      </c>
      <c r="G90" t="s">
        <v>829</v>
      </c>
      <c r="H90" t="s">
        <v>1422</v>
      </c>
      <c r="I90" t="s">
        <v>1327</v>
      </c>
      <c r="K90" t="s">
        <v>1327</v>
      </c>
      <c r="L90" t="s">
        <v>830</v>
      </c>
      <c r="M90" t="s">
        <v>1453</v>
      </c>
      <c r="N90" t="s">
        <v>831</v>
      </c>
      <c r="P90" s="2">
        <v>1</v>
      </c>
      <c r="Q90" s="2">
        <v>0.66</v>
      </c>
      <c r="R90" s="2">
        <v>0.66</v>
      </c>
      <c r="T90" s="2">
        <v>25.43</v>
      </c>
      <c r="V90" s="2">
        <v>25.43</v>
      </c>
      <c r="AC90" s="2">
        <v>25.43</v>
      </c>
      <c r="AD90" s="2">
        <v>0.16</v>
      </c>
      <c r="AE90" s="2">
        <v>4.07</v>
      </c>
      <c r="AG90" s="2">
        <v>4.07</v>
      </c>
      <c r="AP90" s="2">
        <v>4.07</v>
      </c>
      <c r="AQ90" s="2">
        <v>29.5</v>
      </c>
      <c r="AS90" s="2">
        <v>29.5</v>
      </c>
      <c r="AZ90" s="2">
        <v>29.5</v>
      </c>
      <c r="BA90" t="s">
        <v>87</v>
      </c>
      <c r="BH90" t="s">
        <v>407</v>
      </c>
      <c r="BI90" t="s">
        <v>367</v>
      </c>
      <c r="BJ90" t="s">
        <v>206</v>
      </c>
      <c r="BK90" t="s">
        <v>368</v>
      </c>
      <c r="BL90" t="s">
        <v>535</v>
      </c>
      <c r="BM90" t="s">
        <v>90</v>
      </c>
      <c r="BN90" t="s">
        <v>832</v>
      </c>
      <c r="BO90" t="s">
        <v>206</v>
      </c>
      <c r="BP90" t="s">
        <v>90</v>
      </c>
      <c r="BQ90" t="s">
        <v>354</v>
      </c>
      <c r="BR90" t="s">
        <v>355</v>
      </c>
      <c r="BU90" t="s">
        <v>90</v>
      </c>
      <c r="BV90" t="s">
        <v>518</v>
      </c>
      <c r="BW90" t="s">
        <v>90</v>
      </c>
      <c r="BX90" t="s">
        <v>518</v>
      </c>
      <c r="CA90" t="s">
        <v>90</v>
      </c>
      <c r="CB90" t="s">
        <v>427</v>
      </c>
      <c r="CC90" t="s">
        <v>88</v>
      </c>
      <c r="CD90" t="s">
        <v>833</v>
      </c>
      <c r="CI90" t="s">
        <v>402</v>
      </c>
      <c r="CJ90" t="s">
        <v>834</v>
      </c>
    </row>
    <row r="91" spans="1:88" x14ac:dyDescent="0.25">
      <c r="A91" t="s">
        <v>444</v>
      </c>
      <c r="B91" t="s">
        <v>1114</v>
      </c>
      <c r="C91" t="s">
        <v>84</v>
      </c>
      <c r="D91" t="s">
        <v>958</v>
      </c>
      <c r="E91" t="s">
        <v>85</v>
      </c>
      <c r="F91" t="s">
        <v>1454</v>
      </c>
      <c r="G91" t="s">
        <v>1455</v>
      </c>
      <c r="H91" t="s">
        <v>1422</v>
      </c>
      <c r="I91" t="s">
        <v>1327</v>
      </c>
      <c r="K91" t="s">
        <v>1327</v>
      </c>
      <c r="L91" t="s">
        <v>1273</v>
      </c>
      <c r="M91" t="s">
        <v>1274</v>
      </c>
      <c r="N91" t="s">
        <v>1275</v>
      </c>
      <c r="P91" s="2">
        <v>1</v>
      </c>
      <c r="Q91" s="2">
        <v>0.68</v>
      </c>
      <c r="R91" s="2">
        <v>0.68</v>
      </c>
      <c r="T91" s="2">
        <v>28.75</v>
      </c>
      <c r="V91" s="2">
        <v>28.75</v>
      </c>
      <c r="AC91" s="2">
        <v>28.75</v>
      </c>
      <c r="AD91" s="2">
        <v>0.2</v>
      </c>
      <c r="AE91" s="2">
        <v>5.75</v>
      </c>
      <c r="AG91" s="2">
        <v>5.75</v>
      </c>
      <c r="AP91" s="2">
        <v>5.75</v>
      </c>
      <c r="AQ91" s="2">
        <v>34.5</v>
      </c>
      <c r="AS91" s="2">
        <v>34.5</v>
      </c>
      <c r="AZ91" s="2">
        <v>34.5</v>
      </c>
      <c r="BA91" t="s">
        <v>87</v>
      </c>
      <c r="BH91" t="s">
        <v>407</v>
      </c>
      <c r="BI91" t="s">
        <v>1237</v>
      </c>
      <c r="BJ91" t="s">
        <v>964</v>
      </c>
      <c r="BK91" t="s">
        <v>1238</v>
      </c>
      <c r="BL91" t="s">
        <v>1456</v>
      </c>
      <c r="BM91" t="s">
        <v>964</v>
      </c>
      <c r="BN91" t="s">
        <v>1457</v>
      </c>
      <c r="BO91" t="s">
        <v>964</v>
      </c>
      <c r="BP91" t="s">
        <v>964</v>
      </c>
      <c r="BQ91" t="s">
        <v>354</v>
      </c>
      <c r="BR91" t="s">
        <v>355</v>
      </c>
      <c r="BS91" t="s">
        <v>964</v>
      </c>
      <c r="BT91" t="s">
        <v>966</v>
      </c>
      <c r="BU91" t="s">
        <v>964</v>
      </c>
      <c r="BV91" t="s">
        <v>966</v>
      </c>
      <c r="BW91" t="s">
        <v>964</v>
      </c>
      <c r="BX91" t="s">
        <v>966</v>
      </c>
      <c r="CA91" t="s">
        <v>964</v>
      </c>
      <c r="CB91" t="s">
        <v>1155</v>
      </c>
      <c r="CC91" t="s">
        <v>88</v>
      </c>
      <c r="CD91" t="s">
        <v>1458</v>
      </c>
      <c r="CI91" t="s">
        <v>402</v>
      </c>
      <c r="CJ91" t="s">
        <v>1459</v>
      </c>
    </row>
    <row r="92" spans="1:88" x14ac:dyDescent="0.25">
      <c r="A92" t="s">
        <v>444</v>
      </c>
      <c r="B92" t="s">
        <v>1114</v>
      </c>
      <c r="C92" t="s">
        <v>84</v>
      </c>
      <c r="D92" t="s">
        <v>89</v>
      </c>
      <c r="E92" t="s">
        <v>85</v>
      </c>
      <c r="F92" t="s">
        <v>835</v>
      </c>
      <c r="G92" t="s">
        <v>836</v>
      </c>
      <c r="H92" t="s">
        <v>1449</v>
      </c>
      <c r="I92" t="s">
        <v>1327</v>
      </c>
      <c r="K92" t="s">
        <v>1327</v>
      </c>
      <c r="L92" t="s">
        <v>837</v>
      </c>
      <c r="M92" t="s">
        <v>1460</v>
      </c>
      <c r="N92" t="s">
        <v>838</v>
      </c>
      <c r="P92" s="2">
        <v>1</v>
      </c>
      <c r="Q92" s="2">
        <v>0.92</v>
      </c>
      <c r="R92" s="2">
        <v>0.92</v>
      </c>
      <c r="T92" s="2">
        <v>90.52</v>
      </c>
      <c r="V92" s="2">
        <v>90.52</v>
      </c>
      <c r="AC92" s="2">
        <v>90.52</v>
      </c>
      <c r="AD92" s="2">
        <v>0.16</v>
      </c>
      <c r="AE92" s="2">
        <v>14.48</v>
      </c>
      <c r="AG92" s="2">
        <v>14.48</v>
      </c>
      <c r="AP92" s="2">
        <v>14.48</v>
      </c>
      <c r="AQ92" s="2">
        <v>105</v>
      </c>
      <c r="AS92" s="2">
        <v>105</v>
      </c>
      <c r="AZ92" s="2">
        <v>105</v>
      </c>
      <c r="BA92" t="s">
        <v>87</v>
      </c>
      <c r="BH92" t="s">
        <v>407</v>
      </c>
      <c r="BI92" t="s">
        <v>367</v>
      </c>
      <c r="BJ92" t="s">
        <v>206</v>
      </c>
      <c r="BK92" t="s">
        <v>368</v>
      </c>
      <c r="BL92" t="s">
        <v>541</v>
      </c>
      <c r="BM92" t="s">
        <v>90</v>
      </c>
      <c r="BN92" t="s">
        <v>839</v>
      </c>
      <c r="BO92" t="s">
        <v>206</v>
      </c>
      <c r="BP92" t="s">
        <v>90</v>
      </c>
      <c r="BQ92" t="s">
        <v>354</v>
      </c>
      <c r="BR92" t="s">
        <v>355</v>
      </c>
      <c r="BU92" t="s">
        <v>90</v>
      </c>
      <c r="BV92" t="s">
        <v>518</v>
      </c>
      <c r="BW92" t="s">
        <v>90</v>
      </c>
      <c r="BX92" t="s">
        <v>518</v>
      </c>
      <c r="CA92" t="s">
        <v>90</v>
      </c>
      <c r="CB92" t="s">
        <v>427</v>
      </c>
      <c r="CC92" t="s">
        <v>88</v>
      </c>
      <c r="CD92" t="s">
        <v>840</v>
      </c>
      <c r="CI92" t="s">
        <v>402</v>
      </c>
      <c r="CJ92" t="s">
        <v>841</v>
      </c>
    </row>
    <row r="93" spans="1:88" x14ac:dyDescent="0.25">
      <c r="A93" t="s">
        <v>444</v>
      </c>
      <c r="B93" t="s">
        <v>1114</v>
      </c>
      <c r="C93" t="s">
        <v>84</v>
      </c>
      <c r="D93" t="s">
        <v>89</v>
      </c>
      <c r="E93" t="s">
        <v>356</v>
      </c>
      <c r="F93" t="s">
        <v>659</v>
      </c>
      <c r="G93" t="s">
        <v>1461</v>
      </c>
      <c r="J93" t="s">
        <v>1327</v>
      </c>
      <c r="K93" t="s">
        <v>1327</v>
      </c>
      <c r="L93" t="s">
        <v>533</v>
      </c>
      <c r="M93" t="s">
        <v>1462</v>
      </c>
      <c r="N93" t="s">
        <v>534</v>
      </c>
      <c r="P93" s="2">
        <v>1</v>
      </c>
      <c r="Q93" s="2">
        <v>0.64</v>
      </c>
      <c r="R93" s="2">
        <v>0.64</v>
      </c>
      <c r="BI93" t="s">
        <v>1171</v>
      </c>
      <c r="BJ93" t="s">
        <v>90</v>
      </c>
      <c r="BK93" t="s">
        <v>661</v>
      </c>
      <c r="BL93" t="s">
        <v>367</v>
      </c>
      <c r="BM93" t="s">
        <v>206</v>
      </c>
      <c r="BN93" t="s">
        <v>368</v>
      </c>
      <c r="BO93" t="s">
        <v>206</v>
      </c>
      <c r="BP93" t="s">
        <v>90</v>
      </c>
      <c r="BQ93" t="s">
        <v>354</v>
      </c>
      <c r="BR93" t="s">
        <v>123</v>
      </c>
    </row>
    <row r="94" spans="1:88" x14ac:dyDescent="0.25">
      <c r="A94" t="s">
        <v>444</v>
      </c>
      <c r="B94" t="s">
        <v>1114</v>
      </c>
      <c r="C94" t="s">
        <v>84</v>
      </c>
      <c r="D94" t="s">
        <v>89</v>
      </c>
      <c r="E94" t="s">
        <v>356</v>
      </c>
      <c r="F94" t="s">
        <v>1463</v>
      </c>
      <c r="G94" t="s">
        <v>1464</v>
      </c>
      <c r="J94" t="s">
        <v>1327</v>
      </c>
      <c r="K94" t="s">
        <v>1327</v>
      </c>
      <c r="L94" t="s">
        <v>1465</v>
      </c>
      <c r="M94" t="s">
        <v>1466</v>
      </c>
      <c r="N94" t="s">
        <v>1467</v>
      </c>
      <c r="P94" s="2">
        <v>1</v>
      </c>
      <c r="Q94" s="2">
        <v>0.7</v>
      </c>
      <c r="R94" s="2">
        <v>0.7</v>
      </c>
      <c r="BI94" t="s">
        <v>1468</v>
      </c>
      <c r="BJ94" t="s">
        <v>90</v>
      </c>
      <c r="BK94" t="s">
        <v>1469</v>
      </c>
      <c r="BL94" t="s">
        <v>367</v>
      </c>
      <c r="BM94" t="s">
        <v>206</v>
      </c>
      <c r="BN94" t="s">
        <v>368</v>
      </c>
      <c r="BO94" t="s">
        <v>90</v>
      </c>
      <c r="BP94" t="s">
        <v>90</v>
      </c>
      <c r="BQ94" t="s">
        <v>354</v>
      </c>
      <c r="BR94" t="s">
        <v>123</v>
      </c>
    </row>
    <row r="95" spans="1:88" x14ac:dyDescent="0.25">
      <c r="A95" t="s">
        <v>444</v>
      </c>
      <c r="B95" t="s">
        <v>1114</v>
      </c>
      <c r="C95" t="s">
        <v>84</v>
      </c>
      <c r="D95" t="s">
        <v>1079</v>
      </c>
      <c r="E95" t="s">
        <v>1080</v>
      </c>
      <c r="F95" t="s">
        <v>1111</v>
      </c>
      <c r="G95" t="s">
        <v>1111</v>
      </c>
      <c r="I95" t="s">
        <v>1327</v>
      </c>
      <c r="J95" t="s">
        <v>1327</v>
      </c>
      <c r="K95" t="s">
        <v>1327</v>
      </c>
      <c r="L95" t="s">
        <v>448</v>
      </c>
      <c r="M95" t="s">
        <v>1117</v>
      </c>
      <c r="N95" t="s">
        <v>1020</v>
      </c>
      <c r="P95" s="2">
        <v>57</v>
      </c>
      <c r="Q95" s="2">
        <v>0.02</v>
      </c>
      <c r="R95" s="2">
        <v>1.1399999999999999</v>
      </c>
      <c r="U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F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R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BI95" t="s">
        <v>1108</v>
      </c>
      <c r="BJ95" t="s">
        <v>90</v>
      </c>
      <c r="BK95" t="s">
        <v>1109</v>
      </c>
      <c r="BL95" t="s">
        <v>514</v>
      </c>
      <c r="BM95" t="s">
        <v>206</v>
      </c>
      <c r="BN95" t="s">
        <v>515</v>
      </c>
      <c r="BQ95" t="s">
        <v>1088</v>
      </c>
      <c r="BR95" t="s">
        <v>123</v>
      </c>
    </row>
    <row r="96" spans="1:88" x14ac:dyDescent="0.25">
      <c r="A96" t="s">
        <v>444</v>
      </c>
      <c r="B96" t="s">
        <v>1114</v>
      </c>
      <c r="C96" t="s">
        <v>84</v>
      </c>
      <c r="D96" t="s">
        <v>1079</v>
      </c>
      <c r="E96" t="s">
        <v>1080</v>
      </c>
      <c r="F96" t="s">
        <v>1107</v>
      </c>
      <c r="G96" t="s">
        <v>1107</v>
      </c>
      <c r="I96" t="s">
        <v>1422</v>
      </c>
      <c r="J96" t="s">
        <v>1327</v>
      </c>
      <c r="K96" t="s">
        <v>1327</v>
      </c>
      <c r="L96" t="s">
        <v>448</v>
      </c>
      <c r="M96" t="s">
        <v>1117</v>
      </c>
      <c r="N96" t="s">
        <v>1020</v>
      </c>
      <c r="P96" s="2">
        <v>3</v>
      </c>
      <c r="Q96" s="2">
        <v>0.02</v>
      </c>
      <c r="R96" s="2">
        <v>0.06</v>
      </c>
      <c r="U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F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R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BI96" t="s">
        <v>1108</v>
      </c>
      <c r="BJ96" t="s">
        <v>90</v>
      </c>
      <c r="BK96" t="s">
        <v>1109</v>
      </c>
      <c r="BL96" t="s">
        <v>514</v>
      </c>
      <c r="BM96" t="s">
        <v>206</v>
      </c>
      <c r="BN96" t="s">
        <v>515</v>
      </c>
      <c r="BQ96" t="s">
        <v>1088</v>
      </c>
      <c r="BR96" t="s">
        <v>123</v>
      </c>
    </row>
    <row r="97" spans="1:88" x14ac:dyDescent="0.25">
      <c r="A97" t="s">
        <v>444</v>
      </c>
      <c r="B97" t="s">
        <v>1114</v>
      </c>
      <c r="C97" t="s">
        <v>84</v>
      </c>
      <c r="D97" t="s">
        <v>89</v>
      </c>
      <c r="E97" t="s">
        <v>85</v>
      </c>
      <c r="F97" t="s">
        <v>1470</v>
      </c>
      <c r="G97" t="s">
        <v>1471</v>
      </c>
      <c r="H97" t="s">
        <v>1449</v>
      </c>
      <c r="I97" t="s">
        <v>1422</v>
      </c>
      <c r="K97" t="s">
        <v>1422</v>
      </c>
      <c r="L97" t="s">
        <v>448</v>
      </c>
      <c r="M97" t="s">
        <v>1117</v>
      </c>
      <c r="N97" t="s">
        <v>449</v>
      </c>
      <c r="P97" s="2">
        <v>1</v>
      </c>
      <c r="Q97" s="2">
        <v>0.02</v>
      </c>
      <c r="R97" s="2">
        <v>0.02</v>
      </c>
      <c r="T97" s="2">
        <v>16.29</v>
      </c>
      <c r="V97" s="2">
        <v>16.29</v>
      </c>
      <c r="AC97" s="2">
        <v>16.29</v>
      </c>
      <c r="AD97" s="2">
        <v>0.16</v>
      </c>
      <c r="AE97" s="2">
        <v>2.61</v>
      </c>
      <c r="AG97" s="2">
        <v>2.61</v>
      </c>
      <c r="AP97" s="2">
        <v>2.61</v>
      </c>
      <c r="AQ97" s="2">
        <v>18.899999999999999</v>
      </c>
      <c r="AS97" s="2">
        <v>18.899999999999999</v>
      </c>
      <c r="AZ97" s="2">
        <v>18.899999999999999</v>
      </c>
      <c r="BA97" t="s">
        <v>87</v>
      </c>
      <c r="BH97" t="s">
        <v>407</v>
      </c>
      <c r="BI97" t="s">
        <v>1084</v>
      </c>
      <c r="BJ97" t="s">
        <v>1085</v>
      </c>
      <c r="BK97" t="s">
        <v>1086</v>
      </c>
      <c r="BL97" t="s">
        <v>1472</v>
      </c>
      <c r="BM97" t="s">
        <v>90</v>
      </c>
      <c r="BN97" t="s">
        <v>1473</v>
      </c>
      <c r="BO97" t="s">
        <v>1085</v>
      </c>
      <c r="BP97" t="s">
        <v>90</v>
      </c>
      <c r="BQ97" t="s">
        <v>354</v>
      </c>
      <c r="BR97" t="s">
        <v>355</v>
      </c>
      <c r="BU97" t="s">
        <v>90</v>
      </c>
      <c r="BV97" t="s">
        <v>518</v>
      </c>
      <c r="BW97" t="s">
        <v>90</v>
      </c>
      <c r="BX97" t="s">
        <v>518</v>
      </c>
      <c r="CA97" t="s">
        <v>90</v>
      </c>
      <c r="CB97" t="s">
        <v>427</v>
      </c>
      <c r="CC97" t="s">
        <v>88</v>
      </c>
      <c r="CD97" t="s">
        <v>1474</v>
      </c>
      <c r="CI97" t="s">
        <v>402</v>
      </c>
      <c r="CJ97" t="s">
        <v>1475</v>
      </c>
    </row>
    <row r="98" spans="1:88" x14ac:dyDescent="0.25">
      <c r="A98" t="s">
        <v>444</v>
      </c>
      <c r="B98" t="s">
        <v>1114</v>
      </c>
      <c r="C98" t="s">
        <v>84</v>
      </c>
      <c r="D98" t="s">
        <v>89</v>
      </c>
      <c r="E98" t="s">
        <v>85</v>
      </c>
      <c r="F98" t="s">
        <v>1476</v>
      </c>
      <c r="G98" t="s">
        <v>1477</v>
      </c>
      <c r="H98" t="s">
        <v>1449</v>
      </c>
      <c r="I98" t="s">
        <v>1422</v>
      </c>
      <c r="K98" t="s">
        <v>1422</v>
      </c>
      <c r="L98" t="s">
        <v>448</v>
      </c>
      <c r="M98" t="s">
        <v>1117</v>
      </c>
      <c r="N98" t="s">
        <v>449</v>
      </c>
      <c r="P98" s="2">
        <v>1</v>
      </c>
      <c r="Q98" s="2">
        <v>0.02</v>
      </c>
      <c r="R98" s="2">
        <v>0.02</v>
      </c>
      <c r="T98" s="2">
        <v>16.29</v>
      </c>
      <c r="V98" s="2">
        <v>16.29</v>
      </c>
      <c r="W98" s="2">
        <v>1.68</v>
      </c>
      <c r="X98" s="2">
        <v>-1.68</v>
      </c>
      <c r="Y98" s="2">
        <v>0</v>
      </c>
      <c r="AC98" s="2">
        <v>16.29</v>
      </c>
      <c r="AD98" s="2">
        <v>0.16</v>
      </c>
      <c r="AE98" s="2">
        <v>2.61</v>
      </c>
      <c r="AG98" s="2">
        <v>2.61</v>
      </c>
      <c r="AH98" s="2">
        <v>0.16</v>
      </c>
      <c r="AI98" s="2">
        <v>0.27</v>
      </c>
      <c r="AJ98" s="2">
        <v>-0.27</v>
      </c>
      <c r="AK98" s="2">
        <v>0</v>
      </c>
      <c r="AP98" s="2">
        <v>2.61</v>
      </c>
      <c r="AQ98" s="2">
        <v>18.899999999999999</v>
      </c>
      <c r="AS98" s="2">
        <v>18.899999999999999</v>
      </c>
      <c r="AT98" s="2">
        <v>1.95</v>
      </c>
      <c r="AU98" s="2">
        <v>-1.95</v>
      </c>
      <c r="AV98" s="2">
        <v>0</v>
      </c>
      <c r="AZ98" s="2">
        <v>18.899999999999999</v>
      </c>
      <c r="BA98" t="s">
        <v>87</v>
      </c>
      <c r="BH98" t="s">
        <v>407</v>
      </c>
      <c r="BI98" t="s">
        <v>419</v>
      </c>
      <c r="BJ98" t="s">
        <v>90</v>
      </c>
      <c r="BK98" t="s">
        <v>420</v>
      </c>
      <c r="BL98" t="s">
        <v>1478</v>
      </c>
      <c r="BM98" t="s">
        <v>90</v>
      </c>
      <c r="BN98" t="s">
        <v>1479</v>
      </c>
      <c r="BO98" t="s">
        <v>90</v>
      </c>
      <c r="BP98" t="s">
        <v>90</v>
      </c>
      <c r="BQ98" t="s">
        <v>354</v>
      </c>
      <c r="BR98" t="s">
        <v>355</v>
      </c>
      <c r="BS98" t="s">
        <v>90</v>
      </c>
      <c r="BT98" t="s">
        <v>518</v>
      </c>
      <c r="BU98" t="s">
        <v>90</v>
      </c>
      <c r="BV98" t="s">
        <v>518</v>
      </c>
      <c r="BW98" t="s">
        <v>90</v>
      </c>
      <c r="BX98" t="s">
        <v>518</v>
      </c>
      <c r="CA98" t="s">
        <v>90</v>
      </c>
      <c r="CB98" t="s">
        <v>427</v>
      </c>
      <c r="CC98" t="s">
        <v>88</v>
      </c>
      <c r="CD98" t="s">
        <v>1480</v>
      </c>
      <c r="CI98" t="s">
        <v>402</v>
      </c>
      <c r="CJ98" t="s">
        <v>1481</v>
      </c>
    </row>
    <row r="99" spans="1:88" x14ac:dyDescent="0.25">
      <c r="A99" t="s">
        <v>444</v>
      </c>
      <c r="B99" t="s">
        <v>1114</v>
      </c>
      <c r="C99" t="s">
        <v>84</v>
      </c>
      <c r="D99" t="s">
        <v>89</v>
      </c>
      <c r="E99" t="s">
        <v>201</v>
      </c>
      <c r="F99" t="s">
        <v>1395</v>
      </c>
      <c r="G99" t="s">
        <v>1482</v>
      </c>
      <c r="H99" t="s">
        <v>1483</v>
      </c>
      <c r="K99" t="s">
        <v>1422</v>
      </c>
      <c r="L99" t="s">
        <v>1397</v>
      </c>
      <c r="M99" t="s">
        <v>1398</v>
      </c>
      <c r="N99" t="s">
        <v>1399</v>
      </c>
      <c r="P99" s="2">
        <v>1</v>
      </c>
      <c r="T99" s="2">
        <v>-25.43</v>
      </c>
      <c r="V99" s="2">
        <v>-25.43</v>
      </c>
      <c r="AC99" s="2">
        <v>-25.43</v>
      </c>
      <c r="AD99" s="2">
        <v>0.16</v>
      </c>
      <c r="AE99" s="2">
        <v>-4.07</v>
      </c>
      <c r="AG99" s="2">
        <v>-4.07</v>
      </c>
      <c r="AP99" s="2">
        <v>-4.07</v>
      </c>
      <c r="AQ99" s="2">
        <v>-29.5</v>
      </c>
      <c r="AS99" s="2">
        <v>-29.5</v>
      </c>
      <c r="AZ99" s="2">
        <v>-29.5</v>
      </c>
      <c r="BA99" t="s">
        <v>87</v>
      </c>
      <c r="BH99" t="s">
        <v>407</v>
      </c>
      <c r="BI99" t="s">
        <v>1237</v>
      </c>
      <c r="BK99" t="s">
        <v>1238</v>
      </c>
      <c r="BL99" t="s">
        <v>1484</v>
      </c>
      <c r="BM99" t="s">
        <v>90</v>
      </c>
      <c r="BN99" t="s">
        <v>1401</v>
      </c>
      <c r="BO99" t="s">
        <v>964</v>
      </c>
      <c r="BP99" t="s">
        <v>90</v>
      </c>
      <c r="BQ99" t="s">
        <v>354</v>
      </c>
      <c r="BR99" t="s">
        <v>355</v>
      </c>
      <c r="BU99" t="s">
        <v>90</v>
      </c>
      <c r="BV99" t="s">
        <v>518</v>
      </c>
      <c r="BW99" t="s">
        <v>90</v>
      </c>
      <c r="BX99" t="s">
        <v>518</v>
      </c>
      <c r="CA99" t="s">
        <v>90</v>
      </c>
      <c r="CB99" t="s">
        <v>427</v>
      </c>
      <c r="CC99" t="s">
        <v>88</v>
      </c>
      <c r="CD99" t="s">
        <v>1485</v>
      </c>
      <c r="CI99" t="s">
        <v>402</v>
      </c>
      <c r="CJ99" t="s">
        <v>1486</v>
      </c>
    </row>
    <row r="100" spans="1:88" x14ac:dyDescent="0.25">
      <c r="A100" t="s">
        <v>444</v>
      </c>
      <c r="B100" t="s">
        <v>1114</v>
      </c>
      <c r="C100" t="s">
        <v>84</v>
      </c>
      <c r="D100" t="s">
        <v>1079</v>
      </c>
      <c r="E100" t="s">
        <v>1080</v>
      </c>
      <c r="F100" t="s">
        <v>1110</v>
      </c>
      <c r="G100" t="s">
        <v>1110</v>
      </c>
      <c r="I100" t="s">
        <v>1422</v>
      </c>
      <c r="J100" t="s">
        <v>1422</v>
      </c>
      <c r="K100" t="s">
        <v>1422</v>
      </c>
      <c r="L100" t="s">
        <v>448</v>
      </c>
      <c r="M100" t="s">
        <v>1117</v>
      </c>
      <c r="N100" t="s">
        <v>1020</v>
      </c>
      <c r="P100" s="2">
        <v>44</v>
      </c>
      <c r="Q100" s="2">
        <v>0.02</v>
      </c>
      <c r="R100" s="2">
        <v>0.88</v>
      </c>
      <c r="U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F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R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BI100" t="s">
        <v>1108</v>
      </c>
      <c r="BJ100" t="s">
        <v>90</v>
      </c>
      <c r="BK100" t="s">
        <v>1109</v>
      </c>
      <c r="BL100" t="s">
        <v>505</v>
      </c>
      <c r="BM100" t="s">
        <v>206</v>
      </c>
      <c r="BN100" t="s">
        <v>506</v>
      </c>
      <c r="BQ100" t="s">
        <v>1088</v>
      </c>
      <c r="BR100" t="s">
        <v>123</v>
      </c>
    </row>
    <row r="101" spans="1:88" x14ac:dyDescent="0.25">
      <c r="A101" t="s">
        <v>444</v>
      </c>
      <c r="B101" t="s">
        <v>1114</v>
      </c>
      <c r="C101" t="s">
        <v>84</v>
      </c>
      <c r="D101" t="s">
        <v>89</v>
      </c>
      <c r="E101" t="s">
        <v>85</v>
      </c>
      <c r="F101" t="s">
        <v>1253</v>
      </c>
      <c r="G101" t="s">
        <v>1487</v>
      </c>
      <c r="H101" t="s">
        <v>1255</v>
      </c>
      <c r="I101" t="s">
        <v>1449</v>
      </c>
      <c r="K101" t="s">
        <v>1449</v>
      </c>
      <c r="L101" t="s">
        <v>741</v>
      </c>
      <c r="M101" t="s">
        <v>1256</v>
      </c>
      <c r="N101" t="s">
        <v>742</v>
      </c>
      <c r="P101" s="2">
        <v>1</v>
      </c>
      <c r="Q101" s="2">
        <v>0.66</v>
      </c>
      <c r="R101" s="2">
        <v>0.66</v>
      </c>
      <c r="T101" s="2">
        <v>25.43</v>
      </c>
      <c r="V101" s="2">
        <v>25.43</v>
      </c>
      <c r="AC101" s="2">
        <v>25.43</v>
      </c>
      <c r="AD101" s="2">
        <v>0.16</v>
      </c>
      <c r="AE101" s="2">
        <v>4.07</v>
      </c>
      <c r="AG101" s="2">
        <v>4.07</v>
      </c>
      <c r="AP101" s="2">
        <v>4.07</v>
      </c>
      <c r="AQ101" s="2">
        <v>29.5</v>
      </c>
      <c r="AS101" s="2">
        <v>29.5</v>
      </c>
      <c r="AZ101" s="2">
        <v>29.5</v>
      </c>
      <c r="BA101" t="s">
        <v>87</v>
      </c>
      <c r="BH101" t="s">
        <v>407</v>
      </c>
      <c r="BI101" t="s">
        <v>1093</v>
      </c>
      <c r="BJ101" t="s">
        <v>90</v>
      </c>
      <c r="BK101" t="s">
        <v>1094</v>
      </c>
      <c r="BL101" t="s">
        <v>1257</v>
      </c>
      <c r="BM101" t="s">
        <v>1131</v>
      </c>
      <c r="BN101" t="s">
        <v>1258</v>
      </c>
      <c r="BO101" t="s">
        <v>90</v>
      </c>
      <c r="BP101" t="s">
        <v>1131</v>
      </c>
      <c r="BQ101" t="s">
        <v>354</v>
      </c>
      <c r="BR101" t="s">
        <v>355</v>
      </c>
      <c r="BS101" t="s">
        <v>90</v>
      </c>
      <c r="BT101" t="s">
        <v>518</v>
      </c>
      <c r="BW101" t="s">
        <v>90</v>
      </c>
      <c r="BX101" t="s">
        <v>518</v>
      </c>
      <c r="CA101" t="s">
        <v>1131</v>
      </c>
      <c r="CB101" t="s">
        <v>427</v>
      </c>
      <c r="CC101" t="s">
        <v>88</v>
      </c>
      <c r="CD101" t="s">
        <v>1488</v>
      </c>
      <c r="CI101" t="s">
        <v>402</v>
      </c>
      <c r="CJ101" t="s">
        <v>1489</v>
      </c>
    </row>
    <row r="102" spans="1:88" x14ac:dyDescent="0.25">
      <c r="A102" t="s">
        <v>444</v>
      </c>
      <c r="B102" t="s">
        <v>1114</v>
      </c>
      <c r="C102" t="s">
        <v>84</v>
      </c>
      <c r="D102" t="s">
        <v>89</v>
      </c>
      <c r="E102" t="s">
        <v>85</v>
      </c>
      <c r="F102" t="s">
        <v>816</v>
      </c>
      <c r="G102" t="s">
        <v>817</v>
      </c>
      <c r="H102" t="s">
        <v>1255</v>
      </c>
      <c r="I102" t="s">
        <v>1449</v>
      </c>
      <c r="K102" t="s">
        <v>1449</v>
      </c>
      <c r="L102" t="s">
        <v>741</v>
      </c>
      <c r="M102" t="s">
        <v>1256</v>
      </c>
      <c r="N102" t="s">
        <v>742</v>
      </c>
      <c r="P102" s="2">
        <v>1</v>
      </c>
      <c r="Q102" s="2">
        <v>0.66</v>
      </c>
      <c r="R102" s="2">
        <v>0.66</v>
      </c>
      <c r="T102" s="2">
        <v>25.43</v>
      </c>
      <c r="V102" s="2">
        <v>25.43</v>
      </c>
      <c r="AC102" s="2">
        <v>25.43</v>
      </c>
      <c r="AD102" s="2">
        <v>0.16</v>
      </c>
      <c r="AE102" s="2">
        <v>4.07</v>
      </c>
      <c r="AG102" s="2">
        <v>4.07</v>
      </c>
      <c r="AP102" s="2">
        <v>4.07</v>
      </c>
      <c r="AQ102" s="2">
        <v>29.5</v>
      </c>
      <c r="AS102" s="2">
        <v>29.5</v>
      </c>
      <c r="AZ102" s="2">
        <v>29.5</v>
      </c>
      <c r="BA102" t="s">
        <v>87</v>
      </c>
      <c r="BH102" t="s">
        <v>407</v>
      </c>
      <c r="BI102" t="s">
        <v>367</v>
      </c>
      <c r="BJ102" t="s">
        <v>206</v>
      </c>
      <c r="BK102" t="s">
        <v>368</v>
      </c>
      <c r="BL102" t="s">
        <v>818</v>
      </c>
      <c r="BM102" t="s">
        <v>90</v>
      </c>
      <c r="BN102" t="s">
        <v>819</v>
      </c>
      <c r="BO102" t="s">
        <v>206</v>
      </c>
      <c r="BP102" t="s">
        <v>90</v>
      </c>
      <c r="BQ102" t="s">
        <v>354</v>
      </c>
      <c r="BR102" t="s">
        <v>355</v>
      </c>
      <c r="BU102" t="s">
        <v>90</v>
      </c>
      <c r="BV102" t="s">
        <v>518</v>
      </c>
      <c r="BW102" t="s">
        <v>90</v>
      </c>
      <c r="BX102" t="s">
        <v>518</v>
      </c>
      <c r="CA102" t="s">
        <v>90</v>
      </c>
      <c r="CB102" t="s">
        <v>427</v>
      </c>
      <c r="CC102" t="s">
        <v>88</v>
      </c>
      <c r="CD102" t="s">
        <v>820</v>
      </c>
      <c r="CI102" t="s">
        <v>402</v>
      </c>
      <c r="CJ102" t="s">
        <v>821</v>
      </c>
    </row>
    <row r="103" spans="1:88" x14ac:dyDescent="0.25">
      <c r="A103" t="s">
        <v>444</v>
      </c>
      <c r="B103" t="s">
        <v>1114</v>
      </c>
      <c r="C103" t="s">
        <v>84</v>
      </c>
      <c r="D103" t="s">
        <v>89</v>
      </c>
      <c r="E103" t="s">
        <v>85</v>
      </c>
      <c r="F103" t="s">
        <v>1490</v>
      </c>
      <c r="G103" t="s">
        <v>1491</v>
      </c>
      <c r="H103" t="s">
        <v>1255</v>
      </c>
      <c r="I103" t="s">
        <v>1449</v>
      </c>
      <c r="K103" t="s">
        <v>1449</v>
      </c>
      <c r="L103" t="s">
        <v>467</v>
      </c>
      <c r="M103" t="s">
        <v>1120</v>
      </c>
      <c r="N103" t="s">
        <v>468</v>
      </c>
      <c r="P103" s="2">
        <v>1</v>
      </c>
      <c r="Q103" s="2">
        <v>0.28000000000000003</v>
      </c>
      <c r="R103" s="2">
        <v>0.28000000000000003</v>
      </c>
      <c r="T103" s="2">
        <v>16.29</v>
      </c>
      <c r="V103" s="2">
        <v>16.29</v>
      </c>
      <c r="AC103" s="2">
        <v>16.29</v>
      </c>
      <c r="AD103" s="2">
        <v>0.16</v>
      </c>
      <c r="AE103" s="2">
        <v>2.61</v>
      </c>
      <c r="AG103" s="2">
        <v>2.61</v>
      </c>
      <c r="AP103" s="2">
        <v>2.61</v>
      </c>
      <c r="AQ103" s="2">
        <v>18.899999999999999</v>
      </c>
      <c r="AS103" s="2">
        <v>18.899999999999999</v>
      </c>
      <c r="AZ103" s="2">
        <v>18.899999999999999</v>
      </c>
      <c r="BA103" t="s">
        <v>87</v>
      </c>
      <c r="BH103" t="s">
        <v>407</v>
      </c>
      <c r="BI103" t="s">
        <v>416</v>
      </c>
      <c r="BJ103" t="s">
        <v>90</v>
      </c>
      <c r="BK103" t="s">
        <v>410</v>
      </c>
      <c r="BL103" t="s">
        <v>1492</v>
      </c>
      <c r="BM103" t="s">
        <v>90</v>
      </c>
      <c r="BN103" t="s">
        <v>1493</v>
      </c>
      <c r="BO103" t="s">
        <v>90</v>
      </c>
      <c r="BP103" t="s">
        <v>90</v>
      </c>
      <c r="BQ103" t="s">
        <v>354</v>
      </c>
      <c r="BR103" t="s">
        <v>355</v>
      </c>
      <c r="BS103" t="s">
        <v>90</v>
      </c>
      <c r="BT103" t="s">
        <v>518</v>
      </c>
      <c r="BU103" t="s">
        <v>90</v>
      </c>
      <c r="BV103" t="s">
        <v>518</v>
      </c>
      <c r="BW103" t="s">
        <v>90</v>
      </c>
      <c r="BX103" t="s">
        <v>518</v>
      </c>
      <c r="CA103" t="s">
        <v>90</v>
      </c>
      <c r="CB103" t="s">
        <v>427</v>
      </c>
      <c r="CC103" t="s">
        <v>88</v>
      </c>
      <c r="CD103" t="s">
        <v>1494</v>
      </c>
      <c r="CI103" t="s">
        <v>402</v>
      </c>
      <c r="CJ103" t="s">
        <v>1495</v>
      </c>
    </row>
    <row r="104" spans="1:88" x14ac:dyDescent="0.25">
      <c r="A104" t="s">
        <v>444</v>
      </c>
      <c r="B104" t="s">
        <v>1114</v>
      </c>
      <c r="C104" t="s">
        <v>84</v>
      </c>
      <c r="D104" t="s">
        <v>89</v>
      </c>
      <c r="E104" t="s">
        <v>85</v>
      </c>
      <c r="F104" t="s">
        <v>822</v>
      </c>
      <c r="G104" t="s">
        <v>823</v>
      </c>
      <c r="H104" t="s">
        <v>1255</v>
      </c>
      <c r="I104" t="s">
        <v>1449</v>
      </c>
      <c r="K104" t="s">
        <v>1449</v>
      </c>
      <c r="L104" t="s">
        <v>824</v>
      </c>
      <c r="M104" t="s">
        <v>1496</v>
      </c>
      <c r="N104" t="s">
        <v>825</v>
      </c>
      <c r="P104" s="2">
        <v>1</v>
      </c>
      <c r="Q104" s="2">
        <v>0.15</v>
      </c>
      <c r="R104" s="2">
        <v>0.15</v>
      </c>
      <c r="T104" s="2">
        <v>25.78</v>
      </c>
      <c r="V104" s="2">
        <v>25.78</v>
      </c>
      <c r="AC104" s="2">
        <v>25.78</v>
      </c>
      <c r="AD104" s="2">
        <v>0.16</v>
      </c>
      <c r="AE104" s="2">
        <v>4.12</v>
      </c>
      <c r="AG104" s="2">
        <v>4.12</v>
      </c>
      <c r="AP104" s="2">
        <v>4.12</v>
      </c>
      <c r="AQ104" s="2">
        <v>29.9</v>
      </c>
      <c r="AS104" s="2">
        <v>29.9</v>
      </c>
      <c r="AZ104" s="2">
        <v>29.9</v>
      </c>
      <c r="BA104" t="s">
        <v>87</v>
      </c>
      <c r="BH104" t="s">
        <v>407</v>
      </c>
      <c r="BI104" t="s">
        <v>367</v>
      </c>
      <c r="BJ104" t="s">
        <v>206</v>
      </c>
      <c r="BK104" t="s">
        <v>368</v>
      </c>
      <c r="BL104" t="s">
        <v>641</v>
      </c>
      <c r="BM104" t="s">
        <v>90</v>
      </c>
      <c r="BN104" t="s">
        <v>642</v>
      </c>
      <c r="BO104" t="s">
        <v>206</v>
      </c>
      <c r="BP104" t="s">
        <v>90</v>
      </c>
      <c r="BQ104" t="s">
        <v>354</v>
      </c>
      <c r="BR104" t="s">
        <v>355</v>
      </c>
      <c r="BU104" t="s">
        <v>90</v>
      </c>
      <c r="BV104" t="s">
        <v>518</v>
      </c>
      <c r="BW104" t="s">
        <v>90</v>
      </c>
      <c r="BX104" t="s">
        <v>518</v>
      </c>
      <c r="CA104" t="s">
        <v>90</v>
      </c>
      <c r="CB104" t="s">
        <v>427</v>
      </c>
      <c r="CC104" t="s">
        <v>88</v>
      </c>
      <c r="CD104" t="s">
        <v>826</v>
      </c>
      <c r="CI104" t="s">
        <v>402</v>
      </c>
      <c r="CJ104" t="s">
        <v>827</v>
      </c>
    </row>
    <row r="105" spans="1:88" x14ac:dyDescent="0.25">
      <c r="A105" t="s">
        <v>444</v>
      </c>
      <c r="B105" t="s">
        <v>1114</v>
      </c>
      <c r="C105" t="s">
        <v>84</v>
      </c>
      <c r="D105" t="s">
        <v>89</v>
      </c>
      <c r="E105" t="s">
        <v>85</v>
      </c>
      <c r="F105" t="s">
        <v>1497</v>
      </c>
      <c r="G105" t="s">
        <v>1498</v>
      </c>
      <c r="H105" t="s">
        <v>1255</v>
      </c>
      <c r="I105" t="s">
        <v>1449</v>
      </c>
      <c r="K105" t="s">
        <v>1449</v>
      </c>
      <c r="L105" t="s">
        <v>467</v>
      </c>
      <c r="M105" t="s">
        <v>1120</v>
      </c>
      <c r="N105" t="s">
        <v>468</v>
      </c>
      <c r="P105" s="2">
        <v>1</v>
      </c>
      <c r="Q105" s="2">
        <v>0.28000000000000003</v>
      </c>
      <c r="R105" s="2">
        <v>0.28000000000000003</v>
      </c>
      <c r="T105" s="2">
        <v>16.29</v>
      </c>
      <c r="V105" s="2">
        <v>16.29</v>
      </c>
      <c r="W105" s="2">
        <v>1.67</v>
      </c>
      <c r="X105" s="2">
        <v>-1.67</v>
      </c>
      <c r="Y105" s="2">
        <v>0</v>
      </c>
      <c r="AC105" s="2">
        <v>16.29</v>
      </c>
      <c r="AD105" s="2">
        <v>0.16</v>
      </c>
      <c r="AE105" s="2">
        <v>2.61</v>
      </c>
      <c r="AG105" s="2">
        <v>2.61</v>
      </c>
      <c r="AH105" s="2">
        <v>0.16</v>
      </c>
      <c r="AI105" s="2">
        <v>0.27</v>
      </c>
      <c r="AJ105" s="2">
        <v>-0.27</v>
      </c>
      <c r="AK105" s="2">
        <v>0</v>
      </c>
      <c r="AP105" s="2">
        <v>2.61</v>
      </c>
      <c r="AQ105" s="2">
        <v>18.899999999999999</v>
      </c>
      <c r="AS105" s="2">
        <v>18.899999999999999</v>
      </c>
      <c r="AT105" s="2">
        <v>1.94</v>
      </c>
      <c r="AU105" s="2">
        <v>-1.94</v>
      </c>
      <c r="AV105" s="2">
        <v>0</v>
      </c>
      <c r="AZ105" s="2">
        <v>18.899999999999999</v>
      </c>
      <c r="BA105" t="s">
        <v>87</v>
      </c>
      <c r="BH105" t="s">
        <v>407</v>
      </c>
      <c r="BI105" t="s">
        <v>413</v>
      </c>
      <c r="BJ105" t="s">
        <v>90</v>
      </c>
      <c r="BK105" t="s">
        <v>411</v>
      </c>
      <c r="BL105" t="s">
        <v>655</v>
      </c>
      <c r="BM105" t="s">
        <v>90</v>
      </c>
      <c r="BN105" t="s">
        <v>1499</v>
      </c>
      <c r="BO105" t="s">
        <v>90</v>
      </c>
      <c r="BP105" t="s">
        <v>90</v>
      </c>
      <c r="BQ105" t="s">
        <v>354</v>
      </c>
      <c r="BR105" t="s">
        <v>355</v>
      </c>
      <c r="BS105" t="s">
        <v>90</v>
      </c>
      <c r="BT105" t="s">
        <v>518</v>
      </c>
      <c r="BU105" t="s">
        <v>90</v>
      </c>
      <c r="BV105" t="s">
        <v>518</v>
      </c>
      <c r="BW105" t="s">
        <v>90</v>
      </c>
      <c r="BX105" t="s">
        <v>518</v>
      </c>
      <c r="CA105" t="s">
        <v>90</v>
      </c>
      <c r="CB105" t="s">
        <v>427</v>
      </c>
      <c r="CC105" t="s">
        <v>88</v>
      </c>
      <c r="CD105" t="s">
        <v>1500</v>
      </c>
      <c r="CI105" t="s">
        <v>402</v>
      </c>
      <c r="CJ105" t="s">
        <v>1501</v>
      </c>
    </row>
    <row r="106" spans="1:88" x14ac:dyDescent="0.25">
      <c r="A106" t="s">
        <v>444</v>
      </c>
      <c r="B106" t="s">
        <v>1114</v>
      </c>
      <c r="C106" t="s">
        <v>84</v>
      </c>
      <c r="D106" t="s">
        <v>958</v>
      </c>
      <c r="E106" t="s">
        <v>85</v>
      </c>
      <c r="F106" t="s">
        <v>1502</v>
      </c>
      <c r="G106" t="s">
        <v>1503</v>
      </c>
      <c r="H106" t="s">
        <v>1449</v>
      </c>
      <c r="I106" t="s">
        <v>1449</v>
      </c>
      <c r="K106" t="s">
        <v>1449</v>
      </c>
      <c r="L106" t="s">
        <v>1234</v>
      </c>
      <c r="M106" t="s">
        <v>1235</v>
      </c>
      <c r="N106" t="s">
        <v>1504</v>
      </c>
      <c r="P106" s="2">
        <v>1</v>
      </c>
      <c r="Q106" s="2">
        <v>0.56999999999999995</v>
      </c>
      <c r="R106" s="2">
        <v>0.56999999999999995</v>
      </c>
      <c r="T106" s="2">
        <v>28.75</v>
      </c>
      <c r="V106" s="2">
        <v>28.75</v>
      </c>
      <c r="W106" s="2">
        <v>1.66</v>
      </c>
      <c r="X106" s="2">
        <v>-1.66</v>
      </c>
      <c r="Y106" s="2">
        <v>0</v>
      </c>
      <c r="AC106" s="2">
        <v>28.75</v>
      </c>
      <c r="AD106" s="2">
        <v>0</v>
      </c>
      <c r="AE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P106" s="2">
        <v>0</v>
      </c>
      <c r="AQ106" s="2">
        <v>28.75</v>
      </c>
      <c r="AS106" s="2">
        <v>28.75</v>
      </c>
      <c r="AT106" s="2">
        <v>1.66</v>
      </c>
      <c r="AU106" s="2">
        <v>-1.66</v>
      </c>
      <c r="AV106" s="2">
        <v>0</v>
      </c>
      <c r="AZ106" s="2">
        <v>28.75</v>
      </c>
      <c r="BA106" t="s">
        <v>87</v>
      </c>
      <c r="BH106" t="s">
        <v>407</v>
      </c>
      <c r="BI106" t="s">
        <v>1237</v>
      </c>
      <c r="BJ106" t="s">
        <v>964</v>
      </c>
      <c r="BK106" t="s">
        <v>1238</v>
      </c>
      <c r="BL106" t="s">
        <v>1505</v>
      </c>
      <c r="BM106" t="s">
        <v>964</v>
      </c>
      <c r="BN106" t="s">
        <v>1506</v>
      </c>
      <c r="BO106" t="s">
        <v>964</v>
      </c>
      <c r="BP106" t="s">
        <v>964</v>
      </c>
      <c r="BQ106" t="s">
        <v>354</v>
      </c>
      <c r="BR106" t="s">
        <v>355</v>
      </c>
      <c r="BS106" t="s">
        <v>964</v>
      </c>
      <c r="BT106" t="s">
        <v>966</v>
      </c>
      <c r="BU106" t="s">
        <v>964</v>
      </c>
      <c r="BV106" t="s">
        <v>966</v>
      </c>
      <c r="BW106" t="s">
        <v>964</v>
      </c>
      <c r="BX106" t="s">
        <v>966</v>
      </c>
      <c r="BY106" t="s">
        <v>964</v>
      </c>
      <c r="BZ106" t="s">
        <v>1507</v>
      </c>
      <c r="CA106" t="s">
        <v>964</v>
      </c>
      <c r="CB106" t="s">
        <v>1155</v>
      </c>
      <c r="CC106" t="s">
        <v>88</v>
      </c>
      <c r="CD106" t="s">
        <v>1508</v>
      </c>
      <c r="CI106" t="s">
        <v>402</v>
      </c>
      <c r="CJ106" t="s">
        <v>1509</v>
      </c>
    </row>
    <row r="107" spans="1:88" x14ac:dyDescent="0.25">
      <c r="A107" t="s">
        <v>444</v>
      </c>
      <c r="B107" t="s">
        <v>1114</v>
      </c>
      <c r="C107" t="s">
        <v>84</v>
      </c>
      <c r="D107" t="s">
        <v>89</v>
      </c>
      <c r="E107" t="s">
        <v>356</v>
      </c>
      <c r="F107" t="s">
        <v>1011</v>
      </c>
      <c r="G107" t="s">
        <v>1510</v>
      </c>
      <c r="J107" t="s">
        <v>1449</v>
      </c>
      <c r="K107" t="s">
        <v>1449</v>
      </c>
      <c r="L107" t="s">
        <v>1013</v>
      </c>
      <c r="M107" t="s">
        <v>1511</v>
      </c>
      <c r="N107" t="s">
        <v>1014</v>
      </c>
      <c r="P107" s="2">
        <v>1</v>
      </c>
      <c r="Q107" s="2">
        <v>0.9</v>
      </c>
      <c r="R107" s="2">
        <v>0.9</v>
      </c>
      <c r="BI107" t="s">
        <v>612</v>
      </c>
      <c r="BJ107" t="s">
        <v>90</v>
      </c>
      <c r="BK107" t="s">
        <v>1016</v>
      </c>
      <c r="BL107" t="s">
        <v>367</v>
      </c>
      <c r="BM107" t="s">
        <v>206</v>
      </c>
      <c r="BN107" t="s">
        <v>368</v>
      </c>
      <c r="BO107" t="s">
        <v>206</v>
      </c>
      <c r="BP107" t="s">
        <v>90</v>
      </c>
      <c r="BQ107" t="s">
        <v>354</v>
      </c>
      <c r="BR107" t="s">
        <v>123</v>
      </c>
    </row>
    <row r="108" spans="1:88" x14ac:dyDescent="0.25">
      <c r="A108" t="s">
        <v>444</v>
      </c>
      <c r="B108" t="s">
        <v>1114</v>
      </c>
      <c r="C108" t="s">
        <v>84</v>
      </c>
      <c r="D108" t="s">
        <v>89</v>
      </c>
      <c r="E108" t="s">
        <v>356</v>
      </c>
      <c r="F108" t="s">
        <v>583</v>
      </c>
      <c r="G108" t="s">
        <v>1512</v>
      </c>
      <c r="J108" t="s">
        <v>1449</v>
      </c>
      <c r="K108" t="s">
        <v>1449</v>
      </c>
      <c r="L108" t="s">
        <v>585</v>
      </c>
      <c r="M108" t="s">
        <v>1513</v>
      </c>
      <c r="N108" t="s">
        <v>586</v>
      </c>
      <c r="P108" s="2">
        <v>1</v>
      </c>
      <c r="Q108" s="2">
        <v>0.55000000000000004</v>
      </c>
      <c r="R108" s="2">
        <v>0.55000000000000004</v>
      </c>
      <c r="BI108" t="s">
        <v>1514</v>
      </c>
      <c r="BJ108" t="s">
        <v>90</v>
      </c>
      <c r="BK108" t="s">
        <v>587</v>
      </c>
      <c r="BL108" t="s">
        <v>367</v>
      </c>
      <c r="BM108" t="s">
        <v>206</v>
      </c>
      <c r="BN108" t="s">
        <v>368</v>
      </c>
      <c r="BO108" t="s">
        <v>206</v>
      </c>
      <c r="BP108" t="s">
        <v>90</v>
      </c>
      <c r="BQ108" t="s">
        <v>354</v>
      </c>
      <c r="BR108" t="s">
        <v>123</v>
      </c>
    </row>
    <row r="109" spans="1:88" x14ac:dyDescent="0.25">
      <c r="A109" t="s">
        <v>444</v>
      </c>
      <c r="B109" t="s">
        <v>1114</v>
      </c>
      <c r="C109" t="s">
        <v>84</v>
      </c>
      <c r="D109" t="s">
        <v>89</v>
      </c>
      <c r="E109" t="s">
        <v>85</v>
      </c>
      <c r="F109" t="s">
        <v>811</v>
      </c>
      <c r="G109" t="s">
        <v>812</v>
      </c>
      <c r="H109" t="s">
        <v>1255</v>
      </c>
      <c r="I109" t="s">
        <v>1255</v>
      </c>
      <c r="K109" t="s">
        <v>1255</v>
      </c>
      <c r="L109" t="s">
        <v>523</v>
      </c>
      <c r="M109" t="s">
        <v>1515</v>
      </c>
      <c r="N109" t="s">
        <v>524</v>
      </c>
      <c r="P109" s="2">
        <v>1</v>
      </c>
      <c r="Q109" s="2">
        <v>0.68</v>
      </c>
      <c r="R109" s="2">
        <v>0.68</v>
      </c>
      <c r="T109" s="2">
        <v>25.43</v>
      </c>
      <c r="V109" s="2">
        <v>25.43</v>
      </c>
      <c r="AC109" s="2">
        <v>25.43</v>
      </c>
      <c r="AD109" s="2">
        <v>0.16</v>
      </c>
      <c r="AE109" s="2">
        <v>4.07</v>
      </c>
      <c r="AG109" s="2">
        <v>4.07</v>
      </c>
      <c r="AP109" s="2">
        <v>4.07</v>
      </c>
      <c r="AQ109" s="2">
        <v>29.5</v>
      </c>
      <c r="AS109" s="2">
        <v>29.5</v>
      </c>
      <c r="AZ109" s="2">
        <v>29.5</v>
      </c>
      <c r="BA109" t="s">
        <v>87</v>
      </c>
      <c r="BH109" t="s">
        <v>407</v>
      </c>
      <c r="BI109" t="s">
        <v>367</v>
      </c>
      <c r="BJ109" t="s">
        <v>206</v>
      </c>
      <c r="BK109" t="s">
        <v>368</v>
      </c>
      <c r="BL109" t="s">
        <v>541</v>
      </c>
      <c r="BM109" t="s">
        <v>90</v>
      </c>
      <c r="BN109" t="s">
        <v>813</v>
      </c>
      <c r="BO109" t="s">
        <v>206</v>
      </c>
      <c r="BP109" t="s">
        <v>90</v>
      </c>
      <c r="BQ109" t="s">
        <v>354</v>
      </c>
      <c r="BR109" t="s">
        <v>355</v>
      </c>
      <c r="BU109" t="s">
        <v>90</v>
      </c>
      <c r="BV109" t="s">
        <v>518</v>
      </c>
      <c r="BW109" t="s">
        <v>90</v>
      </c>
      <c r="BX109" t="s">
        <v>518</v>
      </c>
      <c r="CA109" t="s">
        <v>90</v>
      </c>
      <c r="CB109" t="s">
        <v>427</v>
      </c>
      <c r="CC109" t="s">
        <v>88</v>
      </c>
      <c r="CD109" t="s">
        <v>814</v>
      </c>
      <c r="CI109" t="s">
        <v>402</v>
      </c>
      <c r="CJ109" t="s">
        <v>815</v>
      </c>
    </row>
    <row r="110" spans="1:88" x14ac:dyDescent="0.25">
      <c r="A110" t="s">
        <v>444</v>
      </c>
      <c r="B110" t="s">
        <v>1114</v>
      </c>
      <c r="C110" t="s">
        <v>84</v>
      </c>
      <c r="D110" t="s">
        <v>89</v>
      </c>
      <c r="E110" t="s">
        <v>85</v>
      </c>
      <c r="F110" t="s">
        <v>1516</v>
      </c>
      <c r="G110" t="s">
        <v>1517</v>
      </c>
      <c r="H110" t="s">
        <v>1404</v>
      </c>
      <c r="I110" t="s">
        <v>1255</v>
      </c>
      <c r="K110" t="s">
        <v>1255</v>
      </c>
      <c r="L110" t="s">
        <v>467</v>
      </c>
      <c r="M110" t="s">
        <v>1120</v>
      </c>
      <c r="N110" t="s">
        <v>468</v>
      </c>
      <c r="P110" s="2">
        <v>1</v>
      </c>
      <c r="Q110" s="2">
        <v>0.28000000000000003</v>
      </c>
      <c r="R110" s="2">
        <v>0.28000000000000003</v>
      </c>
      <c r="T110" s="2">
        <v>16.29</v>
      </c>
      <c r="V110" s="2">
        <v>16.29</v>
      </c>
      <c r="AC110" s="2">
        <v>16.29</v>
      </c>
      <c r="AD110" s="2">
        <v>0.16</v>
      </c>
      <c r="AE110" s="2">
        <v>2.61</v>
      </c>
      <c r="AG110" s="2">
        <v>2.61</v>
      </c>
      <c r="AP110" s="2">
        <v>2.61</v>
      </c>
      <c r="AQ110" s="2">
        <v>18.899999999999999</v>
      </c>
      <c r="AS110" s="2">
        <v>18.899999999999999</v>
      </c>
      <c r="AZ110" s="2">
        <v>18.899999999999999</v>
      </c>
      <c r="BA110" t="s">
        <v>87</v>
      </c>
      <c r="BH110" t="s">
        <v>407</v>
      </c>
      <c r="BI110" t="s">
        <v>413</v>
      </c>
      <c r="BJ110" t="s">
        <v>90</v>
      </c>
      <c r="BK110" t="s">
        <v>411</v>
      </c>
      <c r="BL110" t="s">
        <v>1518</v>
      </c>
      <c r="BM110" t="s">
        <v>90</v>
      </c>
      <c r="BN110" t="s">
        <v>1519</v>
      </c>
      <c r="BO110" t="s">
        <v>90</v>
      </c>
      <c r="BP110" t="s">
        <v>90</v>
      </c>
      <c r="BQ110" t="s">
        <v>354</v>
      </c>
      <c r="BR110" t="s">
        <v>355</v>
      </c>
      <c r="BS110" t="s">
        <v>90</v>
      </c>
      <c r="BT110" t="s">
        <v>518</v>
      </c>
      <c r="BU110" t="s">
        <v>90</v>
      </c>
      <c r="BV110" t="s">
        <v>518</v>
      </c>
      <c r="BW110" t="s">
        <v>90</v>
      </c>
      <c r="BX110" t="s">
        <v>518</v>
      </c>
      <c r="CA110" t="s">
        <v>90</v>
      </c>
      <c r="CB110" t="s">
        <v>427</v>
      </c>
      <c r="CC110" t="s">
        <v>88</v>
      </c>
      <c r="CD110" t="s">
        <v>1520</v>
      </c>
      <c r="CI110" t="s">
        <v>402</v>
      </c>
      <c r="CJ110" t="s">
        <v>1521</v>
      </c>
    </row>
    <row r="111" spans="1:88" x14ac:dyDescent="0.25">
      <c r="A111" t="s">
        <v>444</v>
      </c>
      <c r="B111" t="s">
        <v>1114</v>
      </c>
      <c r="C111" t="s">
        <v>84</v>
      </c>
      <c r="D111" t="s">
        <v>89</v>
      </c>
      <c r="E111" t="s">
        <v>85</v>
      </c>
      <c r="F111" t="s">
        <v>1522</v>
      </c>
      <c r="G111" t="s">
        <v>1523</v>
      </c>
      <c r="H111" t="s">
        <v>1255</v>
      </c>
      <c r="I111" t="s">
        <v>1255</v>
      </c>
      <c r="K111" t="s">
        <v>1255</v>
      </c>
      <c r="L111" t="s">
        <v>467</v>
      </c>
      <c r="M111" t="s">
        <v>1120</v>
      </c>
      <c r="N111" t="s">
        <v>468</v>
      </c>
      <c r="P111" s="2">
        <v>1</v>
      </c>
      <c r="Q111" s="2">
        <v>0.28000000000000003</v>
      </c>
      <c r="R111" s="2">
        <v>0.28000000000000003</v>
      </c>
      <c r="T111" s="2">
        <v>16.29</v>
      </c>
      <c r="V111" s="2">
        <v>16.29</v>
      </c>
      <c r="AC111" s="2">
        <v>16.29</v>
      </c>
      <c r="AD111" s="2">
        <v>0.16</v>
      </c>
      <c r="AE111" s="2">
        <v>2.61</v>
      </c>
      <c r="AG111" s="2">
        <v>2.61</v>
      </c>
      <c r="AP111" s="2">
        <v>2.61</v>
      </c>
      <c r="AQ111" s="2">
        <v>18.899999999999999</v>
      </c>
      <c r="AS111" s="2">
        <v>18.899999999999999</v>
      </c>
      <c r="AZ111" s="2">
        <v>18.899999999999999</v>
      </c>
      <c r="BA111" t="s">
        <v>87</v>
      </c>
      <c r="BH111" t="s">
        <v>407</v>
      </c>
      <c r="BI111" t="s">
        <v>1084</v>
      </c>
      <c r="BJ111" t="s">
        <v>1085</v>
      </c>
      <c r="BK111" t="s">
        <v>1086</v>
      </c>
      <c r="BL111" t="s">
        <v>655</v>
      </c>
      <c r="BM111" t="s">
        <v>90</v>
      </c>
      <c r="BN111" t="s">
        <v>1524</v>
      </c>
      <c r="BO111" t="s">
        <v>1085</v>
      </c>
      <c r="BP111" t="s">
        <v>90</v>
      </c>
      <c r="BQ111" t="s">
        <v>354</v>
      </c>
      <c r="BR111" t="s">
        <v>355</v>
      </c>
      <c r="BU111" t="s">
        <v>90</v>
      </c>
      <c r="BV111" t="s">
        <v>518</v>
      </c>
      <c r="BW111" t="s">
        <v>90</v>
      </c>
      <c r="BX111" t="s">
        <v>518</v>
      </c>
      <c r="CA111" t="s">
        <v>90</v>
      </c>
      <c r="CB111" t="s">
        <v>427</v>
      </c>
      <c r="CC111" t="s">
        <v>88</v>
      </c>
      <c r="CD111" t="s">
        <v>1525</v>
      </c>
      <c r="CI111" t="s">
        <v>402</v>
      </c>
      <c r="CJ111" t="s">
        <v>1526</v>
      </c>
    </row>
    <row r="112" spans="1:88" x14ac:dyDescent="0.25">
      <c r="A112" t="s">
        <v>444</v>
      </c>
      <c r="B112" t="s">
        <v>1114</v>
      </c>
      <c r="C112" t="s">
        <v>84</v>
      </c>
      <c r="D112" t="s">
        <v>89</v>
      </c>
      <c r="E112" t="s">
        <v>85</v>
      </c>
      <c r="F112" t="s">
        <v>1168</v>
      </c>
      <c r="G112" t="s">
        <v>1527</v>
      </c>
      <c r="H112" t="s">
        <v>1255</v>
      </c>
      <c r="I112" t="s">
        <v>1255</v>
      </c>
      <c r="K112" t="s">
        <v>1255</v>
      </c>
      <c r="L112" t="s">
        <v>944</v>
      </c>
      <c r="M112" t="s">
        <v>1170</v>
      </c>
      <c r="N112" t="s">
        <v>996</v>
      </c>
      <c r="P112" s="2">
        <v>1</v>
      </c>
      <c r="Q112" s="2">
        <v>0.64</v>
      </c>
      <c r="R112" s="2">
        <v>0.64</v>
      </c>
      <c r="T112" s="2">
        <v>25.43</v>
      </c>
      <c r="V112" s="2">
        <v>25.43</v>
      </c>
      <c r="W112" s="2">
        <v>3.35</v>
      </c>
      <c r="X112" s="2">
        <v>-3.35</v>
      </c>
      <c r="Y112" s="2">
        <v>0</v>
      </c>
      <c r="AC112" s="2">
        <v>25.43</v>
      </c>
      <c r="AD112" s="2">
        <v>0.16</v>
      </c>
      <c r="AE112" s="2">
        <v>4.07</v>
      </c>
      <c r="AG112" s="2">
        <v>4.07</v>
      </c>
      <c r="AH112" s="2">
        <v>0.16</v>
      </c>
      <c r="AI112" s="2">
        <v>0.54</v>
      </c>
      <c r="AJ112" s="2">
        <v>-0.54</v>
      </c>
      <c r="AK112" s="2">
        <v>0</v>
      </c>
      <c r="AP112" s="2">
        <v>4.07</v>
      </c>
      <c r="AQ112" s="2">
        <v>29.5</v>
      </c>
      <c r="AS112" s="2">
        <v>29.5</v>
      </c>
      <c r="AT112" s="2">
        <v>3.89</v>
      </c>
      <c r="AU112" s="2">
        <v>-3.89</v>
      </c>
      <c r="AV112" s="2">
        <v>0</v>
      </c>
      <c r="AZ112" s="2">
        <v>29.5</v>
      </c>
      <c r="BA112" t="s">
        <v>87</v>
      </c>
      <c r="BH112" t="s">
        <v>407</v>
      </c>
      <c r="BI112" t="s">
        <v>1093</v>
      </c>
      <c r="BJ112" t="s">
        <v>90</v>
      </c>
      <c r="BK112" t="s">
        <v>1094</v>
      </c>
      <c r="BL112" t="s">
        <v>535</v>
      </c>
      <c r="BM112" t="s">
        <v>90</v>
      </c>
      <c r="BN112" t="s">
        <v>661</v>
      </c>
      <c r="BO112" t="s">
        <v>90</v>
      </c>
      <c r="BP112" t="s">
        <v>90</v>
      </c>
      <c r="BQ112" t="s">
        <v>354</v>
      </c>
      <c r="BR112" t="s">
        <v>355</v>
      </c>
      <c r="BS112" t="s">
        <v>90</v>
      </c>
      <c r="BT112" t="s">
        <v>518</v>
      </c>
      <c r="BU112" t="s">
        <v>90</v>
      </c>
      <c r="BV112" t="s">
        <v>518</v>
      </c>
      <c r="BW112" t="s">
        <v>90</v>
      </c>
      <c r="BX112" t="s">
        <v>518</v>
      </c>
      <c r="CA112" t="s">
        <v>90</v>
      </c>
      <c r="CB112" t="s">
        <v>427</v>
      </c>
      <c r="CC112" t="s">
        <v>88</v>
      </c>
      <c r="CD112" t="s">
        <v>1528</v>
      </c>
      <c r="CI112" t="s">
        <v>402</v>
      </c>
      <c r="CJ112" t="s">
        <v>1529</v>
      </c>
    </row>
    <row r="113" spans="1:88" x14ac:dyDescent="0.25">
      <c r="A113" t="s">
        <v>444</v>
      </c>
      <c r="B113" t="s">
        <v>1114</v>
      </c>
      <c r="C113" t="s">
        <v>84</v>
      </c>
      <c r="D113" t="s">
        <v>89</v>
      </c>
      <c r="E113" t="s">
        <v>85</v>
      </c>
      <c r="F113" t="s">
        <v>1530</v>
      </c>
      <c r="G113" t="s">
        <v>1531</v>
      </c>
      <c r="H113" t="s">
        <v>1404</v>
      </c>
      <c r="I113" t="s">
        <v>1255</v>
      </c>
      <c r="K113" t="s">
        <v>1255</v>
      </c>
      <c r="L113" t="s">
        <v>1532</v>
      </c>
      <c r="M113" t="s">
        <v>1533</v>
      </c>
      <c r="N113" t="s">
        <v>1534</v>
      </c>
      <c r="P113" s="2">
        <v>1</v>
      </c>
      <c r="Q113" s="2">
        <v>0.68</v>
      </c>
      <c r="R113" s="2">
        <v>0.68</v>
      </c>
      <c r="T113" s="2">
        <v>25.43</v>
      </c>
      <c r="V113" s="2">
        <v>25.43</v>
      </c>
      <c r="W113" s="2">
        <v>0.84</v>
      </c>
      <c r="Y113" s="2">
        <v>0.84</v>
      </c>
      <c r="AC113" s="2">
        <v>26.27</v>
      </c>
      <c r="AD113" s="2">
        <v>0.16</v>
      </c>
      <c r="AE113" s="2">
        <v>4.07</v>
      </c>
      <c r="AG113" s="2">
        <v>4.07</v>
      </c>
      <c r="AH113" s="2">
        <v>0.16</v>
      </c>
      <c r="AI113" s="2">
        <v>0.13</v>
      </c>
      <c r="AK113" s="2">
        <v>0.13</v>
      </c>
      <c r="AP113" s="2">
        <v>4.2</v>
      </c>
      <c r="AQ113" s="2">
        <v>29.5</v>
      </c>
      <c r="AS113" s="2">
        <v>29.5</v>
      </c>
      <c r="AT113" s="2">
        <v>0.97</v>
      </c>
      <c r="AV113" s="2">
        <v>0.97</v>
      </c>
      <c r="AZ113" s="2">
        <v>30.47</v>
      </c>
      <c r="BA113" t="s">
        <v>87</v>
      </c>
      <c r="BH113" t="s">
        <v>407</v>
      </c>
      <c r="BI113" t="s">
        <v>1093</v>
      </c>
      <c r="BJ113" t="s">
        <v>90</v>
      </c>
      <c r="BK113" t="s">
        <v>1094</v>
      </c>
      <c r="BL113" t="s">
        <v>1535</v>
      </c>
      <c r="BM113" t="s">
        <v>90</v>
      </c>
      <c r="BN113" t="s">
        <v>1536</v>
      </c>
      <c r="BO113" t="s">
        <v>90</v>
      </c>
      <c r="BP113" t="s">
        <v>90</v>
      </c>
      <c r="BQ113" t="s">
        <v>354</v>
      </c>
      <c r="BR113" t="s">
        <v>355</v>
      </c>
      <c r="BS113" t="s">
        <v>90</v>
      </c>
      <c r="BT113" t="s">
        <v>518</v>
      </c>
      <c r="BU113" t="s">
        <v>90</v>
      </c>
      <c r="BV113" t="s">
        <v>518</v>
      </c>
      <c r="BW113" t="s">
        <v>90</v>
      </c>
      <c r="BX113" t="s">
        <v>518</v>
      </c>
      <c r="CA113" t="s">
        <v>90</v>
      </c>
      <c r="CB113" t="s">
        <v>427</v>
      </c>
      <c r="CC113" t="s">
        <v>88</v>
      </c>
      <c r="CD113" t="s">
        <v>1537</v>
      </c>
      <c r="CI113" t="s">
        <v>402</v>
      </c>
      <c r="CJ113" t="s">
        <v>1538</v>
      </c>
    </row>
    <row r="114" spans="1:88" x14ac:dyDescent="0.25">
      <c r="A114" t="s">
        <v>444</v>
      </c>
      <c r="B114" t="s">
        <v>1114</v>
      </c>
      <c r="C114" t="s">
        <v>84</v>
      </c>
      <c r="D114" t="s">
        <v>89</v>
      </c>
      <c r="E114" t="s">
        <v>85</v>
      </c>
      <c r="F114" t="s">
        <v>1539</v>
      </c>
      <c r="G114" t="s">
        <v>1540</v>
      </c>
      <c r="H114" t="s">
        <v>1404</v>
      </c>
      <c r="I114" t="s">
        <v>1255</v>
      </c>
      <c r="K114" t="s">
        <v>1255</v>
      </c>
      <c r="L114" t="s">
        <v>448</v>
      </c>
      <c r="M114" t="s">
        <v>1117</v>
      </c>
      <c r="N114" t="s">
        <v>449</v>
      </c>
      <c r="P114" s="2">
        <v>1</v>
      </c>
      <c r="Q114" s="2">
        <v>0.02</v>
      </c>
      <c r="R114" s="2">
        <v>0.02</v>
      </c>
      <c r="T114" s="2">
        <v>16.29</v>
      </c>
      <c r="V114" s="2">
        <v>16.29</v>
      </c>
      <c r="AC114" s="2">
        <v>16.29</v>
      </c>
      <c r="AD114" s="2">
        <v>0.16</v>
      </c>
      <c r="AE114" s="2">
        <v>2.61</v>
      </c>
      <c r="AG114" s="2">
        <v>2.61</v>
      </c>
      <c r="AP114" s="2">
        <v>2.61</v>
      </c>
      <c r="AQ114" s="2">
        <v>18.899999999999999</v>
      </c>
      <c r="AS114" s="2">
        <v>18.899999999999999</v>
      </c>
      <c r="AZ114" s="2">
        <v>18.899999999999999</v>
      </c>
      <c r="BA114" t="s">
        <v>87</v>
      </c>
      <c r="BH114" t="s">
        <v>407</v>
      </c>
      <c r="BI114" t="s">
        <v>413</v>
      </c>
      <c r="BJ114" t="s">
        <v>90</v>
      </c>
      <c r="BK114" t="s">
        <v>411</v>
      </c>
      <c r="BL114" t="s">
        <v>418</v>
      </c>
      <c r="BM114" t="s">
        <v>90</v>
      </c>
      <c r="BN114" t="s">
        <v>771</v>
      </c>
      <c r="BO114" t="s">
        <v>90</v>
      </c>
      <c r="BP114" t="s">
        <v>90</v>
      </c>
      <c r="BQ114" t="s">
        <v>354</v>
      </c>
      <c r="BR114" t="s">
        <v>355</v>
      </c>
      <c r="BS114" t="s">
        <v>90</v>
      </c>
      <c r="BT114" t="s">
        <v>518</v>
      </c>
      <c r="BU114" t="s">
        <v>90</v>
      </c>
      <c r="BV114" t="s">
        <v>518</v>
      </c>
      <c r="BW114" t="s">
        <v>90</v>
      </c>
      <c r="BX114" t="s">
        <v>518</v>
      </c>
      <c r="CA114" t="s">
        <v>90</v>
      </c>
      <c r="CB114" t="s">
        <v>427</v>
      </c>
      <c r="CC114" t="s">
        <v>88</v>
      </c>
      <c r="CD114" t="s">
        <v>1541</v>
      </c>
      <c r="CI114" t="s">
        <v>402</v>
      </c>
      <c r="CJ114" t="s">
        <v>1542</v>
      </c>
    </row>
    <row r="115" spans="1:88" x14ac:dyDescent="0.25">
      <c r="A115" t="s">
        <v>444</v>
      </c>
      <c r="B115" t="s">
        <v>1114</v>
      </c>
      <c r="C115" t="s">
        <v>84</v>
      </c>
      <c r="D115" t="s">
        <v>89</v>
      </c>
      <c r="E115" t="s">
        <v>356</v>
      </c>
      <c r="F115" t="s">
        <v>1543</v>
      </c>
      <c r="G115" t="s">
        <v>1544</v>
      </c>
      <c r="J115" t="s">
        <v>1255</v>
      </c>
      <c r="K115" t="s">
        <v>1255</v>
      </c>
      <c r="L115" t="s">
        <v>653</v>
      </c>
      <c r="M115" t="s">
        <v>1150</v>
      </c>
      <c r="N115" t="s">
        <v>654</v>
      </c>
      <c r="P115" s="2">
        <v>1</v>
      </c>
      <c r="Q115" s="2">
        <v>0.66</v>
      </c>
      <c r="R115" s="2">
        <v>0.66</v>
      </c>
      <c r="BI115" t="s">
        <v>1545</v>
      </c>
      <c r="BJ115" t="s">
        <v>90</v>
      </c>
      <c r="BK115" t="s">
        <v>1546</v>
      </c>
      <c r="BL115" t="s">
        <v>367</v>
      </c>
      <c r="BM115" t="s">
        <v>206</v>
      </c>
      <c r="BN115" t="s">
        <v>368</v>
      </c>
      <c r="BO115" t="s">
        <v>964</v>
      </c>
      <c r="BP115" t="s">
        <v>90</v>
      </c>
      <c r="BQ115" t="s">
        <v>354</v>
      </c>
      <c r="BR115" t="s">
        <v>123</v>
      </c>
    </row>
    <row r="116" spans="1:88" x14ac:dyDescent="0.25">
      <c r="A116" t="s">
        <v>444</v>
      </c>
      <c r="B116" t="s">
        <v>1114</v>
      </c>
      <c r="C116" t="s">
        <v>84</v>
      </c>
      <c r="D116" t="s">
        <v>89</v>
      </c>
      <c r="E116" t="s">
        <v>356</v>
      </c>
      <c r="F116" t="s">
        <v>1547</v>
      </c>
      <c r="G116" t="s">
        <v>1548</v>
      </c>
      <c r="J116" t="s">
        <v>1255</v>
      </c>
      <c r="K116" t="s">
        <v>1255</v>
      </c>
      <c r="L116" t="s">
        <v>1549</v>
      </c>
      <c r="M116" t="s">
        <v>1550</v>
      </c>
      <c r="N116" t="s">
        <v>1551</v>
      </c>
      <c r="P116" s="2">
        <v>1</v>
      </c>
      <c r="Q116" s="2">
        <v>0.53</v>
      </c>
      <c r="R116" s="2">
        <v>0.53</v>
      </c>
      <c r="BI116" t="s">
        <v>1552</v>
      </c>
      <c r="BJ116" t="s">
        <v>453</v>
      </c>
      <c r="BK116" t="s">
        <v>1553</v>
      </c>
      <c r="BL116" t="s">
        <v>367</v>
      </c>
      <c r="BM116" t="s">
        <v>206</v>
      </c>
      <c r="BN116" t="s">
        <v>368</v>
      </c>
      <c r="BO116" t="s">
        <v>376</v>
      </c>
      <c r="BP116" t="s">
        <v>453</v>
      </c>
      <c r="BQ116" t="s">
        <v>354</v>
      </c>
      <c r="BR116" t="s">
        <v>123</v>
      </c>
    </row>
    <row r="117" spans="1:88" x14ac:dyDescent="0.25">
      <c r="A117" t="s">
        <v>444</v>
      </c>
      <c r="B117" t="s">
        <v>1114</v>
      </c>
      <c r="C117" t="s">
        <v>84</v>
      </c>
      <c r="D117" t="s">
        <v>89</v>
      </c>
      <c r="E117" t="s">
        <v>201</v>
      </c>
      <c r="F117" t="s">
        <v>791</v>
      </c>
      <c r="G117" t="s">
        <v>1034</v>
      </c>
      <c r="H117" t="s">
        <v>1417</v>
      </c>
      <c r="K117" t="s">
        <v>1255</v>
      </c>
      <c r="L117" t="s">
        <v>793</v>
      </c>
      <c r="M117" t="s">
        <v>1292</v>
      </c>
      <c r="N117" t="s">
        <v>794</v>
      </c>
      <c r="P117" s="2">
        <v>1</v>
      </c>
      <c r="T117" s="2">
        <v>-25.43</v>
      </c>
      <c r="V117" s="2">
        <v>-25.43</v>
      </c>
      <c r="AC117" s="2">
        <v>-25.43</v>
      </c>
      <c r="AD117" s="2">
        <v>0.16</v>
      </c>
      <c r="AE117" s="2">
        <v>-4.07</v>
      </c>
      <c r="AG117" s="2">
        <v>-4.07</v>
      </c>
      <c r="AP117" s="2">
        <v>-4.07</v>
      </c>
      <c r="AQ117" s="2">
        <v>-29.5</v>
      </c>
      <c r="AS117" s="2">
        <v>-29.5</v>
      </c>
      <c r="AZ117" s="2">
        <v>-29.5</v>
      </c>
      <c r="BA117" t="s">
        <v>87</v>
      </c>
      <c r="BH117" t="s">
        <v>407</v>
      </c>
      <c r="BI117" t="s">
        <v>505</v>
      </c>
      <c r="BK117" t="s">
        <v>506</v>
      </c>
      <c r="BL117" t="s">
        <v>795</v>
      </c>
      <c r="BM117" t="s">
        <v>90</v>
      </c>
      <c r="BN117" t="s">
        <v>796</v>
      </c>
      <c r="BO117" t="s">
        <v>206</v>
      </c>
      <c r="BP117" t="s">
        <v>90</v>
      </c>
      <c r="BQ117" t="s">
        <v>354</v>
      </c>
      <c r="BR117" t="s">
        <v>355</v>
      </c>
      <c r="BU117" t="s">
        <v>90</v>
      </c>
      <c r="BV117" t="s">
        <v>518</v>
      </c>
      <c r="BW117" t="s">
        <v>90</v>
      </c>
      <c r="BX117" t="s">
        <v>518</v>
      </c>
      <c r="CA117" t="s">
        <v>90</v>
      </c>
      <c r="CB117" t="s">
        <v>427</v>
      </c>
      <c r="CC117" t="s">
        <v>88</v>
      </c>
      <c r="CD117" t="s">
        <v>1035</v>
      </c>
      <c r="CI117" t="s">
        <v>402</v>
      </c>
      <c r="CJ117" t="s">
        <v>1036</v>
      </c>
    </row>
    <row r="118" spans="1:88" x14ac:dyDescent="0.25">
      <c r="A118" t="s">
        <v>444</v>
      </c>
      <c r="B118" t="s">
        <v>1114</v>
      </c>
      <c r="C118" t="s">
        <v>84</v>
      </c>
      <c r="D118" t="s">
        <v>941</v>
      </c>
      <c r="E118" t="s">
        <v>85</v>
      </c>
      <c r="F118" t="s">
        <v>951</v>
      </c>
      <c r="G118" t="s">
        <v>952</v>
      </c>
      <c r="H118" t="s">
        <v>1404</v>
      </c>
      <c r="I118" t="s">
        <v>1404</v>
      </c>
      <c r="K118" t="s">
        <v>1404</v>
      </c>
      <c r="L118" t="s">
        <v>830</v>
      </c>
      <c r="M118" t="s">
        <v>1453</v>
      </c>
      <c r="N118" t="s">
        <v>953</v>
      </c>
      <c r="P118" s="2">
        <v>1</v>
      </c>
      <c r="Q118" s="2">
        <v>0.66</v>
      </c>
      <c r="R118" s="2">
        <v>0.66</v>
      </c>
      <c r="T118" s="2">
        <v>24.38</v>
      </c>
      <c r="V118" s="2">
        <v>24.38</v>
      </c>
      <c r="AC118" s="2">
        <v>24.38</v>
      </c>
      <c r="AD118" s="2">
        <v>0.21</v>
      </c>
      <c r="AE118" s="2">
        <v>5.12</v>
      </c>
      <c r="AG118" s="2">
        <v>5.12</v>
      </c>
      <c r="AP118" s="2">
        <v>5.12</v>
      </c>
      <c r="AQ118" s="2">
        <v>29.5</v>
      </c>
      <c r="AS118" s="2">
        <v>29.5</v>
      </c>
      <c r="AZ118" s="2">
        <v>29.5</v>
      </c>
      <c r="BA118" t="s">
        <v>87</v>
      </c>
      <c r="BH118" t="s">
        <v>407</v>
      </c>
      <c r="BI118" t="s">
        <v>367</v>
      </c>
      <c r="BJ118" t="s">
        <v>206</v>
      </c>
      <c r="BK118" t="s">
        <v>368</v>
      </c>
      <c r="BL118" t="s">
        <v>954</v>
      </c>
      <c r="BM118" t="s">
        <v>443</v>
      </c>
      <c r="BN118" t="s">
        <v>955</v>
      </c>
      <c r="BO118" t="s">
        <v>206</v>
      </c>
      <c r="BP118" t="s">
        <v>443</v>
      </c>
      <c r="BQ118" t="s">
        <v>354</v>
      </c>
      <c r="BR118" t="s">
        <v>355</v>
      </c>
      <c r="BU118" t="s">
        <v>443</v>
      </c>
      <c r="BV118" t="s">
        <v>948</v>
      </c>
      <c r="BW118" t="s">
        <v>443</v>
      </c>
      <c r="BX118" t="s">
        <v>948</v>
      </c>
      <c r="CA118" t="s">
        <v>443</v>
      </c>
      <c r="CB118" t="s">
        <v>1331</v>
      </c>
      <c r="CC118" t="s">
        <v>88</v>
      </c>
      <c r="CD118" t="s">
        <v>956</v>
      </c>
      <c r="CI118" t="s">
        <v>402</v>
      </c>
      <c r="CJ118" t="s">
        <v>957</v>
      </c>
    </row>
    <row r="119" spans="1:88" x14ac:dyDescent="0.25">
      <c r="A119" t="s">
        <v>444</v>
      </c>
      <c r="B119" t="s">
        <v>1114</v>
      </c>
      <c r="C119" t="s">
        <v>84</v>
      </c>
      <c r="D119" t="s">
        <v>1201</v>
      </c>
      <c r="E119" t="s">
        <v>85</v>
      </c>
      <c r="F119" t="s">
        <v>1554</v>
      </c>
      <c r="G119" t="s">
        <v>1555</v>
      </c>
      <c r="H119" t="s">
        <v>1483</v>
      </c>
      <c r="I119" t="s">
        <v>1404</v>
      </c>
      <c r="K119" t="s">
        <v>1404</v>
      </c>
      <c r="L119" t="s">
        <v>1556</v>
      </c>
      <c r="M119" t="s">
        <v>1557</v>
      </c>
      <c r="N119" t="s">
        <v>1558</v>
      </c>
      <c r="P119" s="2">
        <v>1</v>
      </c>
      <c r="Q119" s="2">
        <v>0.81</v>
      </c>
      <c r="R119" s="2">
        <v>0.81</v>
      </c>
      <c r="T119" s="2">
        <v>86.07</v>
      </c>
      <c r="V119" s="2">
        <v>86.07</v>
      </c>
      <c r="AC119" s="2">
        <v>86.07</v>
      </c>
      <c r="AD119" s="2">
        <v>0.22</v>
      </c>
      <c r="AE119" s="2">
        <v>18.93</v>
      </c>
      <c r="AG119" s="2">
        <v>18.93</v>
      </c>
      <c r="AP119" s="2">
        <v>18.93</v>
      </c>
      <c r="AQ119" s="2">
        <v>105</v>
      </c>
      <c r="AS119" s="2">
        <v>105</v>
      </c>
      <c r="AZ119" s="2">
        <v>105</v>
      </c>
      <c r="BA119" t="s">
        <v>87</v>
      </c>
      <c r="BH119" t="s">
        <v>407</v>
      </c>
      <c r="BI119" t="s">
        <v>1161</v>
      </c>
      <c r="BJ119" t="s">
        <v>443</v>
      </c>
      <c r="BK119" t="s">
        <v>1162</v>
      </c>
      <c r="BL119" t="s">
        <v>1559</v>
      </c>
      <c r="BM119" t="s">
        <v>1206</v>
      </c>
      <c r="BN119" t="s">
        <v>1560</v>
      </c>
      <c r="BO119" t="s">
        <v>443</v>
      </c>
      <c r="BP119" t="s">
        <v>1206</v>
      </c>
      <c r="BQ119" t="s">
        <v>354</v>
      </c>
      <c r="BR119" t="s">
        <v>355</v>
      </c>
      <c r="BU119" t="s">
        <v>1206</v>
      </c>
      <c r="BV119" t="s">
        <v>1208</v>
      </c>
      <c r="BW119" t="s">
        <v>1206</v>
      </c>
      <c r="BX119" t="s">
        <v>1208</v>
      </c>
      <c r="CA119" t="s">
        <v>1206</v>
      </c>
      <c r="CB119" t="s">
        <v>1209</v>
      </c>
      <c r="CC119" t="s">
        <v>88</v>
      </c>
      <c r="CD119" t="s">
        <v>1561</v>
      </c>
      <c r="CI119" t="s">
        <v>402</v>
      </c>
      <c r="CJ119" t="s">
        <v>1562</v>
      </c>
    </row>
    <row r="120" spans="1:88" x14ac:dyDescent="0.25">
      <c r="A120" t="s">
        <v>444</v>
      </c>
      <c r="B120" t="s">
        <v>1114</v>
      </c>
      <c r="C120" t="s">
        <v>84</v>
      </c>
      <c r="D120" t="s">
        <v>89</v>
      </c>
      <c r="E120" t="s">
        <v>85</v>
      </c>
      <c r="F120" t="s">
        <v>1563</v>
      </c>
      <c r="G120" t="s">
        <v>1564</v>
      </c>
      <c r="H120" t="s">
        <v>1404</v>
      </c>
      <c r="I120" t="s">
        <v>1404</v>
      </c>
      <c r="K120" t="s">
        <v>1404</v>
      </c>
      <c r="L120" t="s">
        <v>1565</v>
      </c>
      <c r="M120" t="s">
        <v>1566</v>
      </c>
      <c r="N120" t="s">
        <v>1567</v>
      </c>
      <c r="P120" s="2">
        <v>1</v>
      </c>
      <c r="Q120" s="2">
        <v>0.56999999999999995</v>
      </c>
      <c r="R120" s="2">
        <v>0.56999999999999995</v>
      </c>
      <c r="T120" s="2">
        <v>25.43</v>
      </c>
      <c r="V120" s="2">
        <v>25.43</v>
      </c>
      <c r="AC120" s="2">
        <v>25.43</v>
      </c>
      <c r="AD120" s="2">
        <v>0.16</v>
      </c>
      <c r="AE120" s="2">
        <v>4.07</v>
      </c>
      <c r="AG120" s="2">
        <v>4.07</v>
      </c>
      <c r="AP120" s="2">
        <v>4.07</v>
      </c>
      <c r="AQ120" s="2">
        <v>29.5</v>
      </c>
      <c r="AS120" s="2">
        <v>29.5</v>
      </c>
      <c r="AZ120" s="2">
        <v>29.5</v>
      </c>
      <c r="BA120" t="s">
        <v>87</v>
      </c>
      <c r="BH120" t="s">
        <v>407</v>
      </c>
      <c r="BI120" t="s">
        <v>1084</v>
      </c>
      <c r="BJ120" t="s">
        <v>1085</v>
      </c>
      <c r="BK120" t="s">
        <v>1086</v>
      </c>
      <c r="BL120" t="s">
        <v>1568</v>
      </c>
      <c r="BM120" t="s">
        <v>90</v>
      </c>
      <c r="BN120" t="s">
        <v>1569</v>
      </c>
      <c r="BO120" t="s">
        <v>1085</v>
      </c>
      <c r="BP120" t="s">
        <v>90</v>
      </c>
      <c r="BQ120" t="s">
        <v>354</v>
      </c>
      <c r="BR120" t="s">
        <v>355</v>
      </c>
      <c r="BU120" t="s">
        <v>90</v>
      </c>
      <c r="BV120" t="s">
        <v>518</v>
      </c>
      <c r="BW120" t="s">
        <v>90</v>
      </c>
      <c r="BX120" t="s">
        <v>518</v>
      </c>
      <c r="CA120" t="s">
        <v>90</v>
      </c>
      <c r="CB120" t="s">
        <v>427</v>
      </c>
      <c r="CC120" t="s">
        <v>88</v>
      </c>
      <c r="CD120" t="s">
        <v>1570</v>
      </c>
      <c r="CI120" t="s">
        <v>402</v>
      </c>
      <c r="CJ120" t="s">
        <v>1571</v>
      </c>
    </row>
    <row r="121" spans="1:88" x14ac:dyDescent="0.25">
      <c r="A121" t="s">
        <v>444</v>
      </c>
      <c r="B121" t="s">
        <v>1114</v>
      </c>
      <c r="C121" t="s">
        <v>84</v>
      </c>
      <c r="D121" t="s">
        <v>89</v>
      </c>
      <c r="E121" t="s">
        <v>85</v>
      </c>
      <c r="F121" t="s">
        <v>1572</v>
      </c>
      <c r="G121" t="s">
        <v>1573</v>
      </c>
      <c r="H121" t="s">
        <v>1483</v>
      </c>
      <c r="I121" t="s">
        <v>1404</v>
      </c>
      <c r="K121" t="s">
        <v>1404</v>
      </c>
      <c r="L121" t="s">
        <v>714</v>
      </c>
      <c r="M121" t="s">
        <v>1300</v>
      </c>
      <c r="N121" t="s">
        <v>715</v>
      </c>
      <c r="P121" s="2">
        <v>1</v>
      </c>
      <c r="Q121" s="2">
        <v>0.47</v>
      </c>
      <c r="R121" s="2">
        <v>0.47</v>
      </c>
      <c r="T121" s="2">
        <v>16.29</v>
      </c>
      <c r="V121" s="2">
        <v>16.29</v>
      </c>
      <c r="AC121" s="2">
        <v>16.29</v>
      </c>
      <c r="AD121" s="2">
        <v>0.16</v>
      </c>
      <c r="AE121" s="2">
        <v>2.61</v>
      </c>
      <c r="AG121" s="2">
        <v>2.61</v>
      </c>
      <c r="AP121" s="2">
        <v>2.61</v>
      </c>
      <c r="AQ121" s="2">
        <v>18.899999999999999</v>
      </c>
      <c r="AS121" s="2">
        <v>18.899999999999999</v>
      </c>
      <c r="AZ121" s="2">
        <v>18.899999999999999</v>
      </c>
      <c r="BA121" t="s">
        <v>87</v>
      </c>
      <c r="BH121" t="s">
        <v>407</v>
      </c>
      <c r="BI121" t="s">
        <v>412</v>
      </c>
      <c r="BJ121" t="s">
        <v>90</v>
      </c>
      <c r="BK121" t="s">
        <v>409</v>
      </c>
      <c r="BL121" t="s">
        <v>672</v>
      </c>
      <c r="BM121" t="s">
        <v>90</v>
      </c>
      <c r="BN121" t="s">
        <v>1574</v>
      </c>
      <c r="BO121" t="s">
        <v>90</v>
      </c>
      <c r="BP121" t="s">
        <v>90</v>
      </c>
      <c r="BQ121" t="s">
        <v>354</v>
      </c>
      <c r="BR121" t="s">
        <v>355</v>
      </c>
      <c r="BS121" t="s">
        <v>90</v>
      </c>
      <c r="BT121" t="s">
        <v>518</v>
      </c>
      <c r="BU121" t="s">
        <v>90</v>
      </c>
      <c r="BV121" t="s">
        <v>518</v>
      </c>
      <c r="BW121" t="s">
        <v>90</v>
      </c>
      <c r="BX121" t="s">
        <v>518</v>
      </c>
      <c r="CA121" t="s">
        <v>90</v>
      </c>
      <c r="CB121" t="s">
        <v>427</v>
      </c>
      <c r="CC121" t="s">
        <v>88</v>
      </c>
      <c r="CD121" t="s">
        <v>1575</v>
      </c>
      <c r="CI121" t="s">
        <v>402</v>
      </c>
      <c r="CJ121" t="s">
        <v>1576</v>
      </c>
    </row>
    <row r="122" spans="1:88" x14ac:dyDescent="0.25">
      <c r="A122" t="s">
        <v>444</v>
      </c>
      <c r="B122" t="s">
        <v>1114</v>
      </c>
      <c r="C122" t="s">
        <v>84</v>
      </c>
      <c r="D122" t="s">
        <v>89</v>
      </c>
      <c r="E122" t="s">
        <v>85</v>
      </c>
      <c r="F122" t="s">
        <v>1577</v>
      </c>
      <c r="G122" t="s">
        <v>1578</v>
      </c>
      <c r="H122" t="s">
        <v>1483</v>
      </c>
      <c r="I122" t="s">
        <v>1404</v>
      </c>
      <c r="K122" t="s">
        <v>1404</v>
      </c>
      <c r="L122" t="s">
        <v>448</v>
      </c>
      <c r="M122" t="s">
        <v>1117</v>
      </c>
      <c r="N122" t="s">
        <v>449</v>
      </c>
      <c r="P122" s="2">
        <v>1</v>
      </c>
      <c r="Q122" s="2">
        <v>0.02</v>
      </c>
      <c r="R122" s="2">
        <v>0.02</v>
      </c>
      <c r="T122" s="2">
        <v>16.29</v>
      </c>
      <c r="V122" s="2">
        <v>16.29</v>
      </c>
      <c r="AC122" s="2">
        <v>16.29</v>
      </c>
      <c r="AD122" s="2">
        <v>0.16</v>
      </c>
      <c r="AE122" s="2">
        <v>2.61</v>
      </c>
      <c r="AG122" s="2">
        <v>2.61</v>
      </c>
      <c r="AP122" s="2">
        <v>2.61</v>
      </c>
      <c r="AQ122" s="2">
        <v>18.899999999999999</v>
      </c>
      <c r="AS122" s="2">
        <v>18.899999999999999</v>
      </c>
      <c r="AZ122" s="2">
        <v>18.899999999999999</v>
      </c>
      <c r="BA122" t="s">
        <v>87</v>
      </c>
      <c r="BH122" t="s">
        <v>407</v>
      </c>
      <c r="BI122" t="s">
        <v>412</v>
      </c>
      <c r="BJ122" t="s">
        <v>90</v>
      </c>
      <c r="BK122" t="s">
        <v>409</v>
      </c>
      <c r="BL122" t="s">
        <v>541</v>
      </c>
      <c r="BM122" t="s">
        <v>90</v>
      </c>
      <c r="BN122" t="s">
        <v>1579</v>
      </c>
      <c r="BO122" t="s">
        <v>90</v>
      </c>
      <c r="BP122" t="s">
        <v>90</v>
      </c>
      <c r="BQ122" t="s">
        <v>354</v>
      </c>
      <c r="BR122" t="s">
        <v>355</v>
      </c>
      <c r="BS122" t="s">
        <v>90</v>
      </c>
      <c r="BT122" t="s">
        <v>518</v>
      </c>
      <c r="BU122" t="s">
        <v>90</v>
      </c>
      <c r="BV122" t="s">
        <v>518</v>
      </c>
      <c r="BW122" t="s">
        <v>90</v>
      </c>
      <c r="BX122" t="s">
        <v>518</v>
      </c>
      <c r="CA122" t="s">
        <v>90</v>
      </c>
      <c r="CB122" t="s">
        <v>427</v>
      </c>
      <c r="CC122" t="s">
        <v>88</v>
      </c>
      <c r="CD122" t="s">
        <v>1580</v>
      </c>
      <c r="CI122" t="s">
        <v>402</v>
      </c>
      <c r="CJ122" t="s">
        <v>1581</v>
      </c>
    </row>
    <row r="123" spans="1:88" x14ac:dyDescent="0.25">
      <c r="A123" t="s">
        <v>444</v>
      </c>
      <c r="B123" t="s">
        <v>1114</v>
      </c>
      <c r="C123" t="s">
        <v>84</v>
      </c>
      <c r="D123" t="s">
        <v>89</v>
      </c>
      <c r="E123" t="s">
        <v>85</v>
      </c>
      <c r="F123" t="s">
        <v>1402</v>
      </c>
      <c r="G123" t="s">
        <v>1582</v>
      </c>
      <c r="H123" t="s">
        <v>1404</v>
      </c>
      <c r="I123" t="s">
        <v>1404</v>
      </c>
      <c r="K123" t="s">
        <v>1404</v>
      </c>
      <c r="L123" t="s">
        <v>1099</v>
      </c>
      <c r="M123" t="s">
        <v>1405</v>
      </c>
      <c r="N123" t="s">
        <v>1100</v>
      </c>
      <c r="P123" s="2">
        <v>1</v>
      </c>
      <c r="Q123" s="2">
        <v>0.53</v>
      </c>
      <c r="R123" s="2">
        <v>0.53</v>
      </c>
      <c r="T123" s="2">
        <v>25.43</v>
      </c>
      <c r="V123" s="2">
        <v>25.43</v>
      </c>
      <c r="AC123" s="2">
        <v>25.43</v>
      </c>
      <c r="AD123" s="2">
        <v>0.16</v>
      </c>
      <c r="AE123" s="2">
        <v>4.07</v>
      </c>
      <c r="AG123" s="2">
        <v>4.07</v>
      </c>
      <c r="AP123" s="2">
        <v>4.07</v>
      </c>
      <c r="AQ123" s="2">
        <v>29.5</v>
      </c>
      <c r="AS123" s="2">
        <v>29.5</v>
      </c>
      <c r="AZ123" s="2">
        <v>29.5</v>
      </c>
      <c r="BA123" t="s">
        <v>87</v>
      </c>
      <c r="BH123" t="s">
        <v>407</v>
      </c>
      <c r="BI123" t="s">
        <v>1093</v>
      </c>
      <c r="BJ123" t="s">
        <v>90</v>
      </c>
      <c r="BK123" t="s">
        <v>1094</v>
      </c>
      <c r="BL123" t="s">
        <v>574</v>
      </c>
      <c r="BM123" t="s">
        <v>90</v>
      </c>
      <c r="BN123" t="s">
        <v>1406</v>
      </c>
      <c r="BO123" t="s">
        <v>90</v>
      </c>
      <c r="BP123" t="s">
        <v>90</v>
      </c>
      <c r="BQ123" t="s">
        <v>354</v>
      </c>
      <c r="BR123" t="s">
        <v>355</v>
      </c>
      <c r="BS123" t="s">
        <v>90</v>
      </c>
      <c r="BT123" t="s">
        <v>518</v>
      </c>
      <c r="BU123" t="s">
        <v>90</v>
      </c>
      <c r="BV123" t="s">
        <v>518</v>
      </c>
      <c r="BW123" t="s">
        <v>90</v>
      </c>
      <c r="BX123" t="s">
        <v>518</v>
      </c>
      <c r="CA123" t="s">
        <v>90</v>
      </c>
      <c r="CB123" t="s">
        <v>427</v>
      </c>
      <c r="CC123" t="s">
        <v>88</v>
      </c>
      <c r="CD123" t="s">
        <v>1583</v>
      </c>
      <c r="CI123" t="s">
        <v>402</v>
      </c>
      <c r="CJ123" t="s">
        <v>1584</v>
      </c>
    </row>
    <row r="124" spans="1:88" x14ac:dyDescent="0.25">
      <c r="A124" t="s">
        <v>444</v>
      </c>
      <c r="B124" t="s">
        <v>1114</v>
      </c>
      <c r="C124" t="s">
        <v>84</v>
      </c>
      <c r="D124" t="s">
        <v>1201</v>
      </c>
      <c r="E124" t="s">
        <v>356</v>
      </c>
      <c r="F124" t="s">
        <v>1585</v>
      </c>
      <c r="G124" t="s">
        <v>1586</v>
      </c>
      <c r="J124" t="s">
        <v>1404</v>
      </c>
      <c r="K124" t="s">
        <v>1404</v>
      </c>
      <c r="L124" t="s">
        <v>1450</v>
      </c>
      <c r="M124" t="s">
        <v>1451</v>
      </c>
      <c r="N124" t="s">
        <v>1587</v>
      </c>
      <c r="P124" s="2">
        <v>1</v>
      </c>
      <c r="Q124" s="2">
        <v>0.66</v>
      </c>
      <c r="R124" s="2">
        <v>0.66</v>
      </c>
      <c r="BI124" t="s">
        <v>1588</v>
      </c>
      <c r="BJ124" t="s">
        <v>1206</v>
      </c>
      <c r="BK124" t="s">
        <v>1589</v>
      </c>
      <c r="BL124" t="s">
        <v>1145</v>
      </c>
      <c r="BM124" t="s">
        <v>1146</v>
      </c>
      <c r="BN124" t="s">
        <v>1147</v>
      </c>
      <c r="BO124" t="s">
        <v>964</v>
      </c>
      <c r="BP124" t="s">
        <v>1206</v>
      </c>
      <c r="BQ124" t="s">
        <v>354</v>
      </c>
      <c r="BR124" t="s">
        <v>123</v>
      </c>
    </row>
    <row r="125" spans="1:88" x14ac:dyDescent="0.25">
      <c r="A125" t="s">
        <v>444</v>
      </c>
      <c r="B125" t="s">
        <v>1114</v>
      </c>
      <c r="C125" t="s">
        <v>84</v>
      </c>
      <c r="D125" t="s">
        <v>89</v>
      </c>
      <c r="E125" t="s">
        <v>356</v>
      </c>
      <c r="F125" t="s">
        <v>1590</v>
      </c>
      <c r="G125" t="s">
        <v>1591</v>
      </c>
      <c r="J125" t="s">
        <v>1404</v>
      </c>
      <c r="K125" t="s">
        <v>1404</v>
      </c>
      <c r="L125" t="s">
        <v>1592</v>
      </c>
      <c r="M125" t="s">
        <v>1593</v>
      </c>
      <c r="N125" t="s">
        <v>1594</v>
      </c>
      <c r="P125" s="2">
        <v>1</v>
      </c>
      <c r="Q125" s="2">
        <v>0.53</v>
      </c>
      <c r="R125" s="2">
        <v>0.53</v>
      </c>
      <c r="BI125" t="s">
        <v>1595</v>
      </c>
      <c r="BJ125" t="s">
        <v>90</v>
      </c>
      <c r="BK125" t="s">
        <v>1596</v>
      </c>
      <c r="BL125" t="s">
        <v>367</v>
      </c>
      <c r="BM125" t="s">
        <v>206</v>
      </c>
      <c r="BN125" t="s">
        <v>368</v>
      </c>
      <c r="BO125" t="s">
        <v>964</v>
      </c>
      <c r="BP125" t="s">
        <v>90</v>
      </c>
      <c r="BQ125" t="s">
        <v>354</v>
      </c>
      <c r="BR125" t="s">
        <v>123</v>
      </c>
    </row>
    <row r="126" spans="1:88" x14ac:dyDescent="0.25">
      <c r="A126" t="s">
        <v>444</v>
      </c>
      <c r="B126" t="s">
        <v>1114</v>
      </c>
      <c r="C126" t="s">
        <v>84</v>
      </c>
      <c r="D126" t="s">
        <v>89</v>
      </c>
      <c r="E126" t="s">
        <v>356</v>
      </c>
      <c r="F126" t="s">
        <v>1597</v>
      </c>
      <c r="G126" t="s">
        <v>1598</v>
      </c>
      <c r="J126" t="s">
        <v>1404</v>
      </c>
      <c r="K126" t="s">
        <v>1404</v>
      </c>
      <c r="L126" t="s">
        <v>741</v>
      </c>
      <c r="M126" t="s">
        <v>1256</v>
      </c>
      <c r="N126" t="s">
        <v>742</v>
      </c>
      <c r="P126" s="2">
        <v>1</v>
      </c>
      <c r="Q126" s="2">
        <v>0.66</v>
      </c>
      <c r="R126" s="2">
        <v>0.66</v>
      </c>
      <c r="BI126" t="s">
        <v>1599</v>
      </c>
      <c r="BJ126" t="s">
        <v>90</v>
      </c>
      <c r="BK126" t="s">
        <v>1600</v>
      </c>
      <c r="BL126" t="s">
        <v>367</v>
      </c>
      <c r="BM126" t="s">
        <v>206</v>
      </c>
      <c r="BN126" t="s">
        <v>368</v>
      </c>
      <c r="BO126" t="s">
        <v>964</v>
      </c>
      <c r="BP126" t="s">
        <v>90</v>
      </c>
      <c r="BQ126" t="s">
        <v>354</v>
      </c>
      <c r="BR126" t="s">
        <v>123</v>
      </c>
    </row>
    <row r="127" spans="1:88" x14ac:dyDescent="0.25">
      <c r="A127" t="s">
        <v>444</v>
      </c>
      <c r="B127" t="s">
        <v>1114</v>
      </c>
      <c r="C127" t="s">
        <v>84</v>
      </c>
      <c r="D127" t="s">
        <v>89</v>
      </c>
      <c r="E127" t="s">
        <v>356</v>
      </c>
      <c r="F127" t="s">
        <v>1601</v>
      </c>
      <c r="G127" t="s">
        <v>1602</v>
      </c>
      <c r="J127" t="s">
        <v>1404</v>
      </c>
      <c r="K127" t="s">
        <v>1404</v>
      </c>
      <c r="L127" t="s">
        <v>592</v>
      </c>
      <c r="M127" t="s">
        <v>1154</v>
      </c>
      <c r="N127" t="s">
        <v>593</v>
      </c>
      <c r="P127" s="2">
        <v>1</v>
      </c>
      <c r="Q127" s="2">
        <v>0.55000000000000004</v>
      </c>
      <c r="R127" s="2">
        <v>0.55000000000000004</v>
      </c>
      <c r="BI127" t="s">
        <v>1603</v>
      </c>
      <c r="BJ127" t="s">
        <v>90</v>
      </c>
      <c r="BK127" t="s">
        <v>802</v>
      </c>
      <c r="BL127" t="s">
        <v>367</v>
      </c>
      <c r="BM127" t="s">
        <v>206</v>
      </c>
      <c r="BN127" t="s">
        <v>368</v>
      </c>
      <c r="BO127" t="s">
        <v>90</v>
      </c>
      <c r="BP127" t="s">
        <v>90</v>
      </c>
      <c r="BQ127" t="s">
        <v>354</v>
      </c>
      <c r="BR127" t="s">
        <v>123</v>
      </c>
    </row>
    <row r="128" spans="1:88" x14ac:dyDescent="0.25">
      <c r="A128" t="s">
        <v>444</v>
      </c>
      <c r="B128" t="s">
        <v>1114</v>
      </c>
      <c r="C128" t="s">
        <v>84</v>
      </c>
      <c r="D128" t="s">
        <v>89</v>
      </c>
      <c r="E128" t="s">
        <v>356</v>
      </c>
      <c r="F128" t="s">
        <v>1604</v>
      </c>
      <c r="G128" t="s">
        <v>1605</v>
      </c>
      <c r="J128" t="s">
        <v>1404</v>
      </c>
      <c r="K128" t="s">
        <v>1404</v>
      </c>
      <c r="L128" t="s">
        <v>1549</v>
      </c>
      <c r="M128" t="s">
        <v>1550</v>
      </c>
      <c r="N128" t="s">
        <v>1551</v>
      </c>
      <c r="P128" s="2">
        <v>1</v>
      </c>
      <c r="Q128" s="2">
        <v>0.53</v>
      </c>
      <c r="R128" s="2">
        <v>0.53</v>
      </c>
      <c r="BI128" t="s">
        <v>1606</v>
      </c>
      <c r="BJ128" t="s">
        <v>90</v>
      </c>
      <c r="BK128" t="s">
        <v>1607</v>
      </c>
      <c r="BL128" t="s">
        <v>367</v>
      </c>
      <c r="BM128" t="s">
        <v>206</v>
      </c>
      <c r="BN128" t="s">
        <v>368</v>
      </c>
      <c r="BO128" t="s">
        <v>1206</v>
      </c>
      <c r="BP128" t="s">
        <v>90</v>
      </c>
      <c r="BQ128" t="s">
        <v>354</v>
      </c>
      <c r="BR128" t="s">
        <v>123</v>
      </c>
    </row>
    <row r="129" spans="1:88" x14ac:dyDescent="0.25">
      <c r="A129" t="s">
        <v>444</v>
      </c>
      <c r="B129" t="s">
        <v>1114</v>
      </c>
      <c r="C129" t="s">
        <v>84</v>
      </c>
      <c r="D129" t="s">
        <v>89</v>
      </c>
      <c r="E129" t="s">
        <v>356</v>
      </c>
      <c r="F129" t="s">
        <v>1608</v>
      </c>
      <c r="G129" t="s">
        <v>1609</v>
      </c>
      <c r="J129" t="s">
        <v>1404</v>
      </c>
      <c r="K129" t="s">
        <v>1404</v>
      </c>
      <c r="L129" t="s">
        <v>1549</v>
      </c>
      <c r="M129" t="s">
        <v>1550</v>
      </c>
      <c r="N129" t="s">
        <v>1551</v>
      </c>
      <c r="P129" s="2">
        <v>1</v>
      </c>
      <c r="Q129" s="2">
        <v>0.53</v>
      </c>
      <c r="R129" s="2">
        <v>0.53</v>
      </c>
      <c r="BI129" t="s">
        <v>1606</v>
      </c>
      <c r="BJ129" t="s">
        <v>90</v>
      </c>
      <c r="BK129" t="s">
        <v>1607</v>
      </c>
      <c r="BL129" t="s">
        <v>367</v>
      </c>
      <c r="BM129" t="s">
        <v>206</v>
      </c>
      <c r="BN129" t="s">
        <v>368</v>
      </c>
      <c r="BO129" t="s">
        <v>1206</v>
      </c>
      <c r="BP129" t="s">
        <v>90</v>
      </c>
      <c r="BQ129" t="s">
        <v>354</v>
      </c>
      <c r="BR129" t="s">
        <v>123</v>
      </c>
    </row>
    <row r="130" spans="1:88" x14ac:dyDescent="0.25">
      <c r="A130" t="s">
        <v>444</v>
      </c>
      <c r="B130" t="s">
        <v>1114</v>
      </c>
      <c r="C130" t="s">
        <v>84</v>
      </c>
      <c r="D130" t="s">
        <v>89</v>
      </c>
      <c r="E130" t="s">
        <v>201</v>
      </c>
      <c r="F130" t="s">
        <v>769</v>
      </c>
      <c r="G130" t="s">
        <v>1019</v>
      </c>
      <c r="H130" t="s">
        <v>1610</v>
      </c>
      <c r="K130" t="s">
        <v>1404</v>
      </c>
      <c r="L130" t="s">
        <v>448</v>
      </c>
      <c r="M130" t="s">
        <v>1117</v>
      </c>
      <c r="N130" t="s">
        <v>1020</v>
      </c>
      <c r="P130" s="2">
        <v>1</v>
      </c>
      <c r="T130" s="2">
        <v>-16.29</v>
      </c>
      <c r="V130" s="2">
        <v>-16.29</v>
      </c>
      <c r="AC130" s="2">
        <v>-16.29</v>
      </c>
      <c r="AD130" s="2">
        <v>0.16</v>
      </c>
      <c r="AE130" s="2">
        <v>-2.61</v>
      </c>
      <c r="AG130" s="2">
        <v>-2.61</v>
      </c>
      <c r="AP130" s="2">
        <v>-2.61</v>
      </c>
      <c r="AQ130" s="2">
        <v>-18.899999999999999</v>
      </c>
      <c r="AS130" s="2">
        <v>-18.899999999999999</v>
      </c>
      <c r="AZ130" s="2">
        <v>-18.899999999999999</v>
      </c>
      <c r="BA130" t="s">
        <v>87</v>
      </c>
      <c r="BH130" t="s">
        <v>407</v>
      </c>
      <c r="BI130" t="s">
        <v>514</v>
      </c>
      <c r="BK130" t="s">
        <v>515</v>
      </c>
      <c r="BL130" t="s">
        <v>418</v>
      </c>
      <c r="BM130" t="s">
        <v>90</v>
      </c>
      <c r="BN130" t="s">
        <v>771</v>
      </c>
      <c r="BO130" t="s">
        <v>206</v>
      </c>
      <c r="BP130" t="s">
        <v>90</v>
      </c>
      <c r="BQ130" t="s">
        <v>354</v>
      </c>
      <c r="BR130" t="s">
        <v>355</v>
      </c>
      <c r="BU130" t="s">
        <v>90</v>
      </c>
      <c r="BV130" t="s">
        <v>518</v>
      </c>
      <c r="BW130" t="s">
        <v>90</v>
      </c>
      <c r="BX130" t="s">
        <v>518</v>
      </c>
      <c r="CA130" t="s">
        <v>90</v>
      </c>
      <c r="CB130" t="s">
        <v>427</v>
      </c>
      <c r="CC130" t="s">
        <v>88</v>
      </c>
      <c r="CD130" t="s">
        <v>1021</v>
      </c>
      <c r="CI130" t="s">
        <v>402</v>
      </c>
      <c r="CJ130" t="s">
        <v>1022</v>
      </c>
    </row>
    <row r="131" spans="1:88" x14ac:dyDescent="0.25">
      <c r="A131" t="s">
        <v>444</v>
      </c>
      <c r="B131" t="s">
        <v>1114</v>
      </c>
      <c r="C131" t="s">
        <v>84</v>
      </c>
      <c r="D131" t="s">
        <v>1079</v>
      </c>
      <c r="E131" t="s">
        <v>1080</v>
      </c>
      <c r="F131" t="s">
        <v>1098</v>
      </c>
      <c r="G131" t="s">
        <v>1098</v>
      </c>
      <c r="I131" t="s">
        <v>1483</v>
      </c>
      <c r="J131" t="s">
        <v>1404</v>
      </c>
      <c r="K131" t="s">
        <v>1404</v>
      </c>
      <c r="L131" t="s">
        <v>1099</v>
      </c>
      <c r="M131" t="s">
        <v>1405</v>
      </c>
      <c r="N131" t="s">
        <v>1100</v>
      </c>
      <c r="P131" s="2">
        <v>1</v>
      </c>
      <c r="Q131" s="2">
        <v>0.53</v>
      </c>
      <c r="R131" s="2">
        <v>0.53</v>
      </c>
      <c r="U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F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R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BI131" t="s">
        <v>367</v>
      </c>
      <c r="BJ131" t="s">
        <v>206</v>
      </c>
      <c r="BK131" t="s">
        <v>368</v>
      </c>
      <c r="BL131" t="s">
        <v>1093</v>
      </c>
      <c r="BM131" t="s">
        <v>90</v>
      </c>
      <c r="BN131" t="s">
        <v>1094</v>
      </c>
      <c r="BQ131" t="s">
        <v>1088</v>
      </c>
      <c r="BR131" t="s">
        <v>123</v>
      </c>
    </row>
    <row r="132" spans="1:88" x14ac:dyDescent="0.25">
      <c r="A132" t="s">
        <v>444</v>
      </c>
      <c r="B132" t="s">
        <v>1114</v>
      </c>
      <c r="C132" t="s">
        <v>84</v>
      </c>
      <c r="D132" t="s">
        <v>1201</v>
      </c>
      <c r="E132" t="s">
        <v>85</v>
      </c>
      <c r="F132" t="s">
        <v>1554</v>
      </c>
      <c r="G132" t="s">
        <v>1611</v>
      </c>
      <c r="H132" t="s">
        <v>1483</v>
      </c>
      <c r="I132" t="s">
        <v>1483</v>
      </c>
      <c r="K132" t="s">
        <v>1483</v>
      </c>
      <c r="L132" t="s">
        <v>1612</v>
      </c>
      <c r="M132" t="s">
        <v>1613</v>
      </c>
      <c r="N132" t="s">
        <v>1614</v>
      </c>
      <c r="P132" s="2">
        <v>1</v>
      </c>
      <c r="Q132" s="2">
        <v>0.59</v>
      </c>
      <c r="R132" s="2">
        <v>0.59</v>
      </c>
      <c r="T132" s="2">
        <v>27.46</v>
      </c>
      <c r="V132" s="2">
        <v>27.46</v>
      </c>
      <c r="AC132" s="2">
        <v>27.46</v>
      </c>
      <c r="AD132" s="2">
        <v>0.22</v>
      </c>
      <c r="AE132" s="2">
        <v>6.04</v>
      </c>
      <c r="AG132" s="2">
        <v>6.04</v>
      </c>
      <c r="AP132" s="2">
        <v>6.04</v>
      </c>
      <c r="AQ132" s="2">
        <v>33.5</v>
      </c>
      <c r="AS132" s="2">
        <v>33.5</v>
      </c>
      <c r="AZ132" s="2">
        <v>33.5</v>
      </c>
      <c r="BA132" t="s">
        <v>87</v>
      </c>
      <c r="BH132" t="s">
        <v>407</v>
      </c>
      <c r="BI132" t="s">
        <v>1161</v>
      </c>
      <c r="BJ132" t="s">
        <v>443</v>
      </c>
      <c r="BK132" t="s">
        <v>1162</v>
      </c>
      <c r="BL132" t="s">
        <v>1559</v>
      </c>
      <c r="BM132" t="s">
        <v>1206</v>
      </c>
      <c r="BN132" t="s">
        <v>1560</v>
      </c>
      <c r="BO132" t="s">
        <v>443</v>
      </c>
      <c r="BP132" t="s">
        <v>1206</v>
      </c>
      <c r="BQ132" t="s">
        <v>354</v>
      </c>
      <c r="BR132" t="s">
        <v>355</v>
      </c>
      <c r="BU132" t="s">
        <v>1206</v>
      </c>
      <c r="BV132" t="s">
        <v>1208</v>
      </c>
      <c r="BW132" t="s">
        <v>1206</v>
      </c>
      <c r="BX132" t="s">
        <v>1208</v>
      </c>
      <c r="CA132" t="s">
        <v>1206</v>
      </c>
      <c r="CB132" t="s">
        <v>1209</v>
      </c>
      <c r="CC132" t="s">
        <v>88</v>
      </c>
      <c r="CD132" t="s">
        <v>1615</v>
      </c>
      <c r="CI132" t="s">
        <v>402</v>
      </c>
      <c r="CJ132" t="s">
        <v>1616</v>
      </c>
    </row>
    <row r="133" spans="1:88" x14ac:dyDescent="0.25">
      <c r="A133" t="s">
        <v>444</v>
      </c>
      <c r="B133" t="s">
        <v>1114</v>
      </c>
      <c r="C133" t="s">
        <v>84</v>
      </c>
      <c r="D133" t="s">
        <v>958</v>
      </c>
      <c r="E133" t="s">
        <v>85</v>
      </c>
      <c r="F133" t="s">
        <v>1617</v>
      </c>
      <c r="G133" t="s">
        <v>1618</v>
      </c>
      <c r="H133" t="s">
        <v>1483</v>
      </c>
      <c r="I133" t="s">
        <v>1483</v>
      </c>
      <c r="K133" t="s">
        <v>1483</v>
      </c>
      <c r="L133" t="s">
        <v>559</v>
      </c>
      <c r="M133" t="s">
        <v>1619</v>
      </c>
      <c r="N133" t="s">
        <v>1620</v>
      </c>
      <c r="P133" s="2">
        <v>1</v>
      </c>
      <c r="Q133" s="2">
        <v>0.7</v>
      </c>
      <c r="R133" s="2">
        <v>0.7</v>
      </c>
      <c r="T133" s="2">
        <v>28.75</v>
      </c>
      <c r="V133" s="2">
        <v>28.75</v>
      </c>
      <c r="W133" s="2">
        <v>2.77</v>
      </c>
      <c r="Y133" s="2">
        <v>2.77</v>
      </c>
      <c r="AC133" s="2">
        <v>31.52</v>
      </c>
      <c r="AD133" s="2">
        <v>0.2</v>
      </c>
      <c r="AE133" s="2">
        <v>5.75</v>
      </c>
      <c r="AG133" s="2">
        <v>5.75</v>
      </c>
      <c r="AH133" s="2">
        <v>0.2</v>
      </c>
      <c r="AI133" s="2">
        <v>0.56000000000000005</v>
      </c>
      <c r="AK133" s="2">
        <v>0.56000000000000005</v>
      </c>
      <c r="AP133" s="2">
        <v>6.31</v>
      </c>
      <c r="AQ133" s="2">
        <v>34.5</v>
      </c>
      <c r="AS133" s="2">
        <v>34.5</v>
      </c>
      <c r="AT133" s="2">
        <v>3.33</v>
      </c>
      <c r="AV133" s="2">
        <v>3.33</v>
      </c>
      <c r="AZ133" s="2">
        <v>37.83</v>
      </c>
      <c r="BA133" t="s">
        <v>87</v>
      </c>
      <c r="BH133" t="s">
        <v>407</v>
      </c>
      <c r="BI133" t="s">
        <v>1237</v>
      </c>
      <c r="BJ133" t="s">
        <v>964</v>
      </c>
      <c r="BK133" t="s">
        <v>1238</v>
      </c>
      <c r="BL133" t="s">
        <v>1621</v>
      </c>
      <c r="BM133" t="s">
        <v>964</v>
      </c>
      <c r="BN133" t="s">
        <v>1622</v>
      </c>
      <c r="BO133" t="s">
        <v>964</v>
      </c>
      <c r="BP133" t="s">
        <v>964</v>
      </c>
      <c r="BQ133" t="s">
        <v>354</v>
      </c>
      <c r="BR133" t="s">
        <v>355</v>
      </c>
      <c r="BS133" t="s">
        <v>964</v>
      </c>
      <c r="BT133" t="s">
        <v>966</v>
      </c>
      <c r="BU133" t="s">
        <v>964</v>
      </c>
      <c r="BV133" t="s">
        <v>966</v>
      </c>
      <c r="BW133" t="s">
        <v>964</v>
      </c>
      <c r="BX133" t="s">
        <v>966</v>
      </c>
      <c r="CA133" t="s">
        <v>964</v>
      </c>
      <c r="CB133" t="s">
        <v>1155</v>
      </c>
      <c r="CC133" t="s">
        <v>88</v>
      </c>
      <c r="CD133" t="s">
        <v>1623</v>
      </c>
      <c r="CI133" t="s">
        <v>402</v>
      </c>
      <c r="CJ133" t="s">
        <v>1624</v>
      </c>
    </row>
    <row r="134" spans="1:88" x14ac:dyDescent="0.25">
      <c r="A134" t="s">
        <v>444</v>
      </c>
      <c r="B134" t="s">
        <v>1114</v>
      </c>
      <c r="C134" t="s">
        <v>84</v>
      </c>
      <c r="D134" t="s">
        <v>958</v>
      </c>
      <c r="E134" t="s">
        <v>85</v>
      </c>
      <c r="F134" t="s">
        <v>1617</v>
      </c>
      <c r="G134" t="s">
        <v>1618</v>
      </c>
      <c r="H134" t="s">
        <v>1483</v>
      </c>
      <c r="I134" t="s">
        <v>1483</v>
      </c>
      <c r="K134" t="s">
        <v>1483</v>
      </c>
      <c r="L134" t="s">
        <v>1625</v>
      </c>
      <c r="M134" t="s">
        <v>1626</v>
      </c>
      <c r="N134" t="s">
        <v>1627</v>
      </c>
      <c r="P134" s="2">
        <v>1</v>
      </c>
      <c r="Q134" s="2">
        <v>0.59</v>
      </c>
      <c r="R134" s="2">
        <v>0.59</v>
      </c>
      <c r="T134" s="2">
        <v>28.75</v>
      </c>
      <c r="V134" s="2">
        <v>28.75</v>
      </c>
      <c r="W134" s="2">
        <v>2.77</v>
      </c>
      <c r="Y134" s="2">
        <v>2.77</v>
      </c>
      <c r="AC134" s="2">
        <v>31.52</v>
      </c>
      <c r="AD134" s="2">
        <v>0.2</v>
      </c>
      <c r="AE134" s="2">
        <v>5.75</v>
      </c>
      <c r="AG134" s="2">
        <v>5.75</v>
      </c>
      <c r="AH134" s="2">
        <v>0.2</v>
      </c>
      <c r="AI134" s="2">
        <v>0.56000000000000005</v>
      </c>
      <c r="AK134" s="2">
        <v>0.56000000000000005</v>
      </c>
      <c r="AP134" s="2">
        <v>6.31</v>
      </c>
      <c r="AQ134" s="2">
        <v>34.5</v>
      </c>
      <c r="AS134" s="2">
        <v>34.5</v>
      </c>
      <c r="AT134" s="2">
        <v>3.33</v>
      </c>
      <c r="AV134" s="2">
        <v>3.33</v>
      </c>
      <c r="AZ134" s="2">
        <v>37.83</v>
      </c>
      <c r="BA134" t="s">
        <v>87</v>
      </c>
      <c r="BH134" t="s">
        <v>407</v>
      </c>
      <c r="BI134" t="s">
        <v>1237</v>
      </c>
      <c r="BJ134" t="s">
        <v>964</v>
      </c>
      <c r="BK134" t="s">
        <v>1238</v>
      </c>
      <c r="BL134" t="s">
        <v>1621</v>
      </c>
      <c r="BM134" t="s">
        <v>964</v>
      </c>
      <c r="BN134" t="s">
        <v>1622</v>
      </c>
      <c r="BO134" t="s">
        <v>964</v>
      </c>
      <c r="BP134" t="s">
        <v>964</v>
      </c>
      <c r="BQ134" t="s">
        <v>354</v>
      </c>
      <c r="BR134" t="s">
        <v>355</v>
      </c>
      <c r="BS134" t="s">
        <v>964</v>
      </c>
      <c r="BT134" t="s">
        <v>966</v>
      </c>
      <c r="BU134" t="s">
        <v>964</v>
      </c>
      <c r="BV134" t="s">
        <v>966</v>
      </c>
      <c r="BW134" t="s">
        <v>964</v>
      </c>
      <c r="BX134" t="s">
        <v>966</v>
      </c>
      <c r="CA134" t="s">
        <v>964</v>
      </c>
      <c r="CB134" t="s">
        <v>1155</v>
      </c>
      <c r="CC134" t="s">
        <v>88</v>
      </c>
      <c r="CD134" t="s">
        <v>1623</v>
      </c>
      <c r="CI134" t="s">
        <v>402</v>
      </c>
      <c r="CJ134" t="s">
        <v>1624</v>
      </c>
    </row>
    <row r="135" spans="1:88" x14ac:dyDescent="0.25">
      <c r="A135" t="s">
        <v>444</v>
      </c>
      <c r="B135" t="s">
        <v>1114</v>
      </c>
      <c r="C135" t="s">
        <v>84</v>
      </c>
      <c r="D135" t="s">
        <v>958</v>
      </c>
      <c r="E135" t="s">
        <v>85</v>
      </c>
      <c r="F135" t="s">
        <v>1628</v>
      </c>
      <c r="G135" t="s">
        <v>1629</v>
      </c>
      <c r="H135" t="s">
        <v>1417</v>
      </c>
      <c r="I135" t="s">
        <v>1483</v>
      </c>
      <c r="K135" t="s">
        <v>1483</v>
      </c>
      <c r="L135" t="s">
        <v>1630</v>
      </c>
      <c r="M135" t="s">
        <v>1631</v>
      </c>
      <c r="N135" t="s">
        <v>1632</v>
      </c>
      <c r="P135" s="2">
        <v>1</v>
      </c>
      <c r="Q135" s="2">
        <v>0.66</v>
      </c>
      <c r="R135" s="2">
        <v>0.66</v>
      </c>
      <c r="T135" s="2">
        <v>29.08</v>
      </c>
      <c r="V135" s="2">
        <v>29.08</v>
      </c>
      <c r="AC135" s="2">
        <v>29.08</v>
      </c>
      <c r="AD135" s="2">
        <v>0.2</v>
      </c>
      <c r="AE135" s="2">
        <v>5.82</v>
      </c>
      <c r="AG135" s="2">
        <v>5.82</v>
      </c>
      <c r="AP135" s="2">
        <v>5.82</v>
      </c>
      <c r="AQ135" s="2">
        <v>34.9</v>
      </c>
      <c r="AS135" s="2">
        <v>34.9</v>
      </c>
      <c r="AZ135" s="2">
        <v>34.9</v>
      </c>
      <c r="BA135" t="s">
        <v>87</v>
      </c>
      <c r="BH135" t="s">
        <v>407</v>
      </c>
      <c r="BI135" t="s">
        <v>1237</v>
      </c>
      <c r="BJ135" t="s">
        <v>964</v>
      </c>
      <c r="BK135" t="s">
        <v>1238</v>
      </c>
      <c r="BL135" t="s">
        <v>1633</v>
      </c>
      <c r="BM135" t="s">
        <v>964</v>
      </c>
      <c r="BN135" t="s">
        <v>1634</v>
      </c>
      <c r="BO135" t="s">
        <v>964</v>
      </c>
      <c r="BP135" t="s">
        <v>964</v>
      </c>
      <c r="BQ135" t="s">
        <v>354</v>
      </c>
      <c r="BR135" t="s">
        <v>355</v>
      </c>
      <c r="BS135" t="s">
        <v>964</v>
      </c>
      <c r="BT135" t="s">
        <v>966</v>
      </c>
      <c r="BU135" t="s">
        <v>964</v>
      </c>
      <c r="BV135" t="s">
        <v>966</v>
      </c>
      <c r="BW135" t="s">
        <v>964</v>
      </c>
      <c r="BX135" t="s">
        <v>966</v>
      </c>
      <c r="CA135" t="s">
        <v>964</v>
      </c>
      <c r="CB135" t="s">
        <v>1155</v>
      </c>
      <c r="CC135" t="s">
        <v>88</v>
      </c>
      <c r="CD135" t="s">
        <v>1635</v>
      </c>
      <c r="CI135" t="s">
        <v>402</v>
      </c>
      <c r="CJ135" t="s">
        <v>1636</v>
      </c>
    </row>
    <row r="136" spans="1:88" x14ac:dyDescent="0.25">
      <c r="A136" t="s">
        <v>444</v>
      </c>
      <c r="B136" t="s">
        <v>1114</v>
      </c>
      <c r="C136" t="s">
        <v>84</v>
      </c>
      <c r="D136" t="s">
        <v>89</v>
      </c>
      <c r="E136" t="s">
        <v>85</v>
      </c>
      <c r="F136" t="s">
        <v>1637</v>
      </c>
      <c r="G136" t="s">
        <v>1638</v>
      </c>
      <c r="H136" t="s">
        <v>1483</v>
      </c>
      <c r="I136" t="s">
        <v>1483</v>
      </c>
      <c r="K136" t="s">
        <v>1483</v>
      </c>
      <c r="L136" t="s">
        <v>1639</v>
      </c>
      <c r="M136" t="s">
        <v>1640</v>
      </c>
      <c r="N136" t="s">
        <v>1641</v>
      </c>
      <c r="P136" s="2">
        <v>1</v>
      </c>
      <c r="Q136" s="2">
        <v>0.64</v>
      </c>
      <c r="R136" s="2">
        <v>0.64</v>
      </c>
      <c r="T136" s="2">
        <v>25.43</v>
      </c>
      <c r="V136" s="2">
        <v>25.43</v>
      </c>
      <c r="AC136" s="2">
        <v>25.43</v>
      </c>
      <c r="AD136" s="2">
        <v>0.16</v>
      </c>
      <c r="AE136" s="2">
        <v>4.07</v>
      </c>
      <c r="AG136" s="2">
        <v>4.07</v>
      </c>
      <c r="AP136" s="2">
        <v>4.07</v>
      </c>
      <c r="AQ136" s="2">
        <v>29.5</v>
      </c>
      <c r="AS136" s="2">
        <v>29.5</v>
      </c>
      <c r="AZ136" s="2">
        <v>29.5</v>
      </c>
      <c r="BA136" t="s">
        <v>87</v>
      </c>
      <c r="BH136" t="s">
        <v>407</v>
      </c>
      <c r="BI136" t="s">
        <v>1093</v>
      </c>
      <c r="BJ136" t="s">
        <v>90</v>
      </c>
      <c r="BK136" t="s">
        <v>1094</v>
      </c>
      <c r="BL136" t="s">
        <v>1642</v>
      </c>
      <c r="BM136" t="s">
        <v>453</v>
      </c>
      <c r="BN136" t="s">
        <v>1643</v>
      </c>
      <c r="BO136" t="s">
        <v>90</v>
      </c>
      <c r="BP136" t="s">
        <v>453</v>
      </c>
      <c r="BQ136" t="s">
        <v>354</v>
      </c>
      <c r="BR136" t="s">
        <v>355</v>
      </c>
      <c r="BS136" t="s">
        <v>90</v>
      </c>
      <c r="BT136" t="s">
        <v>518</v>
      </c>
      <c r="BW136" t="s">
        <v>90</v>
      </c>
      <c r="BX136" t="s">
        <v>518</v>
      </c>
      <c r="CA136" t="s">
        <v>453</v>
      </c>
      <c r="CB136" t="s">
        <v>427</v>
      </c>
      <c r="CC136" t="s">
        <v>88</v>
      </c>
      <c r="CD136" t="s">
        <v>1644</v>
      </c>
      <c r="CI136" t="s">
        <v>402</v>
      </c>
      <c r="CJ136" t="s">
        <v>1645</v>
      </c>
    </row>
    <row r="137" spans="1:88" x14ac:dyDescent="0.25">
      <c r="A137" t="s">
        <v>444</v>
      </c>
      <c r="B137" t="s">
        <v>1114</v>
      </c>
      <c r="C137" t="s">
        <v>84</v>
      </c>
      <c r="D137" t="s">
        <v>89</v>
      </c>
      <c r="E137" t="s">
        <v>85</v>
      </c>
      <c r="F137" t="s">
        <v>1646</v>
      </c>
      <c r="G137" t="s">
        <v>1647</v>
      </c>
      <c r="H137" t="s">
        <v>1483</v>
      </c>
      <c r="I137" t="s">
        <v>1483</v>
      </c>
      <c r="K137" t="s">
        <v>1483</v>
      </c>
      <c r="L137" t="s">
        <v>467</v>
      </c>
      <c r="M137" t="s">
        <v>1120</v>
      </c>
      <c r="N137" t="s">
        <v>468</v>
      </c>
      <c r="P137" s="2">
        <v>1</v>
      </c>
      <c r="Q137" s="2">
        <v>0.28000000000000003</v>
      </c>
      <c r="R137" s="2">
        <v>0.28000000000000003</v>
      </c>
      <c r="T137" s="2">
        <v>16.29</v>
      </c>
      <c r="V137" s="2">
        <v>16.29</v>
      </c>
      <c r="AC137" s="2">
        <v>16.29</v>
      </c>
      <c r="AD137" s="2">
        <v>0.16</v>
      </c>
      <c r="AE137" s="2">
        <v>2.61</v>
      </c>
      <c r="AG137" s="2">
        <v>2.61</v>
      </c>
      <c r="AP137" s="2">
        <v>2.61</v>
      </c>
      <c r="AQ137" s="2">
        <v>18.899999999999999</v>
      </c>
      <c r="AS137" s="2">
        <v>18.899999999999999</v>
      </c>
      <c r="AZ137" s="2">
        <v>18.899999999999999</v>
      </c>
      <c r="BA137" t="s">
        <v>87</v>
      </c>
      <c r="BH137" t="s">
        <v>407</v>
      </c>
      <c r="BI137" t="s">
        <v>412</v>
      </c>
      <c r="BJ137" t="s">
        <v>90</v>
      </c>
      <c r="BK137" t="s">
        <v>409</v>
      </c>
      <c r="BL137" t="s">
        <v>672</v>
      </c>
      <c r="BM137" t="s">
        <v>90</v>
      </c>
      <c r="BN137" t="s">
        <v>1648</v>
      </c>
      <c r="BO137" t="s">
        <v>90</v>
      </c>
      <c r="BP137" t="s">
        <v>90</v>
      </c>
      <c r="BQ137" t="s">
        <v>354</v>
      </c>
      <c r="BR137" t="s">
        <v>355</v>
      </c>
      <c r="BS137" t="s">
        <v>90</v>
      </c>
      <c r="BT137" t="s">
        <v>518</v>
      </c>
      <c r="BU137" t="s">
        <v>90</v>
      </c>
      <c r="BV137" t="s">
        <v>518</v>
      </c>
      <c r="BW137" t="s">
        <v>90</v>
      </c>
      <c r="BX137" t="s">
        <v>518</v>
      </c>
      <c r="CA137" t="s">
        <v>90</v>
      </c>
      <c r="CB137" t="s">
        <v>427</v>
      </c>
      <c r="CC137" t="s">
        <v>88</v>
      </c>
      <c r="CD137" t="s">
        <v>1649</v>
      </c>
      <c r="CI137" t="s">
        <v>402</v>
      </c>
      <c r="CJ137" t="s">
        <v>1650</v>
      </c>
    </row>
    <row r="138" spans="1:88" x14ac:dyDescent="0.25">
      <c r="A138" t="s">
        <v>444</v>
      </c>
      <c r="B138" t="s">
        <v>1114</v>
      </c>
      <c r="C138" t="s">
        <v>84</v>
      </c>
      <c r="D138" t="s">
        <v>89</v>
      </c>
      <c r="E138" t="s">
        <v>85</v>
      </c>
      <c r="F138" t="s">
        <v>1651</v>
      </c>
      <c r="G138" t="s">
        <v>1652</v>
      </c>
      <c r="H138" t="s">
        <v>1483</v>
      </c>
      <c r="I138" t="s">
        <v>1483</v>
      </c>
      <c r="K138" t="s">
        <v>1483</v>
      </c>
      <c r="L138" t="s">
        <v>467</v>
      </c>
      <c r="M138" t="s">
        <v>1120</v>
      </c>
      <c r="N138" t="s">
        <v>468</v>
      </c>
      <c r="P138" s="2">
        <v>1</v>
      </c>
      <c r="Q138" s="2">
        <v>0.28000000000000003</v>
      </c>
      <c r="R138" s="2">
        <v>0.28000000000000003</v>
      </c>
      <c r="T138" s="2">
        <v>16.29</v>
      </c>
      <c r="V138" s="2">
        <v>16.29</v>
      </c>
      <c r="AC138" s="2">
        <v>16.29</v>
      </c>
      <c r="AD138" s="2">
        <v>0.16</v>
      </c>
      <c r="AE138" s="2">
        <v>2.61</v>
      </c>
      <c r="AG138" s="2">
        <v>2.61</v>
      </c>
      <c r="AP138" s="2">
        <v>2.61</v>
      </c>
      <c r="AQ138" s="2">
        <v>18.899999999999999</v>
      </c>
      <c r="AS138" s="2">
        <v>18.899999999999999</v>
      </c>
      <c r="AZ138" s="2">
        <v>18.899999999999999</v>
      </c>
      <c r="BA138" t="s">
        <v>87</v>
      </c>
      <c r="BH138" t="s">
        <v>407</v>
      </c>
      <c r="BI138" t="s">
        <v>416</v>
      </c>
      <c r="BJ138" t="s">
        <v>90</v>
      </c>
      <c r="BK138" t="s">
        <v>410</v>
      </c>
      <c r="BL138" t="s">
        <v>1653</v>
      </c>
      <c r="BM138" t="s">
        <v>90</v>
      </c>
      <c r="BN138" t="s">
        <v>1654</v>
      </c>
      <c r="BO138" t="s">
        <v>90</v>
      </c>
      <c r="BP138" t="s">
        <v>90</v>
      </c>
      <c r="BQ138" t="s">
        <v>354</v>
      </c>
      <c r="BR138" t="s">
        <v>355</v>
      </c>
      <c r="BS138" t="s">
        <v>90</v>
      </c>
      <c r="BT138" t="s">
        <v>518</v>
      </c>
      <c r="BU138" t="s">
        <v>90</v>
      </c>
      <c r="BV138" t="s">
        <v>518</v>
      </c>
      <c r="BW138" t="s">
        <v>90</v>
      </c>
      <c r="BX138" t="s">
        <v>518</v>
      </c>
      <c r="CA138" t="s">
        <v>90</v>
      </c>
      <c r="CB138" t="s">
        <v>427</v>
      </c>
      <c r="CC138" t="s">
        <v>88</v>
      </c>
      <c r="CD138" t="s">
        <v>1655</v>
      </c>
      <c r="CI138" t="s">
        <v>402</v>
      </c>
      <c r="CJ138" t="s">
        <v>1656</v>
      </c>
    </row>
    <row r="139" spans="1:88" x14ac:dyDescent="0.25">
      <c r="A139" t="s">
        <v>444</v>
      </c>
      <c r="B139" t="s">
        <v>1114</v>
      </c>
      <c r="C139" t="s">
        <v>84</v>
      </c>
      <c r="D139" t="s">
        <v>89</v>
      </c>
      <c r="E139" t="s">
        <v>85</v>
      </c>
      <c r="F139" t="s">
        <v>1657</v>
      </c>
      <c r="G139" t="s">
        <v>1658</v>
      </c>
      <c r="H139" t="s">
        <v>1417</v>
      </c>
      <c r="I139" t="s">
        <v>1483</v>
      </c>
      <c r="K139" t="s">
        <v>1483</v>
      </c>
      <c r="L139" t="s">
        <v>448</v>
      </c>
      <c r="M139" t="s">
        <v>1117</v>
      </c>
      <c r="N139" t="s">
        <v>449</v>
      </c>
      <c r="P139" s="2">
        <v>1</v>
      </c>
      <c r="Q139" s="2">
        <v>0.02</v>
      </c>
      <c r="R139" s="2">
        <v>0.02</v>
      </c>
      <c r="T139" s="2">
        <v>16.29</v>
      </c>
      <c r="V139" s="2">
        <v>16.29</v>
      </c>
      <c r="AC139" s="2">
        <v>16.29</v>
      </c>
      <c r="AD139" s="2">
        <v>0.16</v>
      </c>
      <c r="AE139" s="2">
        <v>2.61</v>
      </c>
      <c r="AG139" s="2">
        <v>2.61</v>
      </c>
      <c r="AP139" s="2">
        <v>2.61</v>
      </c>
      <c r="AQ139" s="2">
        <v>18.899999999999999</v>
      </c>
      <c r="AS139" s="2">
        <v>18.899999999999999</v>
      </c>
      <c r="AZ139" s="2">
        <v>18.899999999999999</v>
      </c>
      <c r="BA139" t="s">
        <v>87</v>
      </c>
      <c r="BH139" t="s">
        <v>407</v>
      </c>
      <c r="BI139" t="s">
        <v>412</v>
      </c>
      <c r="BJ139" t="s">
        <v>90</v>
      </c>
      <c r="BK139" t="s">
        <v>409</v>
      </c>
      <c r="BL139" t="s">
        <v>553</v>
      </c>
      <c r="BM139" t="s">
        <v>90</v>
      </c>
      <c r="BN139" t="s">
        <v>1659</v>
      </c>
      <c r="BO139" t="s">
        <v>90</v>
      </c>
      <c r="BP139" t="s">
        <v>90</v>
      </c>
      <c r="BQ139" t="s">
        <v>354</v>
      </c>
      <c r="BR139" t="s">
        <v>355</v>
      </c>
      <c r="BS139" t="s">
        <v>90</v>
      </c>
      <c r="BT139" t="s">
        <v>518</v>
      </c>
      <c r="BU139" t="s">
        <v>90</v>
      </c>
      <c r="BV139" t="s">
        <v>518</v>
      </c>
      <c r="BW139" t="s">
        <v>90</v>
      </c>
      <c r="BX139" t="s">
        <v>518</v>
      </c>
      <c r="CA139" t="s">
        <v>90</v>
      </c>
      <c r="CB139" t="s">
        <v>427</v>
      </c>
      <c r="CC139" t="s">
        <v>88</v>
      </c>
      <c r="CD139" t="s">
        <v>1660</v>
      </c>
      <c r="CI139" t="s">
        <v>402</v>
      </c>
      <c r="CJ139" t="s">
        <v>1661</v>
      </c>
    </row>
    <row r="140" spans="1:88" x14ac:dyDescent="0.25">
      <c r="A140" t="s">
        <v>444</v>
      </c>
      <c r="B140" t="s">
        <v>1114</v>
      </c>
      <c r="C140" t="s">
        <v>84</v>
      </c>
      <c r="D140" t="s">
        <v>89</v>
      </c>
      <c r="E140" t="s">
        <v>85</v>
      </c>
      <c r="F140" t="s">
        <v>1662</v>
      </c>
      <c r="G140" t="s">
        <v>1663</v>
      </c>
      <c r="H140" t="s">
        <v>1419</v>
      </c>
      <c r="I140" t="s">
        <v>1483</v>
      </c>
      <c r="K140" t="s">
        <v>1483</v>
      </c>
      <c r="L140" t="s">
        <v>585</v>
      </c>
      <c r="M140" t="s">
        <v>1513</v>
      </c>
      <c r="N140" t="s">
        <v>586</v>
      </c>
      <c r="P140" s="2">
        <v>1</v>
      </c>
      <c r="Q140" s="2">
        <v>0.55000000000000004</v>
      </c>
      <c r="R140" s="2">
        <v>0.55000000000000004</v>
      </c>
      <c r="T140" s="2">
        <v>25.43</v>
      </c>
      <c r="V140" s="2">
        <v>25.43</v>
      </c>
      <c r="W140" s="2">
        <v>1.39</v>
      </c>
      <c r="Y140" s="2">
        <v>1.39</v>
      </c>
      <c r="AC140" s="2">
        <v>26.82</v>
      </c>
      <c r="AD140" s="2">
        <v>0.22</v>
      </c>
      <c r="AE140" s="2">
        <v>5.59</v>
      </c>
      <c r="AG140" s="2">
        <v>5.59</v>
      </c>
      <c r="AH140" s="2">
        <v>0.22</v>
      </c>
      <c r="AI140" s="2">
        <v>0.3</v>
      </c>
      <c r="AK140" s="2">
        <v>0.3</v>
      </c>
      <c r="AP140" s="2">
        <v>5.89</v>
      </c>
      <c r="AQ140" s="2">
        <v>31.02</v>
      </c>
      <c r="AS140" s="2">
        <v>31.02</v>
      </c>
      <c r="AT140" s="2">
        <v>1.69</v>
      </c>
      <c r="AV140" s="2">
        <v>1.69</v>
      </c>
      <c r="AZ140" s="2">
        <v>32.71</v>
      </c>
      <c r="BA140" t="s">
        <v>87</v>
      </c>
      <c r="BH140" t="s">
        <v>407</v>
      </c>
      <c r="BI140" t="s">
        <v>1237</v>
      </c>
      <c r="BJ140" t="s">
        <v>964</v>
      </c>
      <c r="BK140" t="s">
        <v>1238</v>
      </c>
      <c r="BL140" t="s">
        <v>1664</v>
      </c>
      <c r="BM140" t="s">
        <v>1206</v>
      </c>
      <c r="BN140" t="s">
        <v>1665</v>
      </c>
      <c r="BO140" t="s">
        <v>964</v>
      </c>
      <c r="BP140" t="s">
        <v>1206</v>
      </c>
      <c r="BQ140" t="s">
        <v>354</v>
      </c>
      <c r="BR140" t="s">
        <v>355</v>
      </c>
      <c r="BU140" t="s">
        <v>1206</v>
      </c>
      <c r="BV140" t="s">
        <v>1208</v>
      </c>
      <c r="BW140" t="s">
        <v>1206</v>
      </c>
      <c r="BX140" t="s">
        <v>1208</v>
      </c>
      <c r="CA140" t="s">
        <v>1206</v>
      </c>
      <c r="CB140" t="s">
        <v>1209</v>
      </c>
      <c r="CC140" t="s">
        <v>88</v>
      </c>
      <c r="CD140" t="s">
        <v>1666</v>
      </c>
      <c r="CI140" t="s">
        <v>402</v>
      </c>
      <c r="CJ140" t="s">
        <v>1667</v>
      </c>
    </row>
    <row r="141" spans="1:88" x14ac:dyDescent="0.25">
      <c r="A141" t="s">
        <v>444</v>
      </c>
      <c r="B141" t="s">
        <v>1114</v>
      </c>
      <c r="C141" t="s">
        <v>84</v>
      </c>
      <c r="D141" t="s">
        <v>89</v>
      </c>
      <c r="E141" t="s">
        <v>85</v>
      </c>
      <c r="F141" t="s">
        <v>805</v>
      </c>
      <c r="G141" t="s">
        <v>806</v>
      </c>
      <c r="H141" t="s">
        <v>1483</v>
      </c>
      <c r="I141" t="s">
        <v>1483</v>
      </c>
      <c r="K141" t="s">
        <v>1483</v>
      </c>
      <c r="L141" t="s">
        <v>467</v>
      </c>
      <c r="M141" t="s">
        <v>1120</v>
      </c>
      <c r="N141" t="s">
        <v>468</v>
      </c>
      <c r="P141" s="2">
        <v>1</v>
      </c>
      <c r="Q141" s="2">
        <v>0.28000000000000003</v>
      </c>
      <c r="R141" s="2">
        <v>0.28000000000000003</v>
      </c>
      <c r="T141" s="2">
        <v>16.29</v>
      </c>
      <c r="V141" s="2">
        <v>16.29</v>
      </c>
      <c r="AC141" s="2">
        <v>16.29</v>
      </c>
      <c r="AD141" s="2">
        <v>0.16</v>
      </c>
      <c r="AE141" s="2">
        <v>2.61</v>
      </c>
      <c r="AG141" s="2">
        <v>2.61</v>
      </c>
      <c r="AP141" s="2">
        <v>2.61</v>
      </c>
      <c r="AQ141" s="2">
        <v>18.899999999999999</v>
      </c>
      <c r="AS141" s="2">
        <v>18.899999999999999</v>
      </c>
      <c r="AZ141" s="2">
        <v>18.899999999999999</v>
      </c>
      <c r="BA141" t="s">
        <v>87</v>
      </c>
      <c r="BH141" t="s">
        <v>407</v>
      </c>
      <c r="BI141" t="s">
        <v>514</v>
      </c>
      <c r="BJ141" t="s">
        <v>206</v>
      </c>
      <c r="BK141" t="s">
        <v>515</v>
      </c>
      <c r="BL141" t="s">
        <v>807</v>
      </c>
      <c r="BM141" t="s">
        <v>90</v>
      </c>
      <c r="BN141" t="s">
        <v>808</v>
      </c>
      <c r="BO141" t="s">
        <v>206</v>
      </c>
      <c r="BP141" t="s">
        <v>90</v>
      </c>
      <c r="BQ141" t="s">
        <v>354</v>
      </c>
      <c r="BR141" t="s">
        <v>355</v>
      </c>
      <c r="BU141" t="s">
        <v>90</v>
      </c>
      <c r="BV141" t="s">
        <v>518</v>
      </c>
      <c r="BW141" t="s">
        <v>90</v>
      </c>
      <c r="BX141" t="s">
        <v>518</v>
      </c>
      <c r="CA141" t="s">
        <v>90</v>
      </c>
      <c r="CB141" t="s">
        <v>427</v>
      </c>
      <c r="CC141" t="s">
        <v>88</v>
      </c>
      <c r="CD141" t="s">
        <v>809</v>
      </c>
      <c r="CI141" t="s">
        <v>402</v>
      </c>
      <c r="CJ141" t="s">
        <v>810</v>
      </c>
    </row>
    <row r="142" spans="1:88" x14ac:dyDescent="0.25">
      <c r="A142" t="s">
        <v>444</v>
      </c>
      <c r="B142" t="s">
        <v>1114</v>
      </c>
      <c r="C142" t="s">
        <v>84</v>
      </c>
      <c r="D142" t="s">
        <v>89</v>
      </c>
      <c r="E142" t="s">
        <v>85</v>
      </c>
      <c r="F142" t="s">
        <v>493</v>
      </c>
      <c r="G142" t="s">
        <v>494</v>
      </c>
      <c r="H142" t="s">
        <v>1417</v>
      </c>
      <c r="I142" t="s">
        <v>1483</v>
      </c>
      <c r="K142" t="s">
        <v>1483</v>
      </c>
      <c r="L142" t="s">
        <v>496</v>
      </c>
      <c r="M142" t="s">
        <v>1251</v>
      </c>
      <c r="N142" t="s">
        <v>497</v>
      </c>
      <c r="P142" s="2">
        <v>1</v>
      </c>
      <c r="Q142" s="2">
        <v>0.64</v>
      </c>
      <c r="R142" s="2">
        <v>0.64</v>
      </c>
      <c r="T142" s="2">
        <v>23.98</v>
      </c>
      <c r="V142" s="2">
        <v>23.98</v>
      </c>
      <c r="AC142" s="2">
        <v>23.98</v>
      </c>
      <c r="AD142" s="2">
        <v>0.23</v>
      </c>
      <c r="AE142" s="2">
        <v>5.52</v>
      </c>
      <c r="AG142" s="2">
        <v>5.52</v>
      </c>
      <c r="AP142" s="2">
        <v>5.52</v>
      </c>
      <c r="AQ142" s="2">
        <v>29.5</v>
      </c>
      <c r="AS142" s="2">
        <v>29.5</v>
      </c>
      <c r="AZ142" s="2">
        <v>29.5</v>
      </c>
      <c r="BA142" t="s">
        <v>87</v>
      </c>
      <c r="BH142" t="s">
        <v>407</v>
      </c>
      <c r="BI142" t="s">
        <v>450</v>
      </c>
      <c r="BJ142" t="s">
        <v>206</v>
      </c>
      <c r="BK142" t="s">
        <v>451</v>
      </c>
      <c r="BL142" t="s">
        <v>498</v>
      </c>
      <c r="BM142" t="s">
        <v>453</v>
      </c>
      <c r="BN142" t="s">
        <v>499</v>
      </c>
      <c r="BO142" t="s">
        <v>206</v>
      </c>
      <c r="BP142" t="s">
        <v>453</v>
      </c>
      <c r="BQ142" t="s">
        <v>354</v>
      </c>
      <c r="BR142" t="s">
        <v>355</v>
      </c>
      <c r="BS142" t="s">
        <v>206</v>
      </c>
      <c r="BT142" t="s">
        <v>455</v>
      </c>
      <c r="BW142" t="s">
        <v>206</v>
      </c>
      <c r="BX142" t="s">
        <v>455</v>
      </c>
      <c r="CA142" t="s">
        <v>453</v>
      </c>
      <c r="CB142" t="s">
        <v>1140</v>
      </c>
      <c r="CC142" t="s">
        <v>88</v>
      </c>
      <c r="CD142" t="s">
        <v>500</v>
      </c>
      <c r="CE142" t="s">
        <v>1668</v>
      </c>
      <c r="CF142" t="s">
        <v>457</v>
      </c>
      <c r="CG142" s="2">
        <v>4.4504000000000001</v>
      </c>
      <c r="CH142" t="s">
        <v>1419</v>
      </c>
      <c r="CI142" t="s">
        <v>402</v>
      </c>
      <c r="CJ142" t="s">
        <v>501</v>
      </c>
    </row>
    <row r="143" spans="1:88" x14ac:dyDescent="0.25">
      <c r="A143" t="s">
        <v>444</v>
      </c>
      <c r="B143" t="s">
        <v>1114</v>
      </c>
      <c r="C143" t="s">
        <v>84</v>
      </c>
      <c r="D143" t="s">
        <v>89</v>
      </c>
      <c r="E143" t="s">
        <v>85</v>
      </c>
      <c r="F143" t="s">
        <v>1669</v>
      </c>
      <c r="G143" t="s">
        <v>1670</v>
      </c>
      <c r="H143" t="s">
        <v>1483</v>
      </c>
      <c r="I143" t="s">
        <v>1483</v>
      </c>
      <c r="K143" t="s">
        <v>1483</v>
      </c>
      <c r="L143" t="s">
        <v>559</v>
      </c>
      <c r="M143" t="s">
        <v>1619</v>
      </c>
      <c r="N143" t="s">
        <v>560</v>
      </c>
      <c r="P143" s="2">
        <v>1</v>
      </c>
      <c r="Q143" s="2">
        <v>0.7</v>
      </c>
      <c r="R143" s="2">
        <v>0.7</v>
      </c>
      <c r="T143" s="2">
        <v>25.43</v>
      </c>
      <c r="V143" s="2">
        <v>25.43</v>
      </c>
      <c r="W143" s="2">
        <v>1.67</v>
      </c>
      <c r="X143" s="2">
        <v>-1.67</v>
      </c>
      <c r="Y143" s="2">
        <v>0</v>
      </c>
      <c r="AC143" s="2">
        <v>25.43</v>
      </c>
      <c r="AD143" s="2">
        <v>0.16</v>
      </c>
      <c r="AE143" s="2">
        <v>4.07</v>
      </c>
      <c r="AG143" s="2">
        <v>4.07</v>
      </c>
      <c r="AH143" s="2">
        <v>0.16</v>
      </c>
      <c r="AI143" s="2">
        <v>0.27</v>
      </c>
      <c r="AJ143" s="2">
        <v>-0.27</v>
      </c>
      <c r="AK143" s="2">
        <v>0</v>
      </c>
      <c r="AP143" s="2">
        <v>4.07</v>
      </c>
      <c r="AQ143" s="2">
        <v>29.5</v>
      </c>
      <c r="AS143" s="2">
        <v>29.5</v>
      </c>
      <c r="AT143" s="2">
        <v>1.94</v>
      </c>
      <c r="AU143" s="2">
        <v>-1.94</v>
      </c>
      <c r="AV143" s="2">
        <v>0</v>
      </c>
      <c r="AZ143" s="2">
        <v>29.5</v>
      </c>
      <c r="BA143" t="s">
        <v>87</v>
      </c>
      <c r="BH143" t="s">
        <v>407</v>
      </c>
      <c r="BI143" t="s">
        <v>1237</v>
      </c>
      <c r="BJ143" t="s">
        <v>964</v>
      </c>
      <c r="BK143" t="s">
        <v>1238</v>
      </c>
      <c r="BL143" t="s">
        <v>535</v>
      </c>
      <c r="BM143" t="s">
        <v>90</v>
      </c>
      <c r="BN143" t="s">
        <v>1671</v>
      </c>
      <c r="BO143" t="s">
        <v>964</v>
      </c>
      <c r="BP143" t="s">
        <v>90</v>
      </c>
      <c r="BQ143" t="s">
        <v>354</v>
      </c>
      <c r="BR143" t="s">
        <v>355</v>
      </c>
      <c r="BU143" t="s">
        <v>90</v>
      </c>
      <c r="BV143" t="s">
        <v>518</v>
      </c>
      <c r="BW143" t="s">
        <v>90</v>
      </c>
      <c r="BX143" t="s">
        <v>518</v>
      </c>
      <c r="CA143" t="s">
        <v>90</v>
      </c>
      <c r="CB143" t="s">
        <v>427</v>
      </c>
      <c r="CC143" t="s">
        <v>88</v>
      </c>
      <c r="CD143" t="s">
        <v>1672</v>
      </c>
      <c r="CI143" t="s">
        <v>402</v>
      </c>
      <c r="CJ143" t="s">
        <v>1673</v>
      </c>
    </row>
    <row r="144" spans="1:88" x14ac:dyDescent="0.25">
      <c r="A144" t="s">
        <v>444</v>
      </c>
      <c r="B144" t="s">
        <v>1114</v>
      </c>
      <c r="C144" t="s">
        <v>84</v>
      </c>
      <c r="D144" t="s">
        <v>89</v>
      </c>
      <c r="E144" t="s">
        <v>85</v>
      </c>
      <c r="F144" t="s">
        <v>1669</v>
      </c>
      <c r="G144" t="s">
        <v>1670</v>
      </c>
      <c r="H144" t="s">
        <v>1483</v>
      </c>
      <c r="I144" t="s">
        <v>1483</v>
      </c>
      <c r="K144" t="s">
        <v>1483</v>
      </c>
      <c r="L144" t="s">
        <v>1013</v>
      </c>
      <c r="M144" t="s">
        <v>1511</v>
      </c>
      <c r="N144" t="s">
        <v>1014</v>
      </c>
      <c r="P144" s="2">
        <v>1</v>
      </c>
      <c r="Q144" s="2">
        <v>0.9</v>
      </c>
      <c r="R144" s="2">
        <v>0.9</v>
      </c>
      <c r="T144" s="2">
        <v>25.43</v>
      </c>
      <c r="V144" s="2">
        <v>25.43</v>
      </c>
      <c r="W144" s="2">
        <v>1.68</v>
      </c>
      <c r="X144" s="2">
        <v>-1.68</v>
      </c>
      <c r="Y144" s="2">
        <v>0</v>
      </c>
      <c r="AC144" s="2">
        <v>25.43</v>
      </c>
      <c r="AD144" s="2">
        <v>0.16</v>
      </c>
      <c r="AE144" s="2">
        <v>4.07</v>
      </c>
      <c r="AG144" s="2">
        <v>4.07</v>
      </c>
      <c r="AH144" s="2">
        <v>0.16</v>
      </c>
      <c r="AI144" s="2">
        <v>0.27</v>
      </c>
      <c r="AJ144" s="2">
        <v>-0.27</v>
      </c>
      <c r="AK144" s="2">
        <v>0</v>
      </c>
      <c r="AP144" s="2">
        <v>4.07</v>
      </c>
      <c r="AQ144" s="2">
        <v>29.5</v>
      </c>
      <c r="AS144" s="2">
        <v>29.5</v>
      </c>
      <c r="AT144" s="2">
        <v>1.95</v>
      </c>
      <c r="AU144" s="2">
        <v>-1.95</v>
      </c>
      <c r="AV144" s="2">
        <v>0</v>
      </c>
      <c r="AZ144" s="2">
        <v>29.5</v>
      </c>
      <c r="BA144" t="s">
        <v>87</v>
      </c>
      <c r="BH144" t="s">
        <v>407</v>
      </c>
      <c r="BI144" t="s">
        <v>1237</v>
      </c>
      <c r="BJ144" t="s">
        <v>964</v>
      </c>
      <c r="BK144" t="s">
        <v>1238</v>
      </c>
      <c r="BL144" t="s">
        <v>535</v>
      </c>
      <c r="BM144" t="s">
        <v>90</v>
      </c>
      <c r="BN144" t="s">
        <v>1671</v>
      </c>
      <c r="BO144" t="s">
        <v>964</v>
      </c>
      <c r="BP144" t="s">
        <v>90</v>
      </c>
      <c r="BQ144" t="s">
        <v>354</v>
      </c>
      <c r="BR144" t="s">
        <v>355</v>
      </c>
      <c r="BU144" t="s">
        <v>90</v>
      </c>
      <c r="BV144" t="s">
        <v>518</v>
      </c>
      <c r="BW144" t="s">
        <v>90</v>
      </c>
      <c r="BX144" t="s">
        <v>518</v>
      </c>
      <c r="CA144" t="s">
        <v>90</v>
      </c>
      <c r="CB144" t="s">
        <v>427</v>
      </c>
      <c r="CC144" t="s">
        <v>88</v>
      </c>
      <c r="CD144" t="s">
        <v>1672</v>
      </c>
      <c r="CI144" t="s">
        <v>402</v>
      </c>
      <c r="CJ144" t="s">
        <v>1673</v>
      </c>
    </row>
    <row r="145" spans="1:88" x14ac:dyDescent="0.25">
      <c r="A145" t="s">
        <v>444</v>
      </c>
      <c r="B145" t="s">
        <v>1114</v>
      </c>
      <c r="C145" t="s">
        <v>84</v>
      </c>
      <c r="D145" t="s">
        <v>89</v>
      </c>
      <c r="E145" t="s">
        <v>85</v>
      </c>
      <c r="F145" t="s">
        <v>1674</v>
      </c>
      <c r="G145" t="s">
        <v>1675</v>
      </c>
      <c r="H145" t="s">
        <v>1417</v>
      </c>
      <c r="I145" t="s">
        <v>1483</v>
      </c>
      <c r="K145" t="s">
        <v>1483</v>
      </c>
      <c r="L145" t="s">
        <v>1532</v>
      </c>
      <c r="M145" t="s">
        <v>1533</v>
      </c>
      <c r="N145" t="s">
        <v>1534</v>
      </c>
      <c r="P145" s="2">
        <v>1</v>
      </c>
      <c r="Q145" s="2">
        <v>0.68</v>
      </c>
      <c r="R145" s="2">
        <v>0.68</v>
      </c>
      <c r="T145" s="2">
        <v>25.43</v>
      </c>
      <c r="V145" s="2">
        <v>25.43</v>
      </c>
      <c r="AC145" s="2">
        <v>25.43</v>
      </c>
      <c r="AD145" s="2">
        <v>0.16</v>
      </c>
      <c r="AE145" s="2">
        <v>4.07</v>
      </c>
      <c r="AG145" s="2">
        <v>4.07</v>
      </c>
      <c r="AP145" s="2">
        <v>4.07</v>
      </c>
      <c r="AQ145" s="2">
        <v>29.5</v>
      </c>
      <c r="AS145" s="2">
        <v>29.5</v>
      </c>
      <c r="AZ145" s="2">
        <v>29.5</v>
      </c>
      <c r="BA145" t="s">
        <v>87</v>
      </c>
      <c r="BH145" t="s">
        <v>407</v>
      </c>
      <c r="BI145" t="s">
        <v>1093</v>
      </c>
      <c r="BJ145" t="s">
        <v>90</v>
      </c>
      <c r="BK145" t="s">
        <v>1094</v>
      </c>
      <c r="BL145" t="s">
        <v>641</v>
      </c>
      <c r="BM145" t="s">
        <v>90</v>
      </c>
      <c r="BN145" t="s">
        <v>642</v>
      </c>
      <c r="BO145" t="s">
        <v>90</v>
      </c>
      <c r="BP145" t="s">
        <v>90</v>
      </c>
      <c r="BQ145" t="s">
        <v>354</v>
      </c>
      <c r="BR145" t="s">
        <v>355</v>
      </c>
      <c r="BS145" t="s">
        <v>90</v>
      </c>
      <c r="BT145" t="s">
        <v>518</v>
      </c>
      <c r="BU145" t="s">
        <v>90</v>
      </c>
      <c r="BV145" t="s">
        <v>518</v>
      </c>
      <c r="BW145" t="s">
        <v>90</v>
      </c>
      <c r="BX145" t="s">
        <v>518</v>
      </c>
      <c r="CA145" t="s">
        <v>90</v>
      </c>
      <c r="CB145" t="s">
        <v>427</v>
      </c>
      <c r="CC145" t="s">
        <v>88</v>
      </c>
      <c r="CD145" t="s">
        <v>1676</v>
      </c>
      <c r="CI145" t="s">
        <v>402</v>
      </c>
      <c r="CJ145" t="s">
        <v>1677</v>
      </c>
    </row>
    <row r="146" spans="1:88" x14ac:dyDescent="0.25">
      <c r="A146" t="s">
        <v>444</v>
      </c>
      <c r="B146" t="s">
        <v>1114</v>
      </c>
      <c r="C146" t="s">
        <v>84</v>
      </c>
      <c r="D146" t="s">
        <v>89</v>
      </c>
      <c r="E146" t="s">
        <v>85</v>
      </c>
      <c r="F146" t="s">
        <v>1395</v>
      </c>
      <c r="G146" t="s">
        <v>1678</v>
      </c>
      <c r="H146" t="s">
        <v>1483</v>
      </c>
      <c r="I146" t="s">
        <v>1483</v>
      </c>
      <c r="K146" t="s">
        <v>1483</v>
      </c>
      <c r="L146" t="s">
        <v>1397</v>
      </c>
      <c r="M146" t="s">
        <v>1398</v>
      </c>
      <c r="N146" t="s">
        <v>1399</v>
      </c>
      <c r="P146" s="2">
        <v>1</v>
      </c>
      <c r="Q146" s="2">
        <v>0.59</v>
      </c>
      <c r="R146" s="2">
        <v>0.59</v>
      </c>
      <c r="T146" s="2">
        <v>25.43</v>
      </c>
      <c r="V146" s="2">
        <v>25.43</v>
      </c>
      <c r="AC146" s="2">
        <v>25.43</v>
      </c>
      <c r="AD146" s="2">
        <v>0.16</v>
      </c>
      <c r="AE146" s="2">
        <v>4.07</v>
      </c>
      <c r="AG146" s="2">
        <v>4.07</v>
      </c>
      <c r="AP146" s="2">
        <v>4.07</v>
      </c>
      <c r="AQ146" s="2">
        <v>29.5</v>
      </c>
      <c r="AS146" s="2">
        <v>29.5</v>
      </c>
      <c r="AZ146" s="2">
        <v>29.5</v>
      </c>
      <c r="BA146" t="s">
        <v>87</v>
      </c>
      <c r="BH146" t="s">
        <v>407</v>
      </c>
      <c r="BI146" t="s">
        <v>1237</v>
      </c>
      <c r="BJ146" t="s">
        <v>964</v>
      </c>
      <c r="BK146" t="s">
        <v>1238</v>
      </c>
      <c r="BL146" t="s">
        <v>1484</v>
      </c>
      <c r="BM146" t="s">
        <v>90</v>
      </c>
      <c r="BN146" t="s">
        <v>1401</v>
      </c>
      <c r="BO146" t="s">
        <v>964</v>
      </c>
      <c r="BP146" t="s">
        <v>90</v>
      </c>
      <c r="BQ146" t="s">
        <v>354</v>
      </c>
      <c r="BR146" t="s">
        <v>355</v>
      </c>
      <c r="BU146" t="s">
        <v>90</v>
      </c>
      <c r="BV146" t="s">
        <v>518</v>
      </c>
      <c r="BW146" t="s">
        <v>90</v>
      </c>
      <c r="BX146" t="s">
        <v>518</v>
      </c>
      <c r="CA146" t="s">
        <v>90</v>
      </c>
      <c r="CB146" t="s">
        <v>427</v>
      </c>
      <c r="CC146" t="s">
        <v>88</v>
      </c>
      <c r="CD146" t="s">
        <v>1679</v>
      </c>
      <c r="CI146" t="s">
        <v>402</v>
      </c>
      <c r="CJ146" t="s">
        <v>1680</v>
      </c>
    </row>
    <row r="147" spans="1:88" x14ac:dyDescent="0.25">
      <c r="A147" t="s">
        <v>444</v>
      </c>
      <c r="B147" t="s">
        <v>1114</v>
      </c>
      <c r="C147" t="s">
        <v>84</v>
      </c>
      <c r="D147" t="s">
        <v>941</v>
      </c>
      <c r="E147" t="s">
        <v>356</v>
      </c>
      <c r="F147" t="s">
        <v>1681</v>
      </c>
      <c r="G147" t="s">
        <v>1682</v>
      </c>
      <c r="J147" t="s">
        <v>1483</v>
      </c>
      <c r="K147" t="s">
        <v>1483</v>
      </c>
      <c r="L147" t="s">
        <v>1179</v>
      </c>
      <c r="M147" t="s">
        <v>1180</v>
      </c>
      <c r="N147" t="s">
        <v>1683</v>
      </c>
      <c r="P147" s="2">
        <v>1</v>
      </c>
      <c r="Q147" s="2">
        <v>0.55000000000000004</v>
      </c>
      <c r="R147" s="2">
        <v>0.55000000000000004</v>
      </c>
      <c r="BI147" t="s">
        <v>1684</v>
      </c>
      <c r="BJ147" t="s">
        <v>443</v>
      </c>
      <c r="BK147" t="s">
        <v>1685</v>
      </c>
      <c r="BL147" t="s">
        <v>1161</v>
      </c>
      <c r="BM147" t="s">
        <v>443</v>
      </c>
      <c r="BN147" t="s">
        <v>1162</v>
      </c>
      <c r="BO147" t="s">
        <v>90</v>
      </c>
      <c r="BP147" t="s">
        <v>443</v>
      </c>
      <c r="BQ147" t="s">
        <v>354</v>
      </c>
      <c r="BR147" t="s">
        <v>123</v>
      </c>
    </row>
    <row r="148" spans="1:88" x14ac:dyDescent="0.25">
      <c r="A148" t="s">
        <v>444</v>
      </c>
      <c r="B148" t="s">
        <v>1114</v>
      </c>
      <c r="C148" t="s">
        <v>84</v>
      </c>
      <c r="D148" t="s">
        <v>89</v>
      </c>
      <c r="E148" t="s">
        <v>356</v>
      </c>
      <c r="F148" t="s">
        <v>1686</v>
      </c>
      <c r="G148" t="s">
        <v>1687</v>
      </c>
      <c r="J148" t="s">
        <v>1483</v>
      </c>
      <c r="K148" t="s">
        <v>1483</v>
      </c>
      <c r="L148" t="s">
        <v>1688</v>
      </c>
      <c r="M148" t="s">
        <v>1689</v>
      </c>
      <c r="N148" t="s">
        <v>1690</v>
      </c>
      <c r="P148" s="2">
        <v>1</v>
      </c>
      <c r="Q148" s="2">
        <v>1.1000000000000001</v>
      </c>
      <c r="R148" s="2">
        <v>1.1000000000000001</v>
      </c>
      <c r="BI148" t="s">
        <v>1545</v>
      </c>
      <c r="BJ148" t="s">
        <v>90</v>
      </c>
      <c r="BK148" t="s">
        <v>1691</v>
      </c>
      <c r="BL148" t="s">
        <v>367</v>
      </c>
      <c r="BM148" t="s">
        <v>206</v>
      </c>
      <c r="BN148" t="s">
        <v>368</v>
      </c>
      <c r="BO148" t="s">
        <v>1085</v>
      </c>
      <c r="BP148" t="s">
        <v>90</v>
      </c>
      <c r="BQ148" t="s">
        <v>354</v>
      </c>
      <c r="BR148" t="s">
        <v>123</v>
      </c>
    </row>
    <row r="149" spans="1:88" x14ac:dyDescent="0.25">
      <c r="A149" t="s">
        <v>444</v>
      </c>
      <c r="B149" t="s">
        <v>1114</v>
      </c>
      <c r="C149" t="s">
        <v>84</v>
      </c>
      <c r="D149" t="s">
        <v>89</v>
      </c>
      <c r="E149" t="s">
        <v>356</v>
      </c>
      <c r="F149" t="s">
        <v>1686</v>
      </c>
      <c r="G149" t="s">
        <v>1687</v>
      </c>
      <c r="J149" t="s">
        <v>1483</v>
      </c>
      <c r="K149" t="s">
        <v>1483</v>
      </c>
      <c r="L149" t="s">
        <v>1692</v>
      </c>
      <c r="M149" t="s">
        <v>1693</v>
      </c>
      <c r="N149" t="s">
        <v>1694</v>
      </c>
      <c r="P149" s="2">
        <v>1</v>
      </c>
      <c r="Q149" s="2">
        <v>0.88</v>
      </c>
      <c r="R149" s="2">
        <v>0.88</v>
      </c>
      <c r="BI149" t="s">
        <v>1545</v>
      </c>
      <c r="BJ149" t="s">
        <v>90</v>
      </c>
      <c r="BK149" t="s">
        <v>1691</v>
      </c>
      <c r="BL149" t="s">
        <v>367</v>
      </c>
      <c r="BM149" t="s">
        <v>206</v>
      </c>
      <c r="BN149" t="s">
        <v>368</v>
      </c>
      <c r="BO149" t="s">
        <v>1085</v>
      </c>
      <c r="BP149" t="s">
        <v>90</v>
      </c>
      <c r="BQ149" t="s">
        <v>354</v>
      </c>
      <c r="BR149" t="s">
        <v>123</v>
      </c>
    </row>
    <row r="150" spans="1:88" x14ac:dyDescent="0.25">
      <c r="A150" t="s">
        <v>444</v>
      </c>
      <c r="B150" t="s">
        <v>1114</v>
      </c>
      <c r="C150" t="s">
        <v>84</v>
      </c>
      <c r="D150" t="s">
        <v>89</v>
      </c>
      <c r="E150" t="s">
        <v>356</v>
      </c>
      <c r="F150" t="s">
        <v>1695</v>
      </c>
      <c r="G150" t="s">
        <v>1696</v>
      </c>
      <c r="J150" t="s">
        <v>1483</v>
      </c>
      <c r="K150" t="s">
        <v>1483</v>
      </c>
      <c r="L150" t="s">
        <v>1697</v>
      </c>
      <c r="M150" t="s">
        <v>1698</v>
      </c>
      <c r="N150" t="s">
        <v>1699</v>
      </c>
      <c r="P150" s="2">
        <v>1</v>
      </c>
      <c r="Q150" s="2">
        <v>0.48</v>
      </c>
      <c r="R150" s="2">
        <v>0.48</v>
      </c>
      <c r="BI150" t="s">
        <v>1700</v>
      </c>
      <c r="BJ150" t="s">
        <v>90</v>
      </c>
      <c r="BK150" t="s">
        <v>1701</v>
      </c>
      <c r="BL150" t="s">
        <v>367</v>
      </c>
      <c r="BM150" t="s">
        <v>206</v>
      </c>
      <c r="BN150" t="s">
        <v>368</v>
      </c>
      <c r="BO150" t="s">
        <v>964</v>
      </c>
      <c r="BP150" t="s">
        <v>90</v>
      </c>
      <c r="BQ150" t="s">
        <v>354</v>
      </c>
      <c r="BR150" t="s">
        <v>123</v>
      </c>
    </row>
    <row r="151" spans="1:88" x14ac:dyDescent="0.25">
      <c r="A151" t="s">
        <v>444</v>
      </c>
      <c r="B151" t="s">
        <v>1114</v>
      </c>
      <c r="C151" t="s">
        <v>84</v>
      </c>
      <c r="D151" t="s">
        <v>89</v>
      </c>
      <c r="E151" t="s">
        <v>356</v>
      </c>
      <c r="F151" t="s">
        <v>1702</v>
      </c>
      <c r="G151" t="s">
        <v>1703</v>
      </c>
      <c r="J151" t="s">
        <v>1483</v>
      </c>
      <c r="K151" t="s">
        <v>1483</v>
      </c>
      <c r="L151" t="s">
        <v>533</v>
      </c>
      <c r="M151" t="s">
        <v>1462</v>
      </c>
      <c r="N151" t="s">
        <v>534</v>
      </c>
      <c r="P151" s="2">
        <v>1</v>
      </c>
      <c r="Q151" s="2">
        <v>0.64</v>
      </c>
      <c r="R151" s="2">
        <v>0.64</v>
      </c>
      <c r="BI151" t="s">
        <v>1704</v>
      </c>
      <c r="BJ151" t="s">
        <v>90</v>
      </c>
      <c r="BK151" t="s">
        <v>642</v>
      </c>
      <c r="BL151" t="s">
        <v>367</v>
      </c>
      <c r="BM151" t="s">
        <v>206</v>
      </c>
      <c r="BN151" t="s">
        <v>368</v>
      </c>
      <c r="BO151" t="s">
        <v>964</v>
      </c>
      <c r="BP151" t="s">
        <v>90</v>
      </c>
      <c r="BQ151" t="s">
        <v>354</v>
      </c>
      <c r="BR151" t="s">
        <v>123</v>
      </c>
    </row>
    <row r="152" spans="1:88" x14ac:dyDescent="0.25">
      <c r="A152" t="s">
        <v>444</v>
      </c>
      <c r="B152" t="s">
        <v>1114</v>
      </c>
      <c r="C152" t="s">
        <v>84</v>
      </c>
      <c r="D152" t="s">
        <v>89</v>
      </c>
      <c r="E152" t="s">
        <v>201</v>
      </c>
      <c r="F152" t="s">
        <v>659</v>
      </c>
      <c r="G152" t="s">
        <v>1031</v>
      </c>
      <c r="H152" t="s">
        <v>1705</v>
      </c>
      <c r="K152" t="s">
        <v>1483</v>
      </c>
      <c r="L152" t="s">
        <v>533</v>
      </c>
      <c r="M152" t="s">
        <v>1462</v>
      </c>
      <c r="N152" t="s">
        <v>534</v>
      </c>
      <c r="P152" s="2">
        <v>1</v>
      </c>
      <c r="T152" s="2">
        <v>-25.43</v>
      </c>
      <c r="V152" s="2">
        <v>-25.43</v>
      </c>
      <c r="W152" s="2">
        <v>-1.67</v>
      </c>
      <c r="X152" s="2">
        <v>1.67</v>
      </c>
      <c r="Y152" s="2">
        <v>0</v>
      </c>
      <c r="AC152" s="2">
        <v>-25.43</v>
      </c>
      <c r="AD152" s="2">
        <v>0.16</v>
      </c>
      <c r="AE152" s="2">
        <v>-4.07</v>
      </c>
      <c r="AG152" s="2">
        <v>-4.07</v>
      </c>
      <c r="AH152" s="2">
        <v>0.16</v>
      </c>
      <c r="AI152" s="2">
        <v>-0.27</v>
      </c>
      <c r="AJ152" s="2">
        <v>0.27</v>
      </c>
      <c r="AK152" s="2">
        <v>0</v>
      </c>
      <c r="AP152" s="2">
        <v>-4.07</v>
      </c>
      <c r="AQ152" s="2">
        <v>-29.5</v>
      </c>
      <c r="AS152" s="2">
        <v>-29.5</v>
      </c>
      <c r="AT152" s="2">
        <v>-1.94</v>
      </c>
      <c r="AU152" s="2">
        <v>1.94</v>
      </c>
      <c r="AV152" s="2">
        <v>0</v>
      </c>
      <c r="AZ152" s="2">
        <v>-29.5</v>
      </c>
      <c r="BA152" t="s">
        <v>87</v>
      </c>
      <c r="BH152" t="s">
        <v>407</v>
      </c>
      <c r="BI152" t="s">
        <v>367</v>
      </c>
      <c r="BK152" t="s">
        <v>368</v>
      </c>
      <c r="BL152" t="s">
        <v>535</v>
      </c>
      <c r="BM152" t="s">
        <v>90</v>
      </c>
      <c r="BN152" t="s">
        <v>661</v>
      </c>
      <c r="BO152" t="s">
        <v>206</v>
      </c>
      <c r="BP152" t="s">
        <v>90</v>
      </c>
      <c r="BQ152" t="s">
        <v>354</v>
      </c>
      <c r="BR152" t="s">
        <v>355</v>
      </c>
      <c r="BU152" t="s">
        <v>90</v>
      </c>
      <c r="BV152" t="s">
        <v>518</v>
      </c>
      <c r="BW152" t="s">
        <v>90</v>
      </c>
      <c r="BX152" t="s">
        <v>518</v>
      </c>
      <c r="CA152" t="s">
        <v>90</v>
      </c>
      <c r="CB152" t="s">
        <v>427</v>
      </c>
      <c r="CC152" t="s">
        <v>88</v>
      </c>
      <c r="CD152" t="s">
        <v>1032</v>
      </c>
      <c r="CI152" t="s">
        <v>402</v>
      </c>
      <c r="CJ152" t="s">
        <v>1033</v>
      </c>
    </row>
    <row r="153" spans="1:88" x14ac:dyDescent="0.25">
      <c r="A153" t="s">
        <v>444</v>
      </c>
      <c r="B153" t="s">
        <v>1114</v>
      </c>
      <c r="C153" t="s">
        <v>84</v>
      </c>
      <c r="D153" t="s">
        <v>89</v>
      </c>
      <c r="E153" t="s">
        <v>201</v>
      </c>
      <c r="F153" t="s">
        <v>1463</v>
      </c>
      <c r="G153" t="s">
        <v>1706</v>
      </c>
      <c r="H153" t="s">
        <v>435</v>
      </c>
      <c r="K153" t="s">
        <v>1483</v>
      </c>
      <c r="L153" t="s">
        <v>1465</v>
      </c>
      <c r="M153" t="s">
        <v>1466</v>
      </c>
      <c r="N153" t="s">
        <v>1467</v>
      </c>
      <c r="P153" s="2">
        <v>1</v>
      </c>
      <c r="T153" s="2">
        <v>-25.43</v>
      </c>
      <c r="V153" s="2">
        <v>-25.43</v>
      </c>
      <c r="AC153" s="2">
        <v>-25.43</v>
      </c>
      <c r="AD153" s="2">
        <v>0.16</v>
      </c>
      <c r="AE153" s="2">
        <v>-4.07</v>
      </c>
      <c r="AG153" s="2">
        <v>-4.07</v>
      </c>
      <c r="AP153" s="2">
        <v>-4.07</v>
      </c>
      <c r="AQ153" s="2">
        <v>-29.5</v>
      </c>
      <c r="AS153" s="2">
        <v>-29.5</v>
      </c>
      <c r="AZ153" s="2">
        <v>-29.5</v>
      </c>
      <c r="BA153" t="s">
        <v>87</v>
      </c>
      <c r="BH153" t="s">
        <v>407</v>
      </c>
      <c r="BI153" t="s">
        <v>1093</v>
      </c>
      <c r="BK153" t="s">
        <v>1094</v>
      </c>
      <c r="BL153" t="s">
        <v>1707</v>
      </c>
      <c r="BM153" t="s">
        <v>90</v>
      </c>
      <c r="BN153" t="s">
        <v>1469</v>
      </c>
      <c r="BO153" t="s">
        <v>90</v>
      </c>
      <c r="BP153" t="s">
        <v>90</v>
      </c>
      <c r="BQ153" t="s">
        <v>354</v>
      </c>
      <c r="BR153" t="s">
        <v>355</v>
      </c>
      <c r="BS153" t="s">
        <v>90</v>
      </c>
      <c r="BT153" t="s">
        <v>518</v>
      </c>
      <c r="BU153" t="s">
        <v>90</v>
      </c>
      <c r="BV153" t="s">
        <v>518</v>
      </c>
      <c r="BW153" t="s">
        <v>90</v>
      </c>
      <c r="BX153" t="s">
        <v>518</v>
      </c>
      <c r="CA153" t="s">
        <v>90</v>
      </c>
      <c r="CB153" t="s">
        <v>427</v>
      </c>
      <c r="CC153" t="s">
        <v>88</v>
      </c>
      <c r="CD153" t="s">
        <v>1708</v>
      </c>
      <c r="CI153" t="s">
        <v>402</v>
      </c>
      <c r="CJ153" t="s">
        <v>1709</v>
      </c>
    </row>
    <row r="154" spans="1:88" x14ac:dyDescent="0.25">
      <c r="A154" t="s">
        <v>444</v>
      </c>
      <c r="B154" t="s">
        <v>1114</v>
      </c>
      <c r="C154" t="s">
        <v>84</v>
      </c>
      <c r="D154" t="s">
        <v>1079</v>
      </c>
      <c r="E154" t="s">
        <v>1080</v>
      </c>
      <c r="F154" t="s">
        <v>1095</v>
      </c>
      <c r="G154" t="s">
        <v>1095</v>
      </c>
      <c r="I154" t="s">
        <v>1307</v>
      </c>
      <c r="J154" t="s">
        <v>1483</v>
      </c>
      <c r="K154" t="s">
        <v>1483</v>
      </c>
      <c r="L154" t="s">
        <v>467</v>
      </c>
      <c r="M154" t="s">
        <v>1120</v>
      </c>
      <c r="N154" t="s">
        <v>1091</v>
      </c>
      <c r="P154" s="2">
        <v>1</v>
      </c>
      <c r="Q154" s="2">
        <v>0.28999999999999998</v>
      </c>
      <c r="R154" s="2">
        <v>0.28999999999999998</v>
      </c>
      <c r="U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F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R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BI154" t="s">
        <v>525</v>
      </c>
      <c r="BJ154" t="s">
        <v>206</v>
      </c>
      <c r="BK154" t="s">
        <v>526</v>
      </c>
      <c r="BL154" t="s">
        <v>1096</v>
      </c>
      <c r="BM154" t="s">
        <v>443</v>
      </c>
      <c r="BN154" t="s">
        <v>1097</v>
      </c>
      <c r="BQ154" t="s">
        <v>1088</v>
      </c>
      <c r="BR154" t="s">
        <v>123</v>
      </c>
    </row>
    <row r="155" spans="1:88" x14ac:dyDescent="0.25">
      <c r="A155" t="s">
        <v>444</v>
      </c>
      <c r="B155" t="s">
        <v>1114</v>
      </c>
      <c r="C155" t="s">
        <v>84</v>
      </c>
      <c r="D155" t="s">
        <v>1079</v>
      </c>
      <c r="E155" t="s">
        <v>1080</v>
      </c>
      <c r="F155" t="s">
        <v>1710</v>
      </c>
      <c r="G155" t="s">
        <v>1710</v>
      </c>
      <c r="I155" t="s">
        <v>1417</v>
      </c>
      <c r="J155" t="s">
        <v>1483</v>
      </c>
      <c r="K155" t="s">
        <v>1483</v>
      </c>
      <c r="L155" t="s">
        <v>1711</v>
      </c>
      <c r="M155" t="s">
        <v>1712</v>
      </c>
      <c r="N155" t="s">
        <v>1713</v>
      </c>
      <c r="P155" s="2">
        <v>1</v>
      </c>
      <c r="Q155" s="2">
        <v>0.59</v>
      </c>
      <c r="R155" s="2">
        <v>0.59</v>
      </c>
      <c r="U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F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R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BI155" t="s">
        <v>1145</v>
      </c>
      <c r="BJ155" t="s">
        <v>1146</v>
      </c>
      <c r="BK155" t="s">
        <v>1147</v>
      </c>
      <c r="BL155" t="s">
        <v>1093</v>
      </c>
      <c r="BM155" t="s">
        <v>90</v>
      </c>
      <c r="BN155" t="s">
        <v>1094</v>
      </c>
      <c r="BQ155" t="s">
        <v>1088</v>
      </c>
      <c r="BR155" t="s">
        <v>123</v>
      </c>
    </row>
    <row r="156" spans="1:88" x14ac:dyDescent="0.25">
      <c r="A156" t="s">
        <v>444</v>
      </c>
      <c r="B156" t="s">
        <v>1114</v>
      </c>
      <c r="C156" t="s">
        <v>84</v>
      </c>
      <c r="D156" t="s">
        <v>1079</v>
      </c>
      <c r="E156" t="s">
        <v>1080</v>
      </c>
      <c r="F156" t="s">
        <v>1714</v>
      </c>
      <c r="G156" t="s">
        <v>1714</v>
      </c>
      <c r="I156" t="s">
        <v>1483</v>
      </c>
      <c r="J156" t="s">
        <v>1483</v>
      </c>
      <c r="K156" t="s">
        <v>1483</v>
      </c>
      <c r="L156" t="s">
        <v>1565</v>
      </c>
      <c r="M156" t="s">
        <v>1566</v>
      </c>
      <c r="N156" t="s">
        <v>1567</v>
      </c>
      <c r="P156" s="2">
        <v>1</v>
      </c>
      <c r="Q156" s="2">
        <v>0.56999999999999995</v>
      </c>
      <c r="R156" s="2">
        <v>0.56999999999999995</v>
      </c>
      <c r="U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F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R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BI156" t="s">
        <v>1093</v>
      </c>
      <c r="BJ156" t="s">
        <v>90</v>
      </c>
      <c r="BK156" t="s">
        <v>1094</v>
      </c>
      <c r="BL156" t="s">
        <v>1084</v>
      </c>
      <c r="BM156" t="s">
        <v>1085</v>
      </c>
      <c r="BN156" t="s">
        <v>1086</v>
      </c>
      <c r="BQ156" t="s">
        <v>1088</v>
      </c>
      <c r="BR156" t="s">
        <v>123</v>
      </c>
    </row>
    <row r="157" spans="1:88" x14ac:dyDescent="0.25">
      <c r="A157" t="s">
        <v>444</v>
      </c>
      <c r="B157" t="s">
        <v>1114</v>
      </c>
      <c r="C157" t="s">
        <v>84</v>
      </c>
      <c r="D157" t="s">
        <v>1201</v>
      </c>
      <c r="E157" t="s">
        <v>85</v>
      </c>
      <c r="F157" t="s">
        <v>1715</v>
      </c>
      <c r="G157" t="s">
        <v>1716</v>
      </c>
      <c r="H157" t="s">
        <v>1610</v>
      </c>
      <c r="I157" t="s">
        <v>1417</v>
      </c>
      <c r="K157" t="s">
        <v>1417</v>
      </c>
      <c r="L157" t="s">
        <v>1717</v>
      </c>
      <c r="M157" t="s">
        <v>1718</v>
      </c>
      <c r="N157" t="s">
        <v>1719</v>
      </c>
      <c r="P157" s="2">
        <v>1</v>
      </c>
      <c r="Q157" s="2">
        <v>0.84</v>
      </c>
      <c r="R157" s="2">
        <v>0.84</v>
      </c>
      <c r="T157" s="2">
        <v>86.07</v>
      </c>
      <c r="V157" s="2">
        <v>86.07</v>
      </c>
      <c r="AC157" s="2">
        <v>86.07</v>
      </c>
      <c r="AD157" s="2">
        <v>0.22</v>
      </c>
      <c r="AE157" s="2">
        <v>18.93</v>
      </c>
      <c r="AG157" s="2">
        <v>18.93</v>
      </c>
      <c r="AP157" s="2">
        <v>18.93</v>
      </c>
      <c r="AQ157" s="2">
        <v>105</v>
      </c>
      <c r="AS157" s="2">
        <v>105</v>
      </c>
      <c r="AZ157" s="2">
        <v>105</v>
      </c>
      <c r="BA157" t="s">
        <v>87</v>
      </c>
      <c r="BH157" t="s">
        <v>407</v>
      </c>
      <c r="BI157" t="s">
        <v>1720</v>
      </c>
      <c r="BJ157" t="s">
        <v>90</v>
      </c>
      <c r="BK157" t="s">
        <v>1721</v>
      </c>
      <c r="BL157" t="s">
        <v>1722</v>
      </c>
      <c r="BM157" t="s">
        <v>1206</v>
      </c>
      <c r="BN157" t="s">
        <v>1723</v>
      </c>
      <c r="BO157" t="s">
        <v>90</v>
      </c>
      <c r="BP157" t="s">
        <v>1206</v>
      </c>
      <c r="BQ157" t="s">
        <v>354</v>
      </c>
      <c r="BR157" t="s">
        <v>355</v>
      </c>
      <c r="BU157" t="s">
        <v>1206</v>
      </c>
      <c r="BV157" t="s">
        <v>1208</v>
      </c>
      <c r="BW157" t="s">
        <v>1206</v>
      </c>
      <c r="BX157" t="s">
        <v>1208</v>
      </c>
      <c r="CA157" t="s">
        <v>1206</v>
      </c>
      <c r="CB157" t="s">
        <v>1209</v>
      </c>
      <c r="CC157" t="s">
        <v>88</v>
      </c>
      <c r="CD157" t="s">
        <v>1724</v>
      </c>
      <c r="CI157" t="s">
        <v>402</v>
      </c>
      <c r="CJ157" t="s">
        <v>1725</v>
      </c>
    </row>
    <row r="158" spans="1:88" x14ac:dyDescent="0.25">
      <c r="A158" t="s">
        <v>444</v>
      </c>
      <c r="B158" t="s">
        <v>1114</v>
      </c>
      <c r="C158" t="s">
        <v>84</v>
      </c>
      <c r="D158" t="s">
        <v>89</v>
      </c>
      <c r="E158" t="s">
        <v>85</v>
      </c>
      <c r="F158" t="s">
        <v>779</v>
      </c>
      <c r="G158" t="s">
        <v>780</v>
      </c>
      <c r="H158" t="s">
        <v>1417</v>
      </c>
      <c r="I158" t="s">
        <v>1417</v>
      </c>
      <c r="K158" t="s">
        <v>1417</v>
      </c>
      <c r="L158" t="s">
        <v>467</v>
      </c>
      <c r="M158" t="s">
        <v>1120</v>
      </c>
      <c r="N158" t="s">
        <v>468</v>
      </c>
      <c r="P158" s="2">
        <v>1</v>
      </c>
      <c r="Q158" s="2">
        <v>0.28000000000000003</v>
      </c>
      <c r="R158" s="2">
        <v>0.28000000000000003</v>
      </c>
      <c r="T158" s="2">
        <v>16.29</v>
      </c>
      <c r="V158" s="2">
        <v>16.29</v>
      </c>
      <c r="AC158" s="2">
        <v>16.29</v>
      </c>
      <c r="AD158" s="2">
        <v>0.16</v>
      </c>
      <c r="AE158" s="2">
        <v>2.61</v>
      </c>
      <c r="AG158" s="2">
        <v>2.61</v>
      </c>
      <c r="AP158" s="2">
        <v>2.61</v>
      </c>
      <c r="AQ158" s="2">
        <v>18.899999999999999</v>
      </c>
      <c r="AS158" s="2">
        <v>18.899999999999999</v>
      </c>
      <c r="AZ158" s="2">
        <v>18.899999999999999</v>
      </c>
      <c r="BA158" t="s">
        <v>87</v>
      </c>
      <c r="BH158" t="s">
        <v>407</v>
      </c>
      <c r="BI158" t="s">
        <v>514</v>
      </c>
      <c r="BJ158" t="s">
        <v>206</v>
      </c>
      <c r="BK158" t="s">
        <v>515</v>
      </c>
      <c r="BL158" t="s">
        <v>781</v>
      </c>
      <c r="BM158" t="s">
        <v>90</v>
      </c>
      <c r="BN158" t="s">
        <v>782</v>
      </c>
      <c r="BO158" t="s">
        <v>206</v>
      </c>
      <c r="BP158" t="s">
        <v>90</v>
      </c>
      <c r="BQ158" t="s">
        <v>354</v>
      </c>
      <c r="BR158" t="s">
        <v>355</v>
      </c>
      <c r="BU158" t="s">
        <v>90</v>
      </c>
      <c r="BV158" t="s">
        <v>518</v>
      </c>
      <c r="BW158" t="s">
        <v>90</v>
      </c>
      <c r="BX158" t="s">
        <v>518</v>
      </c>
      <c r="CA158" t="s">
        <v>90</v>
      </c>
      <c r="CB158" t="s">
        <v>427</v>
      </c>
      <c r="CC158" t="s">
        <v>88</v>
      </c>
      <c r="CD158" t="s">
        <v>783</v>
      </c>
      <c r="CI158" t="s">
        <v>402</v>
      </c>
      <c r="CJ158" t="s">
        <v>784</v>
      </c>
    </row>
    <row r="159" spans="1:88" x14ac:dyDescent="0.25">
      <c r="A159" t="s">
        <v>444</v>
      </c>
      <c r="B159" t="s">
        <v>1114</v>
      </c>
      <c r="C159" t="s">
        <v>84</v>
      </c>
      <c r="D159" t="s">
        <v>89</v>
      </c>
      <c r="E159" t="s">
        <v>85</v>
      </c>
      <c r="F159" t="s">
        <v>785</v>
      </c>
      <c r="G159" t="s">
        <v>786</v>
      </c>
      <c r="H159" t="s">
        <v>1417</v>
      </c>
      <c r="I159" t="s">
        <v>1417</v>
      </c>
      <c r="K159" t="s">
        <v>1417</v>
      </c>
      <c r="L159" t="s">
        <v>467</v>
      </c>
      <c r="M159" t="s">
        <v>1120</v>
      </c>
      <c r="N159" t="s">
        <v>468</v>
      </c>
      <c r="P159" s="2">
        <v>1</v>
      </c>
      <c r="Q159" s="2">
        <v>0.28000000000000003</v>
      </c>
      <c r="R159" s="2">
        <v>0.28000000000000003</v>
      </c>
      <c r="T159" s="2">
        <v>16.29</v>
      </c>
      <c r="V159" s="2">
        <v>16.29</v>
      </c>
      <c r="AC159" s="2">
        <v>16.29</v>
      </c>
      <c r="AD159" s="2">
        <v>0.16</v>
      </c>
      <c r="AE159" s="2">
        <v>2.61</v>
      </c>
      <c r="AG159" s="2">
        <v>2.61</v>
      </c>
      <c r="AP159" s="2">
        <v>2.61</v>
      </c>
      <c r="AQ159" s="2">
        <v>18.899999999999999</v>
      </c>
      <c r="AS159" s="2">
        <v>18.899999999999999</v>
      </c>
      <c r="AZ159" s="2">
        <v>18.899999999999999</v>
      </c>
      <c r="BA159" t="s">
        <v>87</v>
      </c>
      <c r="BH159" t="s">
        <v>407</v>
      </c>
      <c r="BI159" t="s">
        <v>514</v>
      </c>
      <c r="BJ159" t="s">
        <v>206</v>
      </c>
      <c r="BK159" t="s">
        <v>515</v>
      </c>
      <c r="BL159" t="s">
        <v>787</v>
      </c>
      <c r="BM159" t="s">
        <v>90</v>
      </c>
      <c r="BN159" t="s">
        <v>788</v>
      </c>
      <c r="BO159" t="s">
        <v>206</v>
      </c>
      <c r="BP159" t="s">
        <v>90</v>
      </c>
      <c r="BQ159" t="s">
        <v>354</v>
      </c>
      <c r="BR159" t="s">
        <v>355</v>
      </c>
      <c r="BU159" t="s">
        <v>90</v>
      </c>
      <c r="BV159" t="s">
        <v>518</v>
      </c>
      <c r="BW159" t="s">
        <v>90</v>
      </c>
      <c r="BX159" t="s">
        <v>518</v>
      </c>
      <c r="CA159" t="s">
        <v>90</v>
      </c>
      <c r="CB159" t="s">
        <v>427</v>
      </c>
      <c r="CC159" t="s">
        <v>88</v>
      </c>
      <c r="CD159" t="s">
        <v>789</v>
      </c>
      <c r="CI159" t="s">
        <v>402</v>
      </c>
      <c r="CJ159" t="s">
        <v>790</v>
      </c>
    </row>
    <row r="160" spans="1:88" x14ac:dyDescent="0.25">
      <c r="A160" t="s">
        <v>444</v>
      </c>
      <c r="B160" t="s">
        <v>1114</v>
      </c>
      <c r="C160" t="s">
        <v>84</v>
      </c>
      <c r="D160" t="s">
        <v>89</v>
      </c>
      <c r="E160" t="s">
        <v>85</v>
      </c>
      <c r="F160" t="s">
        <v>1212</v>
      </c>
      <c r="G160" t="s">
        <v>1726</v>
      </c>
      <c r="H160" t="s">
        <v>1419</v>
      </c>
      <c r="I160" t="s">
        <v>1417</v>
      </c>
      <c r="K160" t="s">
        <v>1417</v>
      </c>
      <c r="L160" t="s">
        <v>1214</v>
      </c>
      <c r="M160" t="s">
        <v>1215</v>
      </c>
      <c r="N160" t="s">
        <v>1216</v>
      </c>
      <c r="P160" s="2">
        <v>1</v>
      </c>
      <c r="Q160" s="2">
        <v>0.53</v>
      </c>
      <c r="R160" s="2">
        <v>0.53</v>
      </c>
      <c r="T160" s="2">
        <v>24.92</v>
      </c>
      <c r="V160" s="2">
        <v>24.92</v>
      </c>
      <c r="AC160" s="2">
        <v>24.92</v>
      </c>
      <c r="AD160" s="2">
        <v>0.2</v>
      </c>
      <c r="AE160" s="2">
        <v>4.9800000000000004</v>
      </c>
      <c r="AG160" s="2">
        <v>4.9800000000000004</v>
      </c>
      <c r="AP160" s="2">
        <v>4.9800000000000004</v>
      </c>
      <c r="AQ160" s="2">
        <v>29.9</v>
      </c>
      <c r="AS160" s="2">
        <v>29.9</v>
      </c>
      <c r="AZ160" s="2">
        <v>29.9</v>
      </c>
      <c r="BA160" t="s">
        <v>87</v>
      </c>
      <c r="BH160" t="s">
        <v>407</v>
      </c>
      <c r="BI160" t="s">
        <v>1237</v>
      </c>
      <c r="BJ160" t="s">
        <v>964</v>
      </c>
      <c r="BK160" t="s">
        <v>1238</v>
      </c>
      <c r="BL160" t="s">
        <v>1444</v>
      </c>
      <c r="BM160" t="s">
        <v>453</v>
      </c>
      <c r="BN160" t="s">
        <v>1218</v>
      </c>
      <c r="BO160" t="s">
        <v>964</v>
      </c>
      <c r="BP160" t="s">
        <v>453</v>
      </c>
      <c r="BQ160" t="s">
        <v>354</v>
      </c>
      <c r="BR160" t="s">
        <v>355</v>
      </c>
      <c r="BS160" t="s">
        <v>964</v>
      </c>
      <c r="BT160" t="s">
        <v>966</v>
      </c>
      <c r="BW160" t="s">
        <v>964</v>
      </c>
      <c r="BX160" t="s">
        <v>966</v>
      </c>
      <c r="CA160" t="s">
        <v>453</v>
      </c>
      <c r="CB160" t="s">
        <v>1155</v>
      </c>
      <c r="CC160" t="s">
        <v>88</v>
      </c>
      <c r="CD160" t="s">
        <v>1727</v>
      </c>
      <c r="CI160" t="s">
        <v>402</v>
      </c>
      <c r="CJ160" t="s">
        <v>1728</v>
      </c>
    </row>
    <row r="161" spans="1:89" x14ac:dyDescent="0.25">
      <c r="A161" t="s">
        <v>444</v>
      </c>
      <c r="B161" t="s">
        <v>1114</v>
      </c>
      <c r="C161" t="s">
        <v>84</v>
      </c>
      <c r="D161" t="s">
        <v>89</v>
      </c>
      <c r="E161" t="s">
        <v>85</v>
      </c>
      <c r="F161" t="s">
        <v>1729</v>
      </c>
      <c r="G161" t="s">
        <v>1730</v>
      </c>
      <c r="H161" t="s">
        <v>1447</v>
      </c>
      <c r="I161" t="s">
        <v>1417</v>
      </c>
      <c r="K161" t="s">
        <v>1417</v>
      </c>
      <c r="L161" t="s">
        <v>1731</v>
      </c>
      <c r="M161" t="s">
        <v>1732</v>
      </c>
      <c r="N161" t="s">
        <v>1733</v>
      </c>
      <c r="P161" s="2">
        <v>1</v>
      </c>
      <c r="Q161" s="2">
        <v>0.64</v>
      </c>
      <c r="R161" s="2">
        <v>0.64</v>
      </c>
      <c r="T161" s="2">
        <v>25.43</v>
      </c>
      <c r="V161" s="2">
        <v>25.43</v>
      </c>
      <c r="AC161" s="2">
        <v>25.43</v>
      </c>
      <c r="AD161" s="2">
        <v>0.16</v>
      </c>
      <c r="AE161" s="2">
        <v>4.07</v>
      </c>
      <c r="AG161" s="2">
        <v>4.07</v>
      </c>
      <c r="AP161" s="2">
        <v>4.07</v>
      </c>
      <c r="AQ161" s="2">
        <v>29.5</v>
      </c>
      <c r="AS161" s="2">
        <v>29.5</v>
      </c>
      <c r="AZ161" s="2">
        <v>29.5</v>
      </c>
      <c r="BA161" t="s">
        <v>87</v>
      </c>
      <c r="BH161" t="s">
        <v>407</v>
      </c>
      <c r="BI161" t="s">
        <v>1093</v>
      </c>
      <c r="BJ161" t="s">
        <v>90</v>
      </c>
      <c r="BK161" t="s">
        <v>1094</v>
      </c>
      <c r="BL161" t="s">
        <v>1734</v>
      </c>
      <c r="BM161" t="s">
        <v>453</v>
      </c>
      <c r="BN161" t="s">
        <v>1735</v>
      </c>
      <c r="BO161" t="s">
        <v>90</v>
      </c>
      <c r="BP161" t="s">
        <v>453</v>
      </c>
      <c r="BQ161" t="s">
        <v>354</v>
      </c>
      <c r="BR161" t="s">
        <v>355</v>
      </c>
      <c r="BS161" t="s">
        <v>90</v>
      </c>
      <c r="BT161" t="s">
        <v>518</v>
      </c>
      <c r="BW161" t="s">
        <v>90</v>
      </c>
      <c r="BX161" t="s">
        <v>518</v>
      </c>
      <c r="CA161" t="s">
        <v>453</v>
      </c>
      <c r="CB161" t="s">
        <v>427</v>
      </c>
      <c r="CC161" t="s">
        <v>88</v>
      </c>
      <c r="CD161" t="s">
        <v>1736</v>
      </c>
      <c r="CI161" t="s">
        <v>402</v>
      </c>
      <c r="CJ161" t="s">
        <v>1737</v>
      </c>
    </row>
    <row r="162" spans="1:89" x14ac:dyDescent="0.25">
      <c r="A162" t="s">
        <v>444</v>
      </c>
      <c r="B162" t="s">
        <v>1114</v>
      </c>
      <c r="C162" t="s">
        <v>84</v>
      </c>
      <c r="D162" t="s">
        <v>89</v>
      </c>
      <c r="E162" t="s">
        <v>85</v>
      </c>
      <c r="F162" t="s">
        <v>1738</v>
      </c>
      <c r="G162" t="s">
        <v>1739</v>
      </c>
      <c r="H162" t="s">
        <v>1417</v>
      </c>
      <c r="I162" t="s">
        <v>1417</v>
      </c>
      <c r="K162" t="s">
        <v>1417</v>
      </c>
      <c r="L162" t="s">
        <v>448</v>
      </c>
      <c r="M162" t="s">
        <v>1117</v>
      </c>
      <c r="N162" t="s">
        <v>449</v>
      </c>
      <c r="P162" s="2">
        <v>1</v>
      </c>
      <c r="Q162" s="2">
        <v>0.02</v>
      </c>
      <c r="R162" s="2">
        <v>0.02</v>
      </c>
      <c r="T162" s="2">
        <v>16.29</v>
      </c>
      <c r="V162" s="2">
        <v>16.29</v>
      </c>
      <c r="AC162" s="2">
        <v>16.29</v>
      </c>
      <c r="AD162" s="2">
        <v>0.16</v>
      </c>
      <c r="AE162" s="2">
        <v>2.61</v>
      </c>
      <c r="AG162" s="2">
        <v>2.61</v>
      </c>
      <c r="AP162" s="2">
        <v>2.61</v>
      </c>
      <c r="AQ162" s="2">
        <v>18.899999999999999</v>
      </c>
      <c r="AS162" s="2">
        <v>18.899999999999999</v>
      </c>
      <c r="AZ162" s="2">
        <v>18.899999999999999</v>
      </c>
      <c r="BA162" t="s">
        <v>87</v>
      </c>
      <c r="BH162" t="s">
        <v>407</v>
      </c>
      <c r="BI162" t="s">
        <v>412</v>
      </c>
      <c r="BJ162" t="s">
        <v>90</v>
      </c>
      <c r="BK162" t="s">
        <v>409</v>
      </c>
      <c r="BL162" t="s">
        <v>672</v>
      </c>
      <c r="BM162" t="s">
        <v>90</v>
      </c>
      <c r="BN162" t="s">
        <v>1740</v>
      </c>
      <c r="BO162" t="s">
        <v>90</v>
      </c>
      <c r="BP162" t="s">
        <v>90</v>
      </c>
      <c r="BQ162" t="s">
        <v>354</v>
      </c>
      <c r="BR162" t="s">
        <v>355</v>
      </c>
      <c r="BS162" t="s">
        <v>90</v>
      </c>
      <c r="BT162" t="s">
        <v>518</v>
      </c>
      <c r="BU162" t="s">
        <v>90</v>
      </c>
      <c r="BV162" t="s">
        <v>518</v>
      </c>
      <c r="BW162" t="s">
        <v>90</v>
      </c>
      <c r="BX162" t="s">
        <v>518</v>
      </c>
      <c r="CA162" t="s">
        <v>90</v>
      </c>
      <c r="CB162" t="s">
        <v>427</v>
      </c>
      <c r="CC162" t="s">
        <v>88</v>
      </c>
      <c r="CD162" t="s">
        <v>1741</v>
      </c>
      <c r="CI162" t="s">
        <v>402</v>
      </c>
      <c r="CJ162" t="s">
        <v>1742</v>
      </c>
    </row>
    <row r="163" spans="1:89" x14ac:dyDescent="0.25">
      <c r="A163" t="s">
        <v>444</v>
      </c>
      <c r="B163" t="s">
        <v>1114</v>
      </c>
      <c r="C163" t="s">
        <v>84</v>
      </c>
      <c r="D163" t="s">
        <v>89</v>
      </c>
      <c r="E163" t="s">
        <v>85</v>
      </c>
      <c r="F163" t="s">
        <v>1738</v>
      </c>
      <c r="G163" t="s">
        <v>1739</v>
      </c>
      <c r="H163" t="s">
        <v>1417</v>
      </c>
      <c r="I163" t="s">
        <v>1417</v>
      </c>
      <c r="K163" t="s">
        <v>1417</v>
      </c>
      <c r="L163" t="s">
        <v>714</v>
      </c>
      <c r="M163" t="s">
        <v>1300</v>
      </c>
      <c r="N163" t="s">
        <v>715</v>
      </c>
      <c r="P163" s="2">
        <v>1</v>
      </c>
      <c r="Q163" s="2">
        <v>0.47</v>
      </c>
      <c r="R163" s="2">
        <v>0.47</v>
      </c>
      <c r="T163" s="2">
        <v>16.29</v>
      </c>
      <c r="V163" s="2">
        <v>16.29</v>
      </c>
      <c r="AC163" s="2">
        <v>16.29</v>
      </c>
      <c r="AD163" s="2">
        <v>0.16</v>
      </c>
      <c r="AE163" s="2">
        <v>2.61</v>
      </c>
      <c r="AG163" s="2">
        <v>2.61</v>
      </c>
      <c r="AP163" s="2">
        <v>2.61</v>
      </c>
      <c r="AQ163" s="2">
        <v>18.899999999999999</v>
      </c>
      <c r="AS163" s="2">
        <v>18.899999999999999</v>
      </c>
      <c r="AZ163" s="2">
        <v>18.899999999999999</v>
      </c>
      <c r="BA163" t="s">
        <v>87</v>
      </c>
      <c r="BH163" t="s">
        <v>407</v>
      </c>
      <c r="BI163" t="s">
        <v>412</v>
      </c>
      <c r="BJ163" t="s">
        <v>90</v>
      </c>
      <c r="BK163" t="s">
        <v>409</v>
      </c>
      <c r="BL163" t="s">
        <v>672</v>
      </c>
      <c r="BM163" t="s">
        <v>90</v>
      </c>
      <c r="BN163" t="s">
        <v>1740</v>
      </c>
      <c r="BO163" t="s">
        <v>90</v>
      </c>
      <c r="BP163" t="s">
        <v>90</v>
      </c>
      <c r="BQ163" t="s">
        <v>354</v>
      </c>
      <c r="BR163" t="s">
        <v>355</v>
      </c>
      <c r="BS163" t="s">
        <v>90</v>
      </c>
      <c r="BT163" t="s">
        <v>518</v>
      </c>
      <c r="BU163" t="s">
        <v>90</v>
      </c>
      <c r="BV163" t="s">
        <v>518</v>
      </c>
      <c r="BW163" t="s">
        <v>90</v>
      </c>
      <c r="BX163" t="s">
        <v>518</v>
      </c>
      <c r="CA163" t="s">
        <v>90</v>
      </c>
      <c r="CB163" t="s">
        <v>427</v>
      </c>
      <c r="CC163" t="s">
        <v>88</v>
      </c>
      <c r="CD163" t="s">
        <v>1741</v>
      </c>
      <c r="CI163" t="s">
        <v>402</v>
      </c>
      <c r="CJ163" t="s">
        <v>1742</v>
      </c>
    </row>
    <row r="164" spans="1:89" x14ac:dyDescent="0.25">
      <c r="A164" t="s">
        <v>444</v>
      </c>
      <c r="B164" t="s">
        <v>1114</v>
      </c>
      <c r="C164" t="s">
        <v>84</v>
      </c>
      <c r="D164" t="s">
        <v>89</v>
      </c>
      <c r="E164" t="s">
        <v>85</v>
      </c>
      <c r="F164" t="s">
        <v>791</v>
      </c>
      <c r="G164" t="s">
        <v>792</v>
      </c>
      <c r="H164" t="s">
        <v>1417</v>
      </c>
      <c r="I164" t="s">
        <v>1417</v>
      </c>
      <c r="K164" t="s">
        <v>1417</v>
      </c>
      <c r="L164" t="s">
        <v>793</v>
      </c>
      <c r="M164" t="s">
        <v>1292</v>
      </c>
      <c r="N164" t="s">
        <v>794</v>
      </c>
      <c r="P164" s="2">
        <v>1</v>
      </c>
      <c r="T164" s="2">
        <v>25.43</v>
      </c>
      <c r="V164" s="2">
        <v>25.43</v>
      </c>
      <c r="AC164" s="2">
        <v>25.43</v>
      </c>
      <c r="AD164" s="2">
        <v>0.16</v>
      </c>
      <c r="AE164" s="2">
        <v>4.07</v>
      </c>
      <c r="AG164" s="2">
        <v>4.07</v>
      </c>
      <c r="AP164" s="2">
        <v>4.07</v>
      </c>
      <c r="AQ164" s="2">
        <v>29.5</v>
      </c>
      <c r="AS164" s="2">
        <v>29.5</v>
      </c>
      <c r="AZ164" s="2">
        <v>29.5</v>
      </c>
      <c r="BA164" t="s">
        <v>87</v>
      </c>
      <c r="BH164" t="s">
        <v>407</v>
      </c>
      <c r="BI164" t="s">
        <v>505</v>
      </c>
      <c r="BJ164" t="s">
        <v>206</v>
      </c>
      <c r="BK164" t="s">
        <v>506</v>
      </c>
      <c r="BL164" t="s">
        <v>795</v>
      </c>
      <c r="BM164" t="s">
        <v>90</v>
      </c>
      <c r="BN164" t="s">
        <v>796</v>
      </c>
      <c r="BO164" t="s">
        <v>206</v>
      </c>
      <c r="BP164" t="s">
        <v>90</v>
      </c>
      <c r="BQ164" t="s">
        <v>354</v>
      </c>
      <c r="BR164" t="s">
        <v>355</v>
      </c>
      <c r="BU164" t="s">
        <v>90</v>
      </c>
      <c r="BV164" t="s">
        <v>518</v>
      </c>
      <c r="BW164" t="s">
        <v>90</v>
      </c>
      <c r="BX164" t="s">
        <v>518</v>
      </c>
      <c r="CA164" t="s">
        <v>90</v>
      </c>
      <c r="CB164" t="s">
        <v>427</v>
      </c>
      <c r="CC164" t="s">
        <v>88</v>
      </c>
      <c r="CD164" t="s">
        <v>797</v>
      </c>
      <c r="CI164" t="s">
        <v>402</v>
      </c>
      <c r="CJ164" t="s">
        <v>798</v>
      </c>
    </row>
    <row r="165" spans="1:89" x14ac:dyDescent="0.25">
      <c r="A165" t="s">
        <v>444</v>
      </c>
      <c r="B165" t="s">
        <v>1114</v>
      </c>
      <c r="C165" t="s">
        <v>84</v>
      </c>
      <c r="D165" t="s">
        <v>89</v>
      </c>
      <c r="E165" t="s">
        <v>85</v>
      </c>
      <c r="F165" t="s">
        <v>1743</v>
      </c>
      <c r="G165" t="s">
        <v>1744</v>
      </c>
      <c r="H165" t="s">
        <v>1419</v>
      </c>
      <c r="I165" t="s">
        <v>1417</v>
      </c>
      <c r="K165" t="s">
        <v>1417</v>
      </c>
      <c r="L165" t="s">
        <v>1745</v>
      </c>
      <c r="M165" t="s">
        <v>1746</v>
      </c>
      <c r="N165" t="s">
        <v>1747</v>
      </c>
      <c r="P165" s="2">
        <v>1</v>
      </c>
      <c r="Q165" s="2">
        <v>0.15</v>
      </c>
      <c r="R165" s="2">
        <v>0.15</v>
      </c>
      <c r="T165" s="2">
        <v>25.78</v>
      </c>
      <c r="V165" s="2">
        <v>25.78</v>
      </c>
      <c r="W165" s="2">
        <v>3.35</v>
      </c>
      <c r="X165" s="2">
        <v>-3.35</v>
      </c>
      <c r="Y165" s="2">
        <v>0</v>
      </c>
      <c r="AC165" s="2">
        <v>25.78</v>
      </c>
      <c r="AD165" s="2">
        <v>0.16</v>
      </c>
      <c r="AE165" s="2">
        <v>4.12</v>
      </c>
      <c r="AG165" s="2">
        <v>4.12</v>
      </c>
      <c r="AH165" s="2">
        <v>0.16</v>
      </c>
      <c r="AI165" s="2">
        <v>0.54</v>
      </c>
      <c r="AJ165" s="2">
        <v>-0.54</v>
      </c>
      <c r="AK165" s="2">
        <v>0</v>
      </c>
      <c r="AP165" s="2">
        <v>4.12</v>
      </c>
      <c r="AQ165" s="2">
        <v>29.9</v>
      </c>
      <c r="AS165" s="2">
        <v>29.9</v>
      </c>
      <c r="AT165" s="2">
        <v>3.89</v>
      </c>
      <c r="AU165" s="2">
        <v>-3.89</v>
      </c>
      <c r="AV165" s="2">
        <v>0</v>
      </c>
      <c r="AZ165" s="2">
        <v>29.9</v>
      </c>
      <c r="BA165" t="s">
        <v>87</v>
      </c>
      <c r="BH165" t="s">
        <v>407</v>
      </c>
      <c r="BI165" t="s">
        <v>1093</v>
      </c>
      <c r="BJ165" t="s">
        <v>90</v>
      </c>
      <c r="BK165" t="s">
        <v>1094</v>
      </c>
      <c r="BL165" t="s">
        <v>418</v>
      </c>
      <c r="BM165" t="s">
        <v>90</v>
      </c>
      <c r="BN165" t="s">
        <v>1748</v>
      </c>
      <c r="BO165" t="s">
        <v>90</v>
      </c>
      <c r="BP165" t="s">
        <v>90</v>
      </c>
      <c r="BQ165" t="s">
        <v>354</v>
      </c>
      <c r="BR165" t="s">
        <v>355</v>
      </c>
      <c r="BS165" t="s">
        <v>90</v>
      </c>
      <c r="BT165" t="s">
        <v>518</v>
      </c>
      <c r="BU165" t="s">
        <v>90</v>
      </c>
      <c r="BV165" t="s">
        <v>518</v>
      </c>
      <c r="BW165" t="s">
        <v>90</v>
      </c>
      <c r="BX165" t="s">
        <v>518</v>
      </c>
      <c r="CA165" t="s">
        <v>90</v>
      </c>
      <c r="CB165" t="s">
        <v>427</v>
      </c>
      <c r="CC165" t="s">
        <v>88</v>
      </c>
      <c r="CD165" t="s">
        <v>1749</v>
      </c>
      <c r="CI165" t="s">
        <v>402</v>
      </c>
      <c r="CJ165" t="s">
        <v>1750</v>
      </c>
    </row>
    <row r="166" spans="1:89" x14ac:dyDescent="0.25">
      <c r="A166" t="s">
        <v>444</v>
      </c>
      <c r="B166" t="s">
        <v>1114</v>
      </c>
      <c r="C166" t="s">
        <v>84</v>
      </c>
      <c r="D166" t="s">
        <v>89</v>
      </c>
      <c r="E166" t="s">
        <v>85</v>
      </c>
      <c r="F166" t="s">
        <v>799</v>
      </c>
      <c r="G166" t="s">
        <v>800</v>
      </c>
      <c r="H166" t="s">
        <v>1417</v>
      </c>
      <c r="I166" t="s">
        <v>1417</v>
      </c>
      <c r="K166" t="s">
        <v>1417</v>
      </c>
      <c r="L166" t="s">
        <v>467</v>
      </c>
      <c r="M166" t="s">
        <v>1120</v>
      </c>
      <c r="N166" t="s">
        <v>468</v>
      </c>
      <c r="P166" s="2">
        <v>1</v>
      </c>
      <c r="Q166" s="2">
        <v>0.28000000000000003</v>
      </c>
      <c r="R166" s="2">
        <v>0.28000000000000003</v>
      </c>
      <c r="T166" s="2">
        <v>16.29</v>
      </c>
      <c r="V166" s="2">
        <v>16.29</v>
      </c>
      <c r="AC166" s="2">
        <v>16.29</v>
      </c>
      <c r="AD166" s="2">
        <v>0.16</v>
      </c>
      <c r="AE166" s="2">
        <v>2.61</v>
      </c>
      <c r="AG166" s="2">
        <v>2.61</v>
      </c>
      <c r="AP166" s="2">
        <v>2.61</v>
      </c>
      <c r="AQ166" s="2">
        <v>18.899999999999999</v>
      </c>
      <c r="AS166" s="2">
        <v>18.899999999999999</v>
      </c>
      <c r="AZ166" s="2">
        <v>18.899999999999999</v>
      </c>
      <c r="BA166" t="s">
        <v>87</v>
      </c>
      <c r="BH166" t="s">
        <v>407</v>
      </c>
      <c r="BI166" t="s">
        <v>450</v>
      </c>
      <c r="BJ166" t="s">
        <v>206</v>
      </c>
      <c r="BK166" t="s">
        <v>451</v>
      </c>
      <c r="BL166" t="s">
        <v>801</v>
      </c>
      <c r="BM166" t="s">
        <v>90</v>
      </c>
      <c r="BN166" t="s">
        <v>802</v>
      </c>
      <c r="BO166" t="s">
        <v>206</v>
      </c>
      <c r="BP166" t="s">
        <v>90</v>
      </c>
      <c r="BQ166" t="s">
        <v>354</v>
      </c>
      <c r="BR166" t="s">
        <v>355</v>
      </c>
      <c r="BU166" t="s">
        <v>90</v>
      </c>
      <c r="BV166" t="s">
        <v>518</v>
      </c>
      <c r="BW166" t="s">
        <v>90</v>
      </c>
      <c r="BX166" t="s">
        <v>518</v>
      </c>
      <c r="CA166" t="s">
        <v>90</v>
      </c>
      <c r="CB166" t="s">
        <v>427</v>
      </c>
      <c r="CC166" t="s">
        <v>88</v>
      </c>
      <c r="CD166" t="s">
        <v>803</v>
      </c>
      <c r="CI166" t="s">
        <v>402</v>
      </c>
      <c r="CJ166" t="s">
        <v>804</v>
      </c>
    </row>
    <row r="167" spans="1:89" x14ac:dyDescent="0.25">
      <c r="A167" t="s">
        <v>444</v>
      </c>
      <c r="B167" t="s">
        <v>1114</v>
      </c>
      <c r="C167" t="s">
        <v>84</v>
      </c>
      <c r="D167" t="s">
        <v>89</v>
      </c>
      <c r="E167" t="s">
        <v>356</v>
      </c>
      <c r="F167" t="s">
        <v>1751</v>
      </c>
      <c r="G167" t="s">
        <v>1752</v>
      </c>
      <c r="J167" t="s">
        <v>1417</v>
      </c>
      <c r="K167" t="s">
        <v>1417</v>
      </c>
      <c r="L167" t="s">
        <v>1450</v>
      </c>
      <c r="M167" t="s">
        <v>1451</v>
      </c>
      <c r="N167" t="s">
        <v>1452</v>
      </c>
      <c r="P167" s="2">
        <v>1</v>
      </c>
      <c r="Q167" s="2">
        <v>0.66</v>
      </c>
      <c r="R167" s="2">
        <v>0.66</v>
      </c>
      <c r="BI167" t="s">
        <v>1753</v>
      </c>
      <c r="BJ167" t="s">
        <v>90</v>
      </c>
      <c r="BK167" t="s">
        <v>1754</v>
      </c>
      <c r="BL167" t="s">
        <v>367</v>
      </c>
      <c r="BM167" t="s">
        <v>206</v>
      </c>
      <c r="BN167" t="s">
        <v>368</v>
      </c>
      <c r="BO167" t="s">
        <v>90</v>
      </c>
      <c r="BP167" t="s">
        <v>90</v>
      </c>
      <c r="BQ167" t="s">
        <v>354</v>
      </c>
      <c r="BR167" t="s">
        <v>123</v>
      </c>
    </row>
    <row r="168" spans="1:89" x14ac:dyDescent="0.25">
      <c r="A168" t="s">
        <v>444</v>
      </c>
      <c r="B168" t="s">
        <v>1114</v>
      </c>
      <c r="C168" t="s">
        <v>84</v>
      </c>
      <c r="D168" t="s">
        <v>89</v>
      </c>
      <c r="E168" t="s">
        <v>356</v>
      </c>
      <c r="F168" t="s">
        <v>616</v>
      </c>
      <c r="G168" t="s">
        <v>1755</v>
      </c>
      <c r="J168" t="s">
        <v>1417</v>
      </c>
      <c r="K168" t="s">
        <v>1417</v>
      </c>
      <c r="L168" t="s">
        <v>618</v>
      </c>
      <c r="M168" t="s">
        <v>1297</v>
      </c>
      <c r="N168" t="s">
        <v>619</v>
      </c>
      <c r="P168" s="2">
        <v>1</v>
      </c>
      <c r="Q168" s="2">
        <v>0.68</v>
      </c>
      <c r="R168" s="2">
        <v>0.68</v>
      </c>
      <c r="BI168" t="s">
        <v>1756</v>
      </c>
      <c r="BJ168" t="s">
        <v>90</v>
      </c>
      <c r="BK168" t="s">
        <v>621</v>
      </c>
      <c r="BL168" t="s">
        <v>367</v>
      </c>
      <c r="BM168" t="s">
        <v>206</v>
      </c>
      <c r="BN168" t="s">
        <v>368</v>
      </c>
      <c r="BO168" t="s">
        <v>206</v>
      </c>
      <c r="BP168" t="s">
        <v>90</v>
      </c>
      <c r="BQ168" t="s">
        <v>354</v>
      </c>
      <c r="BR168" t="s">
        <v>123</v>
      </c>
    </row>
    <row r="169" spans="1:89" x14ac:dyDescent="0.25">
      <c r="A169" t="s">
        <v>444</v>
      </c>
      <c r="B169" t="s">
        <v>1114</v>
      </c>
      <c r="C169" t="s">
        <v>84</v>
      </c>
      <c r="D169" t="s">
        <v>1079</v>
      </c>
      <c r="E169" t="s">
        <v>1080</v>
      </c>
      <c r="F169" t="s">
        <v>1757</v>
      </c>
      <c r="G169" t="s">
        <v>1757</v>
      </c>
      <c r="I169" t="s">
        <v>1307</v>
      </c>
      <c r="J169" t="s">
        <v>1417</v>
      </c>
      <c r="K169" t="s">
        <v>1417</v>
      </c>
      <c r="L169" t="s">
        <v>647</v>
      </c>
      <c r="M169" t="s">
        <v>1229</v>
      </c>
      <c r="N169" t="s">
        <v>648</v>
      </c>
      <c r="P169" s="2">
        <v>1</v>
      </c>
      <c r="Q169" s="2">
        <v>0.64</v>
      </c>
      <c r="R169" s="2">
        <v>0.64</v>
      </c>
      <c r="U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F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R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BI169" t="s">
        <v>1145</v>
      </c>
      <c r="BJ169" t="s">
        <v>1146</v>
      </c>
      <c r="BK169" t="s">
        <v>1147</v>
      </c>
      <c r="BL169" t="s">
        <v>1093</v>
      </c>
      <c r="BM169" t="s">
        <v>90</v>
      </c>
      <c r="BN169" t="s">
        <v>1094</v>
      </c>
      <c r="BQ169" t="s">
        <v>1088</v>
      </c>
      <c r="BR169" t="s">
        <v>123</v>
      </c>
    </row>
    <row r="170" spans="1:89" x14ac:dyDescent="0.25">
      <c r="A170" t="s">
        <v>444</v>
      </c>
      <c r="B170" t="s">
        <v>1114</v>
      </c>
      <c r="C170" t="s">
        <v>84</v>
      </c>
      <c r="D170" t="s">
        <v>1201</v>
      </c>
      <c r="E170" t="s">
        <v>85</v>
      </c>
      <c r="F170" t="s">
        <v>1758</v>
      </c>
      <c r="G170" t="s">
        <v>1759</v>
      </c>
      <c r="H170" t="s">
        <v>1447</v>
      </c>
      <c r="I170" t="s">
        <v>1419</v>
      </c>
      <c r="K170" t="s">
        <v>1419</v>
      </c>
      <c r="L170" t="s">
        <v>467</v>
      </c>
      <c r="M170" t="s">
        <v>1120</v>
      </c>
      <c r="N170" t="s">
        <v>1760</v>
      </c>
      <c r="P170" s="2">
        <v>1</v>
      </c>
      <c r="Q170" s="2">
        <v>0.28000000000000003</v>
      </c>
      <c r="R170" s="2">
        <v>0.28000000000000003</v>
      </c>
      <c r="T170" s="2">
        <v>15.49</v>
      </c>
      <c r="V170" s="2">
        <v>15.49</v>
      </c>
      <c r="AC170" s="2">
        <v>15.49</v>
      </c>
      <c r="AD170" s="2">
        <v>0</v>
      </c>
      <c r="AE170" s="2">
        <v>0</v>
      </c>
      <c r="AG170" s="2">
        <v>0</v>
      </c>
      <c r="AP170" s="2">
        <v>0</v>
      </c>
      <c r="AQ170" s="2">
        <v>15.49</v>
      </c>
      <c r="AS170" s="2">
        <v>15.49</v>
      </c>
      <c r="AZ170" s="2">
        <v>15.49</v>
      </c>
      <c r="BA170" t="s">
        <v>87</v>
      </c>
      <c r="BH170" t="s">
        <v>407</v>
      </c>
      <c r="BI170" t="s">
        <v>1323</v>
      </c>
      <c r="BJ170" t="s">
        <v>1206</v>
      </c>
      <c r="BK170" t="s">
        <v>1324</v>
      </c>
      <c r="BL170" t="s">
        <v>1761</v>
      </c>
      <c r="BM170" t="s">
        <v>1206</v>
      </c>
      <c r="BN170" t="s">
        <v>1762</v>
      </c>
      <c r="BO170" t="s">
        <v>1206</v>
      </c>
      <c r="BP170" t="s">
        <v>1206</v>
      </c>
      <c r="BQ170" t="s">
        <v>354</v>
      </c>
      <c r="BR170" t="s">
        <v>355</v>
      </c>
      <c r="BS170" t="s">
        <v>1206</v>
      </c>
      <c r="BT170" t="s">
        <v>1208</v>
      </c>
      <c r="BU170" t="s">
        <v>1206</v>
      </c>
      <c r="BV170" t="s">
        <v>1208</v>
      </c>
      <c r="BW170" t="s">
        <v>1206</v>
      </c>
      <c r="BX170" t="s">
        <v>1208</v>
      </c>
      <c r="BY170" t="s">
        <v>1206</v>
      </c>
      <c r="BZ170" t="s">
        <v>1763</v>
      </c>
      <c r="CA170" t="s">
        <v>1206</v>
      </c>
      <c r="CB170" t="s">
        <v>1209</v>
      </c>
      <c r="CC170" t="s">
        <v>88</v>
      </c>
      <c r="CD170" t="s">
        <v>1764</v>
      </c>
      <c r="CI170" t="s">
        <v>402</v>
      </c>
      <c r="CJ170" t="s">
        <v>1765</v>
      </c>
      <c r="CK170" t="s">
        <v>1766</v>
      </c>
    </row>
    <row r="171" spans="1:89" x14ac:dyDescent="0.25">
      <c r="A171" t="s">
        <v>444</v>
      </c>
      <c r="B171" t="s">
        <v>1114</v>
      </c>
      <c r="C171" t="s">
        <v>84</v>
      </c>
      <c r="D171" t="s">
        <v>89</v>
      </c>
      <c r="E171" t="s">
        <v>85</v>
      </c>
      <c r="F171" t="s">
        <v>747</v>
      </c>
      <c r="G171" t="s">
        <v>748</v>
      </c>
      <c r="H171" t="s">
        <v>1610</v>
      </c>
      <c r="I171" t="s">
        <v>1419</v>
      </c>
      <c r="K171" t="s">
        <v>1419</v>
      </c>
      <c r="L171" t="s">
        <v>467</v>
      </c>
      <c r="M171" t="s">
        <v>1120</v>
      </c>
      <c r="N171" t="s">
        <v>468</v>
      </c>
      <c r="P171" s="2">
        <v>1</v>
      </c>
      <c r="Q171" s="2">
        <v>0.28000000000000003</v>
      </c>
      <c r="R171" s="2">
        <v>0.28000000000000003</v>
      </c>
      <c r="T171" s="2">
        <v>16.29</v>
      </c>
      <c r="V171" s="2">
        <v>16.29</v>
      </c>
      <c r="W171" s="2">
        <v>1.1100000000000001</v>
      </c>
      <c r="X171" s="2">
        <v>-1.1100000000000001</v>
      </c>
      <c r="Y171" s="2">
        <v>0</v>
      </c>
      <c r="AC171" s="2">
        <v>16.29</v>
      </c>
      <c r="AD171" s="2">
        <v>0.16</v>
      </c>
      <c r="AE171" s="2">
        <v>2.61</v>
      </c>
      <c r="AG171" s="2">
        <v>2.61</v>
      </c>
      <c r="AH171" s="2">
        <v>0.16</v>
      </c>
      <c r="AI171" s="2">
        <v>0.18</v>
      </c>
      <c r="AJ171" s="2">
        <v>-0.18</v>
      </c>
      <c r="AK171" s="2">
        <v>0</v>
      </c>
      <c r="AP171" s="2">
        <v>2.61</v>
      </c>
      <c r="AQ171" s="2">
        <v>18.899999999999999</v>
      </c>
      <c r="AS171" s="2">
        <v>18.899999999999999</v>
      </c>
      <c r="AT171" s="2">
        <v>1.29</v>
      </c>
      <c r="AU171" s="2">
        <v>-1.29</v>
      </c>
      <c r="AV171" s="2">
        <v>0</v>
      </c>
      <c r="AZ171" s="2">
        <v>18.899999999999999</v>
      </c>
      <c r="BA171" t="s">
        <v>87</v>
      </c>
      <c r="BH171" t="s">
        <v>407</v>
      </c>
      <c r="BI171" t="s">
        <v>505</v>
      </c>
      <c r="BJ171" t="s">
        <v>206</v>
      </c>
      <c r="BK171" t="s">
        <v>506</v>
      </c>
      <c r="BL171" t="s">
        <v>418</v>
      </c>
      <c r="BM171" t="s">
        <v>90</v>
      </c>
      <c r="BN171" t="s">
        <v>749</v>
      </c>
      <c r="BO171" t="s">
        <v>206</v>
      </c>
      <c r="BP171" t="s">
        <v>90</v>
      </c>
      <c r="BQ171" t="s">
        <v>354</v>
      </c>
      <c r="BR171" t="s">
        <v>355</v>
      </c>
      <c r="BU171" t="s">
        <v>90</v>
      </c>
      <c r="BV171" t="s">
        <v>518</v>
      </c>
      <c r="BW171" t="s">
        <v>90</v>
      </c>
      <c r="BX171" t="s">
        <v>518</v>
      </c>
      <c r="CA171" t="s">
        <v>90</v>
      </c>
      <c r="CB171" t="s">
        <v>427</v>
      </c>
      <c r="CC171" t="s">
        <v>88</v>
      </c>
      <c r="CD171" t="s">
        <v>750</v>
      </c>
      <c r="CI171" t="s">
        <v>402</v>
      </c>
      <c r="CJ171" t="s">
        <v>751</v>
      </c>
    </row>
    <row r="172" spans="1:89" x14ac:dyDescent="0.25">
      <c r="A172" t="s">
        <v>444</v>
      </c>
      <c r="B172" t="s">
        <v>1114</v>
      </c>
      <c r="C172" t="s">
        <v>84</v>
      </c>
      <c r="D172" t="s">
        <v>89</v>
      </c>
      <c r="E172" t="s">
        <v>85</v>
      </c>
      <c r="F172" t="s">
        <v>1767</v>
      </c>
      <c r="G172" t="s">
        <v>1768</v>
      </c>
      <c r="H172" t="s">
        <v>1610</v>
      </c>
      <c r="I172" t="s">
        <v>1419</v>
      </c>
      <c r="K172" t="s">
        <v>1419</v>
      </c>
      <c r="L172" t="s">
        <v>448</v>
      </c>
      <c r="M172" t="s">
        <v>1117</v>
      </c>
      <c r="N172" t="s">
        <v>449</v>
      </c>
      <c r="P172" s="2">
        <v>1</v>
      </c>
      <c r="Q172" s="2">
        <v>0.02</v>
      </c>
      <c r="R172" s="2">
        <v>0.02</v>
      </c>
      <c r="T172" s="2">
        <v>15.62</v>
      </c>
      <c r="V172" s="2">
        <v>15.62</v>
      </c>
      <c r="AC172" s="2">
        <v>15.62</v>
      </c>
      <c r="AD172" s="2">
        <v>0.21</v>
      </c>
      <c r="AE172" s="2">
        <v>3.28</v>
      </c>
      <c r="AG172" s="2">
        <v>3.28</v>
      </c>
      <c r="AP172" s="2">
        <v>3.28</v>
      </c>
      <c r="AQ172" s="2">
        <v>18.899999999999999</v>
      </c>
      <c r="AS172" s="2">
        <v>18.899999999999999</v>
      </c>
      <c r="AZ172" s="2">
        <v>18.899999999999999</v>
      </c>
      <c r="BA172" t="s">
        <v>87</v>
      </c>
      <c r="BH172" t="s">
        <v>407</v>
      </c>
      <c r="BI172" t="s">
        <v>1084</v>
      </c>
      <c r="BJ172" t="s">
        <v>1085</v>
      </c>
      <c r="BK172" t="s">
        <v>1086</v>
      </c>
      <c r="BL172" t="s">
        <v>1769</v>
      </c>
      <c r="BM172" t="s">
        <v>453</v>
      </c>
      <c r="BN172" t="s">
        <v>1770</v>
      </c>
      <c r="BO172" t="s">
        <v>1085</v>
      </c>
      <c r="BP172" t="s">
        <v>453</v>
      </c>
      <c r="BQ172" t="s">
        <v>354</v>
      </c>
      <c r="BR172" t="s">
        <v>355</v>
      </c>
      <c r="BS172" t="s">
        <v>1085</v>
      </c>
      <c r="BT172" t="s">
        <v>1087</v>
      </c>
      <c r="BW172" t="s">
        <v>1085</v>
      </c>
      <c r="BX172" t="s">
        <v>1087</v>
      </c>
      <c r="CA172" t="s">
        <v>453</v>
      </c>
      <c r="CB172" t="s">
        <v>1133</v>
      </c>
      <c r="CC172" t="s">
        <v>88</v>
      </c>
      <c r="CD172" t="s">
        <v>1771</v>
      </c>
      <c r="CE172" t="s">
        <v>1772</v>
      </c>
      <c r="CF172" t="s">
        <v>1136</v>
      </c>
      <c r="CG172" s="2">
        <v>26.565999999999999</v>
      </c>
      <c r="CH172" t="s">
        <v>1307</v>
      </c>
      <c r="CI172" t="s">
        <v>402</v>
      </c>
      <c r="CJ172" t="s">
        <v>1773</v>
      </c>
    </row>
    <row r="173" spans="1:89" x14ac:dyDescent="0.25">
      <c r="A173" t="s">
        <v>444</v>
      </c>
      <c r="B173" t="s">
        <v>1114</v>
      </c>
      <c r="C173" t="s">
        <v>84</v>
      </c>
      <c r="D173" t="s">
        <v>89</v>
      </c>
      <c r="E173" t="s">
        <v>85</v>
      </c>
      <c r="F173" t="s">
        <v>752</v>
      </c>
      <c r="G173" t="s">
        <v>753</v>
      </c>
      <c r="H173" t="s">
        <v>1610</v>
      </c>
      <c r="I173" t="s">
        <v>1419</v>
      </c>
      <c r="K173" t="s">
        <v>1419</v>
      </c>
      <c r="L173" t="s">
        <v>467</v>
      </c>
      <c r="M173" t="s">
        <v>1120</v>
      </c>
      <c r="N173" t="s">
        <v>468</v>
      </c>
      <c r="P173" s="2">
        <v>1</v>
      </c>
      <c r="Q173" s="2">
        <v>0.28000000000000003</v>
      </c>
      <c r="R173" s="2">
        <v>0.28000000000000003</v>
      </c>
      <c r="T173" s="2">
        <v>16.29</v>
      </c>
      <c r="V173" s="2">
        <v>16.29</v>
      </c>
      <c r="AC173" s="2">
        <v>16.29</v>
      </c>
      <c r="AD173" s="2">
        <v>0.16</v>
      </c>
      <c r="AE173" s="2">
        <v>2.61</v>
      </c>
      <c r="AG173" s="2">
        <v>2.61</v>
      </c>
      <c r="AP173" s="2">
        <v>2.61</v>
      </c>
      <c r="AQ173" s="2">
        <v>18.899999999999999</v>
      </c>
      <c r="AS173" s="2">
        <v>18.899999999999999</v>
      </c>
      <c r="AZ173" s="2">
        <v>18.899999999999999</v>
      </c>
      <c r="BA173" t="s">
        <v>87</v>
      </c>
      <c r="BH173" t="s">
        <v>407</v>
      </c>
      <c r="BI173" t="s">
        <v>514</v>
      </c>
      <c r="BJ173" t="s">
        <v>206</v>
      </c>
      <c r="BK173" t="s">
        <v>515</v>
      </c>
      <c r="BL173" t="s">
        <v>754</v>
      </c>
      <c r="BM173" t="s">
        <v>90</v>
      </c>
      <c r="BN173" t="s">
        <v>755</v>
      </c>
      <c r="BO173" t="s">
        <v>206</v>
      </c>
      <c r="BP173" t="s">
        <v>90</v>
      </c>
      <c r="BQ173" t="s">
        <v>354</v>
      </c>
      <c r="BR173" t="s">
        <v>355</v>
      </c>
      <c r="BU173" t="s">
        <v>90</v>
      </c>
      <c r="BV173" t="s">
        <v>518</v>
      </c>
      <c r="BW173" t="s">
        <v>90</v>
      </c>
      <c r="BX173" t="s">
        <v>518</v>
      </c>
      <c r="CA173" t="s">
        <v>90</v>
      </c>
      <c r="CB173" t="s">
        <v>427</v>
      </c>
      <c r="CC173" t="s">
        <v>88</v>
      </c>
      <c r="CD173" t="s">
        <v>756</v>
      </c>
      <c r="CI173" t="s">
        <v>402</v>
      </c>
      <c r="CJ173" t="s">
        <v>757</v>
      </c>
    </row>
    <row r="174" spans="1:89" x14ac:dyDescent="0.25">
      <c r="A174" t="s">
        <v>444</v>
      </c>
      <c r="B174" t="s">
        <v>1114</v>
      </c>
      <c r="C174" t="s">
        <v>84</v>
      </c>
      <c r="D174" t="s">
        <v>89</v>
      </c>
      <c r="E174" t="s">
        <v>85</v>
      </c>
      <c r="F174" t="s">
        <v>758</v>
      </c>
      <c r="G174" t="s">
        <v>759</v>
      </c>
      <c r="H174" t="s">
        <v>1610</v>
      </c>
      <c r="I174" t="s">
        <v>1419</v>
      </c>
      <c r="K174" t="s">
        <v>1419</v>
      </c>
      <c r="L174" t="s">
        <v>448</v>
      </c>
      <c r="M174" t="s">
        <v>1117</v>
      </c>
      <c r="N174" t="s">
        <v>449</v>
      </c>
      <c r="P174" s="2">
        <v>1</v>
      </c>
      <c r="Q174" s="2">
        <v>0.02</v>
      </c>
      <c r="R174" s="2">
        <v>0.02</v>
      </c>
      <c r="T174" s="2">
        <v>16.29</v>
      </c>
      <c r="V174" s="2">
        <v>16.29</v>
      </c>
      <c r="AC174" s="2">
        <v>16.29</v>
      </c>
      <c r="AD174" s="2">
        <v>0.16</v>
      </c>
      <c r="AE174" s="2">
        <v>2.61</v>
      </c>
      <c r="AG174" s="2">
        <v>2.61</v>
      </c>
      <c r="AP174" s="2">
        <v>2.61</v>
      </c>
      <c r="AQ174" s="2">
        <v>18.899999999999999</v>
      </c>
      <c r="AS174" s="2">
        <v>18.899999999999999</v>
      </c>
      <c r="AZ174" s="2">
        <v>18.899999999999999</v>
      </c>
      <c r="BA174" t="s">
        <v>87</v>
      </c>
      <c r="BH174" t="s">
        <v>407</v>
      </c>
      <c r="BI174" t="s">
        <v>514</v>
      </c>
      <c r="BJ174" t="s">
        <v>206</v>
      </c>
      <c r="BK174" t="s">
        <v>515</v>
      </c>
      <c r="BL174" t="s">
        <v>760</v>
      </c>
      <c r="BM174" t="s">
        <v>90</v>
      </c>
      <c r="BN174" t="s">
        <v>761</v>
      </c>
      <c r="BO174" t="s">
        <v>206</v>
      </c>
      <c r="BP174" t="s">
        <v>90</v>
      </c>
      <c r="BQ174" t="s">
        <v>354</v>
      </c>
      <c r="BR174" t="s">
        <v>355</v>
      </c>
      <c r="BU174" t="s">
        <v>90</v>
      </c>
      <c r="BV174" t="s">
        <v>518</v>
      </c>
      <c r="BW174" t="s">
        <v>90</v>
      </c>
      <c r="BX174" t="s">
        <v>518</v>
      </c>
      <c r="CA174" t="s">
        <v>90</v>
      </c>
      <c r="CB174" t="s">
        <v>427</v>
      </c>
      <c r="CC174" t="s">
        <v>88</v>
      </c>
      <c r="CD174" t="s">
        <v>762</v>
      </c>
      <c r="CI174" t="s">
        <v>402</v>
      </c>
      <c r="CJ174" t="s">
        <v>763</v>
      </c>
    </row>
    <row r="175" spans="1:89" x14ac:dyDescent="0.25">
      <c r="A175" t="s">
        <v>444</v>
      </c>
      <c r="B175" t="s">
        <v>1114</v>
      </c>
      <c r="C175" t="s">
        <v>84</v>
      </c>
      <c r="D175" t="s">
        <v>89</v>
      </c>
      <c r="E175" t="s">
        <v>85</v>
      </c>
      <c r="F175" t="s">
        <v>764</v>
      </c>
      <c r="G175" t="s">
        <v>765</v>
      </c>
      <c r="H175" t="s">
        <v>1419</v>
      </c>
      <c r="I175" t="s">
        <v>1419</v>
      </c>
      <c r="K175" t="s">
        <v>1419</v>
      </c>
      <c r="L175" t="s">
        <v>467</v>
      </c>
      <c r="M175" t="s">
        <v>1120</v>
      </c>
      <c r="N175" t="s">
        <v>468</v>
      </c>
      <c r="P175" s="2">
        <v>1</v>
      </c>
      <c r="Q175" s="2">
        <v>0.28000000000000003</v>
      </c>
      <c r="R175" s="2">
        <v>0.28000000000000003</v>
      </c>
      <c r="T175" s="2">
        <v>16.29</v>
      </c>
      <c r="V175" s="2">
        <v>16.29</v>
      </c>
      <c r="AC175" s="2">
        <v>16.29</v>
      </c>
      <c r="AD175" s="2">
        <v>0.16</v>
      </c>
      <c r="AE175" s="2">
        <v>2.61</v>
      </c>
      <c r="AG175" s="2">
        <v>2.61</v>
      </c>
      <c r="AP175" s="2">
        <v>2.61</v>
      </c>
      <c r="AQ175" s="2">
        <v>18.899999999999999</v>
      </c>
      <c r="AS175" s="2">
        <v>18.899999999999999</v>
      </c>
      <c r="AZ175" s="2">
        <v>18.899999999999999</v>
      </c>
      <c r="BA175" t="s">
        <v>87</v>
      </c>
      <c r="BH175" t="s">
        <v>407</v>
      </c>
      <c r="BI175" t="s">
        <v>514</v>
      </c>
      <c r="BJ175" t="s">
        <v>206</v>
      </c>
      <c r="BK175" t="s">
        <v>515</v>
      </c>
      <c r="BL175" t="s">
        <v>541</v>
      </c>
      <c r="BM175" t="s">
        <v>90</v>
      </c>
      <c r="BN175" t="s">
        <v>766</v>
      </c>
      <c r="BO175" t="s">
        <v>206</v>
      </c>
      <c r="BP175" t="s">
        <v>90</v>
      </c>
      <c r="BQ175" t="s">
        <v>354</v>
      </c>
      <c r="BR175" t="s">
        <v>355</v>
      </c>
      <c r="BU175" t="s">
        <v>90</v>
      </c>
      <c r="BV175" t="s">
        <v>518</v>
      </c>
      <c r="BW175" t="s">
        <v>90</v>
      </c>
      <c r="BX175" t="s">
        <v>518</v>
      </c>
      <c r="CA175" t="s">
        <v>90</v>
      </c>
      <c r="CB175" t="s">
        <v>427</v>
      </c>
      <c r="CC175" t="s">
        <v>88</v>
      </c>
      <c r="CD175" t="s">
        <v>767</v>
      </c>
      <c r="CI175" t="s">
        <v>402</v>
      </c>
      <c r="CJ175" t="s">
        <v>768</v>
      </c>
    </row>
    <row r="176" spans="1:89" x14ac:dyDescent="0.25">
      <c r="A176" t="s">
        <v>444</v>
      </c>
      <c r="B176" t="s">
        <v>1114</v>
      </c>
      <c r="C176" t="s">
        <v>84</v>
      </c>
      <c r="D176" t="s">
        <v>89</v>
      </c>
      <c r="E176" t="s">
        <v>85</v>
      </c>
      <c r="F176" t="s">
        <v>769</v>
      </c>
      <c r="G176" t="s">
        <v>770</v>
      </c>
      <c r="H176" t="s">
        <v>1610</v>
      </c>
      <c r="I176" t="s">
        <v>1419</v>
      </c>
      <c r="K176" t="s">
        <v>1419</v>
      </c>
      <c r="L176" t="s">
        <v>448</v>
      </c>
      <c r="M176" t="s">
        <v>1117</v>
      </c>
      <c r="N176" t="s">
        <v>449</v>
      </c>
      <c r="P176" s="2">
        <v>1</v>
      </c>
      <c r="Q176" s="2">
        <v>0.02</v>
      </c>
      <c r="R176" s="2">
        <v>0.02</v>
      </c>
      <c r="T176" s="2">
        <v>16.29</v>
      </c>
      <c r="V176" s="2">
        <v>16.29</v>
      </c>
      <c r="AC176" s="2">
        <v>16.29</v>
      </c>
      <c r="AD176" s="2">
        <v>0.16</v>
      </c>
      <c r="AE176" s="2">
        <v>2.61</v>
      </c>
      <c r="AG176" s="2">
        <v>2.61</v>
      </c>
      <c r="AP176" s="2">
        <v>2.61</v>
      </c>
      <c r="AQ176" s="2">
        <v>18.899999999999999</v>
      </c>
      <c r="AS176" s="2">
        <v>18.899999999999999</v>
      </c>
      <c r="AZ176" s="2">
        <v>18.899999999999999</v>
      </c>
      <c r="BA176" t="s">
        <v>87</v>
      </c>
      <c r="BH176" t="s">
        <v>407</v>
      </c>
      <c r="BI176" t="s">
        <v>514</v>
      </c>
      <c r="BJ176" t="s">
        <v>206</v>
      </c>
      <c r="BK176" t="s">
        <v>515</v>
      </c>
      <c r="BL176" t="s">
        <v>418</v>
      </c>
      <c r="BM176" t="s">
        <v>90</v>
      </c>
      <c r="BN176" t="s">
        <v>771</v>
      </c>
      <c r="BO176" t="s">
        <v>206</v>
      </c>
      <c r="BP176" t="s">
        <v>90</v>
      </c>
      <c r="BQ176" t="s">
        <v>354</v>
      </c>
      <c r="BR176" t="s">
        <v>355</v>
      </c>
      <c r="BU176" t="s">
        <v>90</v>
      </c>
      <c r="BV176" t="s">
        <v>518</v>
      </c>
      <c r="BW176" t="s">
        <v>90</v>
      </c>
      <c r="BX176" t="s">
        <v>518</v>
      </c>
      <c r="CA176" t="s">
        <v>90</v>
      </c>
      <c r="CB176" t="s">
        <v>427</v>
      </c>
      <c r="CC176" t="s">
        <v>88</v>
      </c>
      <c r="CD176" t="s">
        <v>772</v>
      </c>
      <c r="CI176" t="s">
        <v>402</v>
      </c>
      <c r="CJ176" t="s">
        <v>773</v>
      </c>
    </row>
    <row r="177" spans="1:88" x14ac:dyDescent="0.25">
      <c r="A177" t="s">
        <v>444</v>
      </c>
      <c r="B177" t="s">
        <v>1114</v>
      </c>
      <c r="C177" t="s">
        <v>84</v>
      </c>
      <c r="D177" t="s">
        <v>89</v>
      </c>
      <c r="E177" t="s">
        <v>85</v>
      </c>
      <c r="F177" t="s">
        <v>774</v>
      </c>
      <c r="G177" t="s">
        <v>775</v>
      </c>
      <c r="H177" t="s">
        <v>1307</v>
      </c>
      <c r="I177" t="s">
        <v>1419</v>
      </c>
      <c r="K177" t="s">
        <v>1419</v>
      </c>
      <c r="L177" t="s">
        <v>653</v>
      </c>
      <c r="M177" t="s">
        <v>1150</v>
      </c>
      <c r="N177" t="s">
        <v>654</v>
      </c>
      <c r="P177" s="2">
        <v>1</v>
      </c>
      <c r="Q177" s="2">
        <v>0.66</v>
      </c>
      <c r="R177" s="2">
        <v>0.66</v>
      </c>
      <c r="T177" s="2">
        <v>25.43</v>
      </c>
      <c r="V177" s="2">
        <v>25.43</v>
      </c>
      <c r="AC177" s="2">
        <v>25.43</v>
      </c>
      <c r="AD177" s="2">
        <v>0.16</v>
      </c>
      <c r="AE177" s="2">
        <v>4.07</v>
      </c>
      <c r="AG177" s="2">
        <v>4.07</v>
      </c>
      <c r="AP177" s="2">
        <v>4.07</v>
      </c>
      <c r="AQ177" s="2">
        <v>29.5</v>
      </c>
      <c r="AS177" s="2">
        <v>29.5</v>
      </c>
      <c r="AZ177" s="2">
        <v>29.5</v>
      </c>
      <c r="BA177" t="s">
        <v>87</v>
      </c>
      <c r="BH177" t="s">
        <v>407</v>
      </c>
      <c r="BI177" t="s">
        <v>367</v>
      </c>
      <c r="BJ177" t="s">
        <v>206</v>
      </c>
      <c r="BK177" t="s">
        <v>368</v>
      </c>
      <c r="BL177" t="s">
        <v>541</v>
      </c>
      <c r="BM177" t="s">
        <v>90</v>
      </c>
      <c r="BN177" t="s">
        <v>776</v>
      </c>
      <c r="BO177" t="s">
        <v>206</v>
      </c>
      <c r="BP177" t="s">
        <v>90</v>
      </c>
      <c r="BQ177" t="s">
        <v>354</v>
      </c>
      <c r="BR177" t="s">
        <v>355</v>
      </c>
      <c r="BU177" t="s">
        <v>90</v>
      </c>
      <c r="BV177" t="s">
        <v>518</v>
      </c>
      <c r="BW177" t="s">
        <v>90</v>
      </c>
      <c r="BX177" t="s">
        <v>518</v>
      </c>
      <c r="CA177" t="s">
        <v>90</v>
      </c>
      <c r="CB177" t="s">
        <v>427</v>
      </c>
      <c r="CC177" t="s">
        <v>88</v>
      </c>
      <c r="CD177" t="s">
        <v>777</v>
      </c>
      <c r="CI177" t="s">
        <v>402</v>
      </c>
      <c r="CJ177" t="s">
        <v>778</v>
      </c>
    </row>
    <row r="178" spans="1:88" x14ac:dyDescent="0.25">
      <c r="A178" t="s">
        <v>444</v>
      </c>
      <c r="B178" t="s">
        <v>1114</v>
      </c>
      <c r="C178" t="s">
        <v>84</v>
      </c>
      <c r="D178" t="s">
        <v>89</v>
      </c>
      <c r="E178" t="s">
        <v>85</v>
      </c>
      <c r="F178" t="s">
        <v>733</v>
      </c>
      <c r="G178" t="s">
        <v>734</v>
      </c>
      <c r="H178" t="s">
        <v>1447</v>
      </c>
      <c r="I178" t="s">
        <v>1610</v>
      </c>
      <c r="K178" t="s">
        <v>1610</v>
      </c>
      <c r="L178" t="s">
        <v>448</v>
      </c>
      <c r="M178" t="s">
        <v>1117</v>
      </c>
      <c r="N178" t="s">
        <v>449</v>
      </c>
      <c r="P178" s="2">
        <v>1</v>
      </c>
      <c r="Q178" s="2">
        <v>0.02</v>
      </c>
      <c r="R178" s="2">
        <v>0.02</v>
      </c>
      <c r="T178" s="2">
        <v>16.29</v>
      </c>
      <c r="V178" s="2">
        <v>16.29</v>
      </c>
      <c r="AC178" s="2">
        <v>16.29</v>
      </c>
      <c r="AD178" s="2">
        <v>0.16</v>
      </c>
      <c r="AE178" s="2">
        <v>2.61</v>
      </c>
      <c r="AG178" s="2">
        <v>2.61</v>
      </c>
      <c r="AP178" s="2">
        <v>2.61</v>
      </c>
      <c r="AQ178" s="2">
        <v>18.899999999999999</v>
      </c>
      <c r="AS178" s="2">
        <v>18.899999999999999</v>
      </c>
      <c r="AZ178" s="2">
        <v>18.899999999999999</v>
      </c>
      <c r="BA178" t="s">
        <v>87</v>
      </c>
      <c r="BH178" t="s">
        <v>407</v>
      </c>
      <c r="BI178" t="s">
        <v>514</v>
      </c>
      <c r="BJ178" t="s">
        <v>206</v>
      </c>
      <c r="BK178" t="s">
        <v>515</v>
      </c>
      <c r="BL178" t="s">
        <v>735</v>
      </c>
      <c r="BM178" t="s">
        <v>90</v>
      </c>
      <c r="BN178" t="s">
        <v>736</v>
      </c>
      <c r="BO178" t="s">
        <v>206</v>
      </c>
      <c r="BP178" t="s">
        <v>90</v>
      </c>
      <c r="BQ178" t="s">
        <v>354</v>
      </c>
      <c r="BR178" t="s">
        <v>355</v>
      </c>
      <c r="BU178" t="s">
        <v>90</v>
      </c>
      <c r="BV178" t="s">
        <v>518</v>
      </c>
      <c r="BW178" t="s">
        <v>90</v>
      </c>
      <c r="BX178" t="s">
        <v>518</v>
      </c>
      <c r="CA178" t="s">
        <v>90</v>
      </c>
      <c r="CB178" t="s">
        <v>427</v>
      </c>
      <c r="CC178" t="s">
        <v>88</v>
      </c>
      <c r="CD178" t="s">
        <v>737</v>
      </c>
      <c r="CI178" t="s">
        <v>402</v>
      </c>
      <c r="CJ178" t="s">
        <v>738</v>
      </c>
    </row>
    <row r="179" spans="1:88" x14ac:dyDescent="0.25">
      <c r="A179" t="s">
        <v>444</v>
      </c>
      <c r="B179" t="s">
        <v>1114</v>
      </c>
      <c r="C179" t="s">
        <v>84</v>
      </c>
      <c r="D179" t="s">
        <v>89</v>
      </c>
      <c r="E179" t="s">
        <v>85</v>
      </c>
      <c r="F179" t="s">
        <v>1774</v>
      </c>
      <c r="G179" t="s">
        <v>1775</v>
      </c>
      <c r="H179" t="s">
        <v>1610</v>
      </c>
      <c r="I179" t="s">
        <v>1610</v>
      </c>
      <c r="K179" t="s">
        <v>1610</v>
      </c>
      <c r="L179" t="s">
        <v>448</v>
      </c>
      <c r="M179" t="s">
        <v>1117</v>
      </c>
      <c r="N179" t="s">
        <v>449</v>
      </c>
      <c r="P179" s="2">
        <v>1</v>
      </c>
      <c r="Q179" s="2">
        <v>0.02</v>
      </c>
      <c r="R179" s="2">
        <v>0.02</v>
      </c>
      <c r="T179" s="2">
        <v>16.29</v>
      </c>
      <c r="V179" s="2">
        <v>16.29</v>
      </c>
      <c r="AC179" s="2">
        <v>16.29</v>
      </c>
      <c r="AD179" s="2">
        <v>0.16</v>
      </c>
      <c r="AE179" s="2">
        <v>2.61</v>
      </c>
      <c r="AG179" s="2">
        <v>2.61</v>
      </c>
      <c r="AP179" s="2">
        <v>2.61</v>
      </c>
      <c r="AQ179" s="2">
        <v>18.899999999999999</v>
      </c>
      <c r="AS179" s="2">
        <v>18.899999999999999</v>
      </c>
      <c r="AZ179" s="2">
        <v>18.899999999999999</v>
      </c>
      <c r="BA179" t="s">
        <v>87</v>
      </c>
      <c r="BH179" t="s">
        <v>407</v>
      </c>
      <c r="BI179" t="s">
        <v>1084</v>
      </c>
      <c r="BJ179" t="s">
        <v>1085</v>
      </c>
      <c r="BK179" t="s">
        <v>1086</v>
      </c>
      <c r="BL179" t="s">
        <v>1776</v>
      </c>
      <c r="BM179" t="s">
        <v>90</v>
      </c>
      <c r="BN179" t="s">
        <v>1777</v>
      </c>
      <c r="BO179" t="s">
        <v>1085</v>
      </c>
      <c r="BP179" t="s">
        <v>90</v>
      </c>
      <c r="BQ179" t="s">
        <v>354</v>
      </c>
      <c r="BR179" t="s">
        <v>355</v>
      </c>
      <c r="BU179" t="s">
        <v>90</v>
      </c>
      <c r="BV179" t="s">
        <v>518</v>
      </c>
      <c r="BW179" t="s">
        <v>90</v>
      </c>
      <c r="BX179" t="s">
        <v>518</v>
      </c>
      <c r="CA179" t="s">
        <v>90</v>
      </c>
      <c r="CB179" t="s">
        <v>427</v>
      </c>
      <c r="CC179" t="s">
        <v>88</v>
      </c>
      <c r="CD179" t="s">
        <v>1778</v>
      </c>
      <c r="CI179" t="s">
        <v>402</v>
      </c>
      <c r="CJ179" t="s">
        <v>1779</v>
      </c>
    </row>
    <row r="180" spans="1:88" x14ac:dyDescent="0.25">
      <c r="A180" t="s">
        <v>444</v>
      </c>
      <c r="B180" t="s">
        <v>1114</v>
      </c>
      <c r="C180" t="s">
        <v>84</v>
      </c>
      <c r="D180" t="s">
        <v>89</v>
      </c>
      <c r="E180" t="s">
        <v>85</v>
      </c>
      <c r="F180" t="s">
        <v>1305</v>
      </c>
      <c r="G180" t="s">
        <v>1780</v>
      </c>
      <c r="H180" t="s">
        <v>1307</v>
      </c>
      <c r="I180" t="s">
        <v>1610</v>
      </c>
      <c r="K180" t="s">
        <v>1610</v>
      </c>
      <c r="L180" t="s">
        <v>1308</v>
      </c>
      <c r="M180" t="s">
        <v>1309</v>
      </c>
      <c r="N180" t="s">
        <v>1310</v>
      </c>
      <c r="P180" s="2">
        <v>1</v>
      </c>
      <c r="Q180" s="2">
        <v>0.55000000000000004</v>
      </c>
      <c r="R180" s="2">
        <v>0.55000000000000004</v>
      </c>
      <c r="T180" s="2">
        <v>24.58</v>
      </c>
      <c r="V180" s="2">
        <v>24.58</v>
      </c>
      <c r="AC180" s="2">
        <v>24.58</v>
      </c>
      <c r="AD180" s="2">
        <v>0.2</v>
      </c>
      <c r="AE180" s="2">
        <v>4.92</v>
      </c>
      <c r="AG180" s="2">
        <v>4.92</v>
      </c>
      <c r="AP180" s="2">
        <v>4.92</v>
      </c>
      <c r="AQ180" s="2">
        <v>29.5</v>
      </c>
      <c r="AS180" s="2">
        <v>29.5</v>
      </c>
      <c r="AZ180" s="2">
        <v>29.5</v>
      </c>
      <c r="BA180" t="s">
        <v>87</v>
      </c>
      <c r="BH180" t="s">
        <v>407</v>
      </c>
      <c r="BI180" t="s">
        <v>1237</v>
      </c>
      <c r="BJ180" t="s">
        <v>964</v>
      </c>
      <c r="BK180" t="s">
        <v>1238</v>
      </c>
      <c r="BL180" t="s">
        <v>1311</v>
      </c>
      <c r="BM180" t="s">
        <v>453</v>
      </c>
      <c r="BN180" t="s">
        <v>1312</v>
      </c>
      <c r="BO180" t="s">
        <v>964</v>
      </c>
      <c r="BP180" t="s">
        <v>453</v>
      </c>
      <c r="BQ180" t="s">
        <v>354</v>
      </c>
      <c r="BR180" t="s">
        <v>355</v>
      </c>
      <c r="BS180" t="s">
        <v>964</v>
      </c>
      <c r="BT180" t="s">
        <v>966</v>
      </c>
      <c r="BW180" t="s">
        <v>964</v>
      </c>
      <c r="BX180" t="s">
        <v>966</v>
      </c>
      <c r="CA180" t="s">
        <v>453</v>
      </c>
      <c r="CB180" t="s">
        <v>1155</v>
      </c>
      <c r="CC180" t="s">
        <v>88</v>
      </c>
      <c r="CD180" t="s">
        <v>1781</v>
      </c>
      <c r="CI180" t="s">
        <v>402</v>
      </c>
      <c r="CJ180" t="s">
        <v>1782</v>
      </c>
    </row>
    <row r="181" spans="1:88" x14ac:dyDescent="0.25">
      <c r="A181" t="s">
        <v>444</v>
      </c>
      <c r="B181" t="s">
        <v>1114</v>
      </c>
      <c r="C181" t="s">
        <v>84</v>
      </c>
      <c r="D181" t="s">
        <v>89</v>
      </c>
      <c r="E181" t="s">
        <v>85</v>
      </c>
      <c r="F181" t="s">
        <v>1783</v>
      </c>
      <c r="G181" t="s">
        <v>1784</v>
      </c>
      <c r="H181" t="s">
        <v>1610</v>
      </c>
      <c r="I181" t="s">
        <v>1610</v>
      </c>
      <c r="K181" t="s">
        <v>1610</v>
      </c>
      <c r="L181" t="s">
        <v>448</v>
      </c>
      <c r="M181" t="s">
        <v>1117</v>
      </c>
      <c r="N181" t="s">
        <v>449</v>
      </c>
      <c r="P181" s="2">
        <v>1</v>
      </c>
      <c r="Q181" s="2">
        <v>0.02</v>
      </c>
      <c r="R181" s="2">
        <v>0.02</v>
      </c>
      <c r="T181" s="2">
        <v>16.29</v>
      </c>
      <c r="V181" s="2">
        <v>16.29</v>
      </c>
      <c r="AC181" s="2">
        <v>16.29</v>
      </c>
      <c r="AD181" s="2">
        <v>0.16</v>
      </c>
      <c r="AE181" s="2">
        <v>2.61</v>
      </c>
      <c r="AG181" s="2">
        <v>2.61</v>
      </c>
      <c r="AP181" s="2">
        <v>2.61</v>
      </c>
      <c r="AQ181" s="2">
        <v>18.899999999999999</v>
      </c>
      <c r="AS181" s="2">
        <v>18.899999999999999</v>
      </c>
      <c r="AZ181" s="2">
        <v>18.899999999999999</v>
      </c>
      <c r="BA181" t="s">
        <v>87</v>
      </c>
      <c r="BH181" t="s">
        <v>407</v>
      </c>
      <c r="BI181" t="s">
        <v>424</v>
      </c>
      <c r="BJ181" t="s">
        <v>90</v>
      </c>
      <c r="BK181" t="s">
        <v>266</v>
      </c>
      <c r="BL181" t="s">
        <v>1785</v>
      </c>
      <c r="BM181" t="s">
        <v>90</v>
      </c>
      <c r="BN181" t="s">
        <v>1786</v>
      </c>
      <c r="BO181" t="s">
        <v>90</v>
      </c>
      <c r="BP181" t="s">
        <v>90</v>
      </c>
      <c r="BQ181" t="s">
        <v>354</v>
      </c>
      <c r="BR181" t="s">
        <v>355</v>
      </c>
      <c r="BS181" t="s">
        <v>90</v>
      </c>
      <c r="BT181" t="s">
        <v>518</v>
      </c>
      <c r="BU181" t="s">
        <v>90</v>
      </c>
      <c r="BV181" t="s">
        <v>518</v>
      </c>
      <c r="BW181" t="s">
        <v>90</v>
      </c>
      <c r="BX181" t="s">
        <v>518</v>
      </c>
      <c r="CA181" t="s">
        <v>90</v>
      </c>
      <c r="CB181" t="s">
        <v>427</v>
      </c>
      <c r="CC181" t="s">
        <v>88</v>
      </c>
      <c r="CD181" t="s">
        <v>1787</v>
      </c>
      <c r="CI181" t="s">
        <v>402</v>
      </c>
      <c r="CJ181" t="s">
        <v>1788</v>
      </c>
    </row>
    <row r="182" spans="1:88" x14ac:dyDescent="0.25">
      <c r="A182" t="s">
        <v>444</v>
      </c>
      <c r="B182" t="s">
        <v>1114</v>
      </c>
      <c r="C182" t="s">
        <v>84</v>
      </c>
      <c r="D182" t="s">
        <v>89</v>
      </c>
      <c r="E182" t="s">
        <v>85</v>
      </c>
      <c r="F182" t="s">
        <v>739</v>
      </c>
      <c r="G182" t="s">
        <v>740</v>
      </c>
      <c r="H182" t="s">
        <v>1447</v>
      </c>
      <c r="I182" t="s">
        <v>1610</v>
      </c>
      <c r="K182" t="s">
        <v>1610</v>
      </c>
      <c r="L182" t="s">
        <v>741</v>
      </c>
      <c r="M182" t="s">
        <v>1256</v>
      </c>
      <c r="N182" t="s">
        <v>742</v>
      </c>
      <c r="P182" s="2">
        <v>1</v>
      </c>
      <c r="Q182" s="2">
        <v>0.66</v>
      </c>
      <c r="R182" s="2">
        <v>0.66</v>
      </c>
      <c r="T182" s="2">
        <v>25.43</v>
      </c>
      <c r="V182" s="2">
        <v>25.43</v>
      </c>
      <c r="AC182" s="2">
        <v>25.43</v>
      </c>
      <c r="AD182" s="2">
        <v>0.16</v>
      </c>
      <c r="AE182" s="2">
        <v>4.07</v>
      </c>
      <c r="AG182" s="2">
        <v>4.07</v>
      </c>
      <c r="AP182" s="2">
        <v>4.07</v>
      </c>
      <c r="AQ182" s="2">
        <v>29.5</v>
      </c>
      <c r="AS182" s="2">
        <v>29.5</v>
      </c>
      <c r="AZ182" s="2">
        <v>29.5</v>
      </c>
      <c r="BA182" t="s">
        <v>87</v>
      </c>
      <c r="BH182" t="s">
        <v>407</v>
      </c>
      <c r="BI182" t="s">
        <v>367</v>
      </c>
      <c r="BJ182" t="s">
        <v>206</v>
      </c>
      <c r="BK182" t="s">
        <v>368</v>
      </c>
      <c r="BL182" t="s">
        <v>743</v>
      </c>
      <c r="BM182" t="s">
        <v>90</v>
      </c>
      <c r="BN182" t="s">
        <v>744</v>
      </c>
      <c r="BO182" t="s">
        <v>206</v>
      </c>
      <c r="BP182" t="s">
        <v>90</v>
      </c>
      <c r="BQ182" t="s">
        <v>354</v>
      </c>
      <c r="BR182" t="s">
        <v>355</v>
      </c>
      <c r="BU182" t="s">
        <v>90</v>
      </c>
      <c r="BV182" t="s">
        <v>518</v>
      </c>
      <c r="BW182" t="s">
        <v>90</v>
      </c>
      <c r="BX182" t="s">
        <v>518</v>
      </c>
      <c r="CA182" t="s">
        <v>90</v>
      </c>
      <c r="CB182" t="s">
        <v>427</v>
      </c>
      <c r="CC182" t="s">
        <v>88</v>
      </c>
      <c r="CD182" t="s">
        <v>745</v>
      </c>
      <c r="CI182" t="s">
        <v>402</v>
      </c>
      <c r="CJ182" t="s">
        <v>746</v>
      </c>
    </row>
    <row r="183" spans="1:88" x14ac:dyDescent="0.25">
      <c r="A183" t="s">
        <v>444</v>
      </c>
      <c r="B183" t="s">
        <v>1114</v>
      </c>
      <c r="C183" t="s">
        <v>84</v>
      </c>
      <c r="D183" t="s">
        <v>89</v>
      </c>
      <c r="E183" t="s">
        <v>356</v>
      </c>
      <c r="F183" t="s">
        <v>1789</v>
      </c>
      <c r="G183" t="s">
        <v>1790</v>
      </c>
      <c r="J183" t="s">
        <v>1610</v>
      </c>
      <c r="K183" t="s">
        <v>1610</v>
      </c>
      <c r="L183" t="s">
        <v>1013</v>
      </c>
      <c r="M183" t="s">
        <v>1511</v>
      </c>
      <c r="N183" t="s">
        <v>1014</v>
      </c>
      <c r="P183" s="2">
        <v>1</v>
      </c>
      <c r="Q183" s="2">
        <v>0.9</v>
      </c>
      <c r="R183" s="2">
        <v>0.9</v>
      </c>
      <c r="BI183" t="s">
        <v>1791</v>
      </c>
      <c r="BJ183" t="s">
        <v>90</v>
      </c>
      <c r="BK183" t="s">
        <v>1792</v>
      </c>
      <c r="BL183" t="s">
        <v>367</v>
      </c>
      <c r="BM183" t="s">
        <v>206</v>
      </c>
      <c r="BN183" t="s">
        <v>368</v>
      </c>
      <c r="BO183" t="s">
        <v>206</v>
      </c>
      <c r="BP183" t="s">
        <v>90</v>
      </c>
      <c r="BQ183" t="s">
        <v>354</v>
      </c>
      <c r="BR183" t="s">
        <v>123</v>
      </c>
    </row>
    <row r="184" spans="1:88" x14ac:dyDescent="0.25">
      <c r="A184" t="s">
        <v>444</v>
      </c>
      <c r="B184" t="s">
        <v>1114</v>
      </c>
      <c r="C184" t="s">
        <v>84</v>
      </c>
      <c r="D184" t="s">
        <v>425</v>
      </c>
      <c r="E184" t="s">
        <v>356</v>
      </c>
      <c r="F184" t="s">
        <v>1070</v>
      </c>
      <c r="G184" t="s">
        <v>1793</v>
      </c>
      <c r="J184" t="s">
        <v>1610</v>
      </c>
      <c r="K184" t="s">
        <v>1610</v>
      </c>
      <c r="L184" t="s">
        <v>1072</v>
      </c>
      <c r="M184" t="s">
        <v>1794</v>
      </c>
      <c r="N184" t="s">
        <v>1073</v>
      </c>
      <c r="P184" s="2">
        <v>1</v>
      </c>
      <c r="Q184" s="2">
        <v>0.62</v>
      </c>
      <c r="R184" s="2">
        <v>0.62</v>
      </c>
      <c r="BI184" t="s">
        <v>1795</v>
      </c>
      <c r="BJ184" t="s">
        <v>376</v>
      </c>
      <c r="BK184" t="s">
        <v>1075</v>
      </c>
      <c r="BL184" t="s">
        <v>1796</v>
      </c>
      <c r="BM184" t="s">
        <v>376</v>
      </c>
      <c r="BN184" t="s">
        <v>1797</v>
      </c>
      <c r="BO184" t="s">
        <v>206</v>
      </c>
      <c r="BP184" t="s">
        <v>376</v>
      </c>
      <c r="BQ184" t="s">
        <v>354</v>
      </c>
      <c r="BR184" t="s">
        <v>123</v>
      </c>
    </row>
    <row r="185" spans="1:88" x14ac:dyDescent="0.25">
      <c r="A185" t="s">
        <v>444</v>
      </c>
      <c r="B185" t="s">
        <v>1114</v>
      </c>
      <c r="C185" t="s">
        <v>84</v>
      </c>
      <c r="D185" t="s">
        <v>89</v>
      </c>
      <c r="E185" t="s">
        <v>201</v>
      </c>
      <c r="F185" t="s">
        <v>1686</v>
      </c>
      <c r="G185" t="s">
        <v>1798</v>
      </c>
      <c r="H185" t="s">
        <v>1799</v>
      </c>
      <c r="K185" t="s">
        <v>1610</v>
      </c>
      <c r="L185" t="s">
        <v>1688</v>
      </c>
      <c r="M185" t="s">
        <v>1689</v>
      </c>
      <c r="N185" t="s">
        <v>1690</v>
      </c>
      <c r="P185" s="2">
        <v>1</v>
      </c>
      <c r="T185" s="2">
        <v>-94.83</v>
      </c>
      <c r="V185" s="2">
        <v>-94.83</v>
      </c>
      <c r="AC185" s="2">
        <v>-94.83</v>
      </c>
      <c r="AD185" s="2">
        <v>0.16</v>
      </c>
      <c r="AE185" s="2">
        <v>-15.17</v>
      </c>
      <c r="AG185" s="2">
        <v>-15.17</v>
      </c>
      <c r="AP185" s="2">
        <v>-15.17</v>
      </c>
      <c r="AQ185" s="2">
        <v>-110</v>
      </c>
      <c r="AS185" s="2">
        <v>-110</v>
      </c>
      <c r="AZ185" s="2">
        <v>-110</v>
      </c>
      <c r="BA185" t="s">
        <v>87</v>
      </c>
      <c r="BH185" t="s">
        <v>407</v>
      </c>
      <c r="BI185" t="s">
        <v>1084</v>
      </c>
      <c r="BK185" t="s">
        <v>1086</v>
      </c>
      <c r="BL185" t="s">
        <v>418</v>
      </c>
      <c r="BM185" t="s">
        <v>90</v>
      </c>
      <c r="BN185" t="s">
        <v>1691</v>
      </c>
      <c r="BO185" t="s">
        <v>1085</v>
      </c>
      <c r="BP185" t="s">
        <v>90</v>
      </c>
      <c r="BQ185" t="s">
        <v>354</v>
      </c>
      <c r="BR185" t="s">
        <v>355</v>
      </c>
      <c r="BU185" t="s">
        <v>90</v>
      </c>
      <c r="BV185" t="s">
        <v>518</v>
      </c>
      <c r="BW185" t="s">
        <v>90</v>
      </c>
      <c r="BX185" t="s">
        <v>518</v>
      </c>
      <c r="CA185" t="s">
        <v>90</v>
      </c>
      <c r="CB185" t="s">
        <v>427</v>
      </c>
      <c r="CC185" t="s">
        <v>88</v>
      </c>
      <c r="CD185" t="s">
        <v>1800</v>
      </c>
      <c r="CI185" t="s">
        <v>402</v>
      </c>
      <c r="CJ185" t="s">
        <v>1801</v>
      </c>
    </row>
    <row r="186" spans="1:88" x14ac:dyDescent="0.25">
      <c r="A186" t="s">
        <v>444</v>
      </c>
      <c r="B186" t="s">
        <v>1114</v>
      </c>
      <c r="C186" t="s">
        <v>84</v>
      </c>
      <c r="D186" t="s">
        <v>89</v>
      </c>
      <c r="E186" t="s">
        <v>201</v>
      </c>
      <c r="F186" t="s">
        <v>1686</v>
      </c>
      <c r="G186" t="s">
        <v>1798</v>
      </c>
      <c r="H186" t="s">
        <v>1799</v>
      </c>
      <c r="K186" t="s">
        <v>1610</v>
      </c>
      <c r="L186" t="s">
        <v>1692</v>
      </c>
      <c r="M186" t="s">
        <v>1693</v>
      </c>
      <c r="N186" t="s">
        <v>1694</v>
      </c>
      <c r="P186" s="2">
        <v>1</v>
      </c>
      <c r="T186" s="2">
        <v>-90.52</v>
      </c>
      <c r="V186" s="2">
        <v>-90.52</v>
      </c>
      <c r="AC186" s="2">
        <v>-90.52</v>
      </c>
      <c r="AD186" s="2">
        <v>0.16</v>
      </c>
      <c r="AE186" s="2">
        <v>-14.48</v>
      </c>
      <c r="AG186" s="2">
        <v>-14.48</v>
      </c>
      <c r="AP186" s="2">
        <v>-14.48</v>
      </c>
      <c r="AQ186" s="2">
        <v>-105</v>
      </c>
      <c r="AS186" s="2">
        <v>-105</v>
      </c>
      <c r="AZ186" s="2">
        <v>-105</v>
      </c>
      <c r="BA186" t="s">
        <v>87</v>
      </c>
      <c r="BH186" t="s">
        <v>407</v>
      </c>
      <c r="BI186" t="s">
        <v>1084</v>
      </c>
      <c r="BK186" t="s">
        <v>1086</v>
      </c>
      <c r="BL186" t="s">
        <v>418</v>
      </c>
      <c r="BM186" t="s">
        <v>90</v>
      </c>
      <c r="BN186" t="s">
        <v>1691</v>
      </c>
      <c r="BO186" t="s">
        <v>1085</v>
      </c>
      <c r="BP186" t="s">
        <v>90</v>
      </c>
      <c r="BQ186" t="s">
        <v>354</v>
      </c>
      <c r="BR186" t="s">
        <v>355</v>
      </c>
      <c r="BU186" t="s">
        <v>90</v>
      </c>
      <c r="BV186" t="s">
        <v>518</v>
      </c>
      <c r="BW186" t="s">
        <v>90</v>
      </c>
      <c r="BX186" t="s">
        <v>518</v>
      </c>
      <c r="CA186" t="s">
        <v>90</v>
      </c>
      <c r="CB186" t="s">
        <v>427</v>
      </c>
      <c r="CC186" t="s">
        <v>88</v>
      </c>
      <c r="CD186" t="s">
        <v>1800</v>
      </c>
      <c r="CI186" t="s">
        <v>402</v>
      </c>
      <c r="CJ186" t="s">
        <v>1801</v>
      </c>
    </row>
    <row r="187" spans="1:88" x14ac:dyDescent="0.25">
      <c r="A187" t="s">
        <v>444</v>
      </c>
      <c r="B187" t="s">
        <v>1114</v>
      </c>
      <c r="C187" t="s">
        <v>84</v>
      </c>
      <c r="D187" t="s">
        <v>89</v>
      </c>
      <c r="E187" t="s">
        <v>201</v>
      </c>
      <c r="F187" t="s">
        <v>583</v>
      </c>
      <c r="G187" t="s">
        <v>988</v>
      </c>
      <c r="H187" t="s">
        <v>1802</v>
      </c>
      <c r="K187" t="s">
        <v>1610</v>
      </c>
      <c r="L187" t="s">
        <v>585</v>
      </c>
      <c r="M187" t="s">
        <v>1513</v>
      </c>
      <c r="N187" t="s">
        <v>586</v>
      </c>
      <c r="P187" s="2">
        <v>1</v>
      </c>
      <c r="T187" s="2">
        <v>-25.43</v>
      </c>
      <c r="V187" s="2">
        <v>-25.43</v>
      </c>
      <c r="AC187" s="2">
        <v>-25.43</v>
      </c>
      <c r="AD187" s="2">
        <v>0.16</v>
      </c>
      <c r="AE187" s="2">
        <v>-4.07</v>
      </c>
      <c r="AG187" s="2">
        <v>-4.07</v>
      </c>
      <c r="AP187" s="2">
        <v>-4.07</v>
      </c>
      <c r="AQ187" s="2">
        <v>-29.5</v>
      </c>
      <c r="AS187" s="2">
        <v>-29.5</v>
      </c>
      <c r="AZ187" s="2">
        <v>-29.5</v>
      </c>
      <c r="BA187" t="s">
        <v>87</v>
      </c>
      <c r="BH187" t="s">
        <v>407</v>
      </c>
      <c r="BI187" t="s">
        <v>367</v>
      </c>
      <c r="BK187" t="s">
        <v>368</v>
      </c>
      <c r="BL187" t="s">
        <v>417</v>
      </c>
      <c r="BM187" t="s">
        <v>90</v>
      </c>
      <c r="BN187" t="s">
        <v>587</v>
      </c>
      <c r="BO187" t="s">
        <v>206</v>
      </c>
      <c r="BP187" t="s">
        <v>90</v>
      </c>
      <c r="BQ187" t="s">
        <v>354</v>
      </c>
      <c r="BR187" t="s">
        <v>355</v>
      </c>
      <c r="BU187" t="s">
        <v>90</v>
      </c>
      <c r="BV187" t="s">
        <v>518</v>
      </c>
      <c r="BW187" t="s">
        <v>90</v>
      </c>
      <c r="BX187" t="s">
        <v>518</v>
      </c>
      <c r="CA187" t="s">
        <v>90</v>
      </c>
      <c r="CB187" t="s">
        <v>427</v>
      </c>
      <c r="CC187" t="s">
        <v>88</v>
      </c>
      <c r="CD187" t="s">
        <v>989</v>
      </c>
      <c r="CI187" t="s">
        <v>402</v>
      </c>
      <c r="CJ187" t="s">
        <v>990</v>
      </c>
    </row>
    <row r="188" spans="1:88" x14ac:dyDescent="0.25">
      <c r="A188" t="s">
        <v>444</v>
      </c>
      <c r="B188" t="s">
        <v>1114</v>
      </c>
      <c r="C188" t="s">
        <v>84</v>
      </c>
      <c r="D188" t="s">
        <v>89</v>
      </c>
      <c r="E188" t="s">
        <v>201</v>
      </c>
      <c r="F188" t="s">
        <v>1172</v>
      </c>
      <c r="G188" t="s">
        <v>1803</v>
      </c>
      <c r="H188" t="s">
        <v>1804</v>
      </c>
      <c r="K188" t="s">
        <v>1610</v>
      </c>
      <c r="L188" t="s">
        <v>610</v>
      </c>
      <c r="M188" t="s">
        <v>1174</v>
      </c>
      <c r="N188" t="s">
        <v>611</v>
      </c>
      <c r="P188" s="2">
        <v>1</v>
      </c>
      <c r="T188" s="2">
        <v>-25.43</v>
      </c>
      <c r="V188" s="2">
        <v>-25.43</v>
      </c>
      <c r="AC188" s="2">
        <v>-25.43</v>
      </c>
      <c r="AD188" s="2">
        <v>0.16</v>
      </c>
      <c r="AE188" s="2">
        <v>-4.07</v>
      </c>
      <c r="AG188" s="2">
        <v>-4.07</v>
      </c>
      <c r="AP188" s="2">
        <v>-4.07</v>
      </c>
      <c r="AQ188" s="2">
        <v>-29.5</v>
      </c>
      <c r="AS188" s="2">
        <v>-29.5</v>
      </c>
      <c r="AZ188" s="2">
        <v>-29.5</v>
      </c>
      <c r="BA188" t="s">
        <v>87</v>
      </c>
      <c r="BH188" t="s">
        <v>407</v>
      </c>
      <c r="BI188" t="s">
        <v>1237</v>
      </c>
      <c r="BK188" t="s">
        <v>1238</v>
      </c>
      <c r="BL188" t="s">
        <v>1805</v>
      </c>
      <c r="BM188" t="s">
        <v>90</v>
      </c>
      <c r="BN188" t="s">
        <v>1176</v>
      </c>
      <c r="BO188" t="s">
        <v>964</v>
      </c>
      <c r="BP188" t="s">
        <v>90</v>
      </c>
      <c r="BQ188" t="s">
        <v>354</v>
      </c>
      <c r="BR188" t="s">
        <v>355</v>
      </c>
      <c r="BU188" t="s">
        <v>90</v>
      </c>
      <c r="BV188" t="s">
        <v>518</v>
      </c>
      <c r="BW188" t="s">
        <v>90</v>
      </c>
      <c r="BX188" t="s">
        <v>518</v>
      </c>
      <c r="CA188" t="s">
        <v>90</v>
      </c>
      <c r="CB188" t="s">
        <v>427</v>
      </c>
      <c r="CC188" t="s">
        <v>88</v>
      </c>
      <c r="CD188" t="s">
        <v>1806</v>
      </c>
      <c r="CI188" t="s">
        <v>402</v>
      </c>
      <c r="CJ188" t="s">
        <v>1807</v>
      </c>
    </row>
    <row r="189" spans="1:88" x14ac:dyDescent="0.25">
      <c r="A189" t="s">
        <v>444</v>
      </c>
      <c r="B189" t="s">
        <v>1114</v>
      </c>
      <c r="C189" t="s">
        <v>84</v>
      </c>
      <c r="D189" t="s">
        <v>1201</v>
      </c>
      <c r="E189" t="s">
        <v>85</v>
      </c>
      <c r="F189" t="s">
        <v>1808</v>
      </c>
      <c r="G189" t="s">
        <v>1809</v>
      </c>
      <c r="H189" t="s">
        <v>1307</v>
      </c>
      <c r="I189" t="s">
        <v>1447</v>
      </c>
      <c r="K189" t="s">
        <v>1447</v>
      </c>
      <c r="L189" t="s">
        <v>1810</v>
      </c>
      <c r="M189" t="s">
        <v>1811</v>
      </c>
      <c r="N189" t="s">
        <v>1812</v>
      </c>
      <c r="P189" s="2">
        <v>1</v>
      </c>
      <c r="Q189" s="2">
        <v>0.59</v>
      </c>
      <c r="R189" s="2">
        <v>0.59</v>
      </c>
      <c r="T189" s="2">
        <v>27.46</v>
      </c>
      <c r="V189" s="2">
        <v>27.46</v>
      </c>
      <c r="AC189" s="2">
        <v>27.46</v>
      </c>
      <c r="AD189" s="2">
        <v>0.22</v>
      </c>
      <c r="AE189" s="2">
        <v>6.04</v>
      </c>
      <c r="AG189" s="2">
        <v>6.04</v>
      </c>
      <c r="AP189" s="2">
        <v>6.04</v>
      </c>
      <c r="AQ189" s="2">
        <v>33.5</v>
      </c>
      <c r="AS189" s="2">
        <v>33.5</v>
      </c>
      <c r="AZ189" s="2">
        <v>33.5</v>
      </c>
      <c r="BA189" t="s">
        <v>87</v>
      </c>
      <c r="BH189" t="s">
        <v>407</v>
      </c>
      <c r="BI189" t="s">
        <v>1237</v>
      </c>
      <c r="BJ189" t="s">
        <v>964</v>
      </c>
      <c r="BK189" t="s">
        <v>1238</v>
      </c>
      <c r="BL189" t="s">
        <v>1813</v>
      </c>
      <c r="BM189" t="s">
        <v>1206</v>
      </c>
      <c r="BN189" t="s">
        <v>1814</v>
      </c>
      <c r="BO189" t="s">
        <v>964</v>
      </c>
      <c r="BP189" t="s">
        <v>1206</v>
      </c>
      <c r="BQ189" t="s">
        <v>354</v>
      </c>
      <c r="BR189" t="s">
        <v>355</v>
      </c>
      <c r="BU189" t="s">
        <v>1206</v>
      </c>
      <c r="BV189" t="s">
        <v>1208</v>
      </c>
      <c r="BW189" t="s">
        <v>1206</v>
      </c>
      <c r="BX189" t="s">
        <v>1208</v>
      </c>
      <c r="CA189" t="s">
        <v>1206</v>
      </c>
      <c r="CB189" t="s">
        <v>1209</v>
      </c>
      <c r="CC189" t="s">
        <v>88</v>
      </c>
      <c r="CD189" t="s">
        <v>1815</v>
      </c>
      <c r="CI189" t="s">
        <v>402</v>
      </c>
      <c r="CJ189" t="s">
        <v>1816</v>
      </c>
    </row>
    <row r="190" spans="1:88" x14ac:dyDescent="0.25">
      <c r="A190" t="s">
        <v>444</v>
      </c>
      <c r="B190" t="s">
        <v>1114</v>
      </c>
      <c r="C190" t="s">
        <v>84</v>
      </c>
      <c r="D190" t="s">
        <v>89</v>
      </c>
      <c r="E190" t="s">
        <v>85</v>
      </c>
      <c r="F190" t="s">
        <v>700</v>
      </c>
      <c r="G190" t="s">
        <v>701</v>
      </c>
      <c r="H190" t="s">
        <v>1307</v>
      </c>
      <c r="I190" t="s">
        <v>1447</v>
      </c>
      <c r="K190" t="s">
        <v>1447</v>
      </c>
      <c r="L190" t="s">
        <v>448</v>
      </c>
      <c r="M190" t="s">
        <v>1117</v>
      </c>
      <c r="N190" t="s">
        <v>449</v>
      </c>
      <c r="P190" s="2">
        <v>1</v>
      </c>
      <c r="Q190" s="2">
        <v>0.02</v>
      </c>
      <c r="R190" s="2">
        <v>0.02</v>
      </c>
      <c r="T190" s="2">
        <v>16.29</v>
      </c>
      <c r="V190" s="2">
        <v>16.29</v>
      </c>
      <c r="W190" s="2">
        <v>3.35</v>
      </c>
      <c r="X190" s="2">
        <v>-3.35</v>
      </c>
      <c r="Y190" s="2">
        <v>0</v>
      </c>
      <c r="AC190" s="2">
        <v>16.29</v>
      </c>
      <c r="AD190" s="2">
        <v>0.16</v>
      </c>
      <c r="AE190" s="2">
        <v>2.61</v>
      </c>
      <c r="AG190" s="2">
        <v>2.61</v>
      </c>
      <c r="AH190" s="2">
        <v>0.16</v>
      </c>
      <c r="AI190" s="2">
        <v>0.54</v>
      </c>
      <c r="AJ190" s="2">
        <v>-0.54</v>
      </c>
      <c r="AK190" s="2">
        <v>0</v>
      </c>
      <c r="AP190" s="2">
        <v>2.61</v>
      </c>
      <c r="AQ190" s="2">
        <v>18.899999999999999</v>
      </c>
      <c r="AS190" s="2">
        <v>18.899999999999999</v>
      </c>
      <c r="AT190" s="2">
        <v>3.89</v>
      </c>
      <c r="AU190" s="2">
        <v>-3.89</v>
      </c>
      <c r="AV190" s="2">
        <v>0</v>
      </c>
      <c r="AZ190" s="2">
        <v>18.899999999999999</v>
      </c>
      <c r="BA190" t="s">
        <v>87</v>
      </c>
      <c r="BH190" t="s">
        <v>407</v>
      </c>
      <c r="BI190" t="s">
        <v>450</v>
      </c>
      <c r="BJ190" t="s">
        <v>206</v>
      </c>
      <c r="BK190" t="s">
        <v>451</v>
      </c>
      <c r="BL190" t="s">
        <v>702</v>
      </c>
      <c r="BM190" t="s">
        <v>90</v>
      </c>
      <c r="BN190" t="s">
        <v>703</v>
      </c>
      <c r="BO190" t="s">
        <v>206</v>
      </c>
      <c r="BP190" t="s">
        <v>90</v>
      </c>
      <c r="BQ190" t="s">
        <v>354</v>
      </c>
      <c r="BR190" t="s">
        <v>355</v>
      </c>
      <c r="BU190" t="s">
        <v>90</v>
      </c>
      <c r="BV190" t="s">
        <v>518</v>
      </c>
      <c r="BW190" t="s">
        <v>90</v>
      </c>
      <c r="BX190" t="s">
        <v>518</v>
      </c>
      <c r="CA190" t="s">
        <v>90</v>
      </c>
      <c r="CB190" t="s">
        <v>427</v>
      </c>
      <c r="CC190" t="s">
        <v>88</v>
      </c>
      <c r="CD190" t="s">
        <v>704</v>
      </c>
      <c r="CI190" t="s">
        <v>402</v>
      </c>
      <c r="CJ190" t="s">
        <v>705</v>
      </c>
    </row>
    <row r="191" spans="1:88" x14ac:dyDescent="0.25">
      <c r="A191" t="s">
        <v>444</v>
      </c>
      <c r="B191" t="s">
        <v>1114</v>
      </c>
      <c r="C191" t="s">
        <v>84</v>
      </c>
      <c r="D191" t="s">
        <v>89</v>
      </c>
      <c r="E191" t="s">
        <v>85</v>
      </c>
      <c r="F191" t="s">
        <v>706</v>
      </c>
      <c r="G191" t="s">
        <v>707</v>
      </c>
      <c r="H191" t="s">
        <v>1447</v>
      </c>
      <c r="I191" t="s">
        <v>1447</v>
      </c>
      <c r="K191" t="s">
        <v>1447</v>
      </c>
      <c r="L191" t="s">
        <v>448</v>
      </c>
      <c r="M191" t="s">
        <v>1117</v>
      </c>
      <c r="N191" t="s">
        <v>449</v>
      </c>
      <c r="P191" s="2">
        <v>1</v>
      </c>
      <c r="Q191" s="2">
        <v>0.02</v>
      </c>
      <c r="R191" s="2">
        <v>0.02</v>
      </c>
      <c r="T191" s="2">
        <v>16.29</v>
      </c>
      <c r="V191" s="2">
        <v>16.29</v>
      </c>
      <c r="W191" s="2">
        <v>3.35</v>
      </c>
      <c r="Y191" s="2">
        <v>3.35</v>
      </c>
      <c r="AC191" s="2">
        <v>19.64</v>
      </c>
      <c r="AD191" s="2">
        <v>0.16</v>
      </c>
      <c r="AE191" s="2">
        <v>2.61</v>
      </c>
      <c r="AG191" s="2">
        <v>2.61</v>
      </c>
      <c r="AH191" s="2">
        <v>0.16</v>
      </c>
      <c r="AI191" s="2">
        <v>0.54</v>
      </c>
      <c r="AK191" s="2">
        <v>0.54</v>
      </c>
      <c r="AP191" s="2">
        <v>3.15</v>
      </c>
      <c r="AQ191" s="2">
        <v>18.899999999999999</v>
      </c>
      <c r="AS191" s="2">
        <v>18.899999999999999</v>
      </c>
      <c r="AT191" s="2">
        <v>3.89</v>
      </c>
      <c r="AV191" s="2">
        <v>3.89</v>
      </c>
      <c r="AZ191" s="2">
        <v>22.79</v>
      </c>
      <c r="BA191" t="s">
        <v>87</v>
      </c>
      <c r="BH191" t="s">
        <v>407</v>
      </c>
      <c r="BI191" t="s">
        <v>514</v>
      </c>
      <c r="BJ191" t="s">
        <v>206</v>
      </c>
      <c r="BK191" t="s">
        <v>515</v>
      </c>
      <c r="BL191" t="s">
        <v>708</v>
      </c>
      <c r="BM191" t="s">
        <v>90</v>
      </c>
      <c r="BN191" t="s">
        <v>709</v>
      </c>
      <c r="BO191" t="s">
        <v>206</v>
      </c>
      <c r="BP191" t="s">
        <v>90</v>
      </c>
      <c r="BQ191" t="s">
        <v>354</v>
      </c>
      <c r="BR191" t="s">
        <v>355</v>
      </c>
      <c r="BU191" t="s">
        <v>90</v>
      </c>
      <c r="BV191" t="s">
        <v>518</v>
      </c>
      <c r="BW191" t="s">
        <v>90</v>
      </c>
      <c r="BX191" t="s">
        <v>518</v>
      </c>
      <c r="CA191" t="s">
        <v>90</v>
      </c>
      <c r="CB191" t="s">
        <v>427</v>
      </c>
      <c r="CC191" t="s">
        <v>88</v>
      </c>
      <c r="CD191" t="s">
        <v>710</v>
      </c>
      <c r="CI191" t="s">
        <v>402</v>
      </c>
      <c r="CJ191" t="s">
        <v>711</v>
      </c>
    </row>
    <row r="192" spans="1:88" x14ac:dyDescent="0.25">
      <c r="A192" t="s">
        <v>444</v>
      </c>
      <c r="B192" t="s">
        <v>1114</v>
      </c>
      <c r="C192" t="s">
        <v>84</v>
      </c>
      <c r="D192" t="s">
        <v>89</v>
      </c>
      <c r="E192" t="s">
        <v>85</v>
      </c>
      <c r="F192" t="s">
        <v>1817</v>
      </c>
      <c r="G192" t="s">
        <v>1818</v>
      </c>
      <c r="H192" t="s">
        <v>1307</v>
      </c>
      <c r="I192" t="s">
        <v>1447</v>
      </c>
      <c r="K192" t="s">
        <v>1447</v>
      </c>
      <c r="L192" t="s">
        <v>1411</v>
      </c>
      <c r="M192" t="s">
        <v>1412</v>
      </c>
      <c r="N192" t="s">
        <v>1413</v>
      </c>
      <c r="P192" s="2">
        <v>1</v>
      </c>
      <c r="Q192" s="2">
        <v>0.64</v>
      </c>
      <c r="R192" s="2">
        <v>0.64</v>
      </c>
      <c r="T192" s="2">
        <v>24.58</v>
      </c>
      <c r="V192" s="2">
        <v>24.58</v>
      </c>
      <c r="AC192" s="2">
        <v>24.58</v>
      </c>
      <c r="AD192" s="2">
        <v>0.2</v>
      </c>
      <c r="AE192" s="2">
        <v>4.92</v>
      </c>
      <c r="AG192" s="2">
        <v>4.92</v>
      </c>
      <c r="AP192" s="2">
        <v>4.92</v>
      </c>
      <c r="AQ192" s="2">
        <v>29.5</v>
      </c>
      <c r="AS192" s="2">
        <v>29.5</v>
      </c>
      <c r="AZ192" s="2">
        <v>29.5</v>
      </c>
      <c r="BA192" t="s">
        <v>87</v>
      </c>
      <c r="BH192" t="s">
        <v>407</v>
      </c>
      <c r="BI192" t="s">
        <v>1237</v>
      </c>
      <c r="BJ192" t="s">
        <v>964</v>
      </c>
      <c r="BK192" t="s">
        <v>1238</v>
      </c>
      <c r="BL192" t="s">
        <v>461</v>
      </c>
      <c r="BM192" t="s">
        <v>453</v>
      </c>
      <c r="BN192" t="s">
        <v>1819</v>
      </c>
      <c r="BO192" t="s">
        <v>964</v>
      </c>
      <c r="BP192" t="s">
        <v>453</v>
      </c>
      <c r="BQ192" t="s">
        <v>354</v>
      </c>
      <c r="BR192" t="s">
        <v>355</v>
      </c>
      <c r="BS192" t="s">
        <v>964</v>
      </c>
      <c r="BT192" t="s">
        <v>966</v>
      </c>
      <c r="BW192" t="s">
        <v>964</v>
      </c>
      <c r="BX192" t="s">
        <v>966</v>
      </c>
      <c r="CA192" t="s">
        <v>453</v>
      </c>
      <c r="CB192" t="s">
        <v>1155</v>
      </c>
      <c r="CC192" t="s">
        <v>88</v>
      </c>
      <c r="CD192" t="s">
        <v>1820</v>
      </c>
      <c r="CI192" t="s">
        <v>402</v>
      </c>
      <c r="CJ192" t="s">
        <v>1821</v>
      </c>
    </row>
    <row r="193" spans="1:88" x14ac:dyDescent="0.25">
      <c r="A193" t="s">
        <v>444</v>
      </c>
      <c r="B193" t="s">
        <v>1114</v>
      </c>
      <c r="C193" t="s">
        <v>84</v>
      </c>
      <c r="D193" t="s">
        <v>89</v>
      </c>
      <c r="E193" t="s">
        <v>85</v>
      </c>
      <c r="F193" t="s">
        <v>712</v>
      </c>
      <c r="G193" t="s">
        <v>713</v>
      </c>
      <c r="H193" t="s">
        <v>1447</v>
      </c>
      <c r="I193" t="s">
        <v>1447</v>
      </c>
      <c r="K193" t="s">
        <v>1447</v>
      </c>
      <c r="L193" t="s">
        <v>714</v>
      </c>
      <c r="M193" t="s">
        <v>1300</v>
      </c>
      <c r="N193" t="s">
        <v>715</v>
      </c>
      <c r="P193" s="2">
        <v>1</v>
      </c>
      <c r="Q193" s="2">
        <v>0.47</v>
      </c>
      <c r="R193" s="2">
        <v>0.47</v>
      </c>
      <c r="T193" s="2">
        <v>16.29</v>
      </c>
      <c r="V193" s="2">
        <v>16.29</v>
      </c>
      <c r="W193" s="2">
        <v>0.42</v>
      </c>
      <c r="X193" s="2">
        <v>-0.42</v>
      </c>
      <c r="Y193" s="2">
        <v>0</v>
      </c>
      <c r="AC193" s="2">
        <v>16.29</v>
      </c>
      <c r="AD193" s="2">
        <v>0.16</v>
      </c>
      <c r="AE193" s="2">
        <v>2.61</v>
      </c>
      <c r="AG193" s="2">
        <v>2.61</v>
      </c>
      <c r="AH193" s="2">
        <v>0.16</v>
      </c>
      <c r="AI193" s="2">
        <v>7.0000000000000007E-2</v>
      </c>
      <c r="AJ193" s="2">
        <v>-7.0000000000000007E-2</v>
      </c>
      <c r="AK193" s="2">
        <v>0</v>
      </c>
      <c r="AP193" s="2">
        <v>2.61</v>
      </c>
      <c r="AQ193" s="2">
        <v>18.899999999999999</v>
      </c>
      <c r="AS193" s="2">
        <v>18.899999999999999</v>
      </c>
      <c r="AT193" s="2">
        <v>0.49</v>
      </c>
      <c r="AU193" s="2">
        <v>-0.49</v>
      </c>
      <c r="AV193" s="2">
        <v>0</v>
      </c>
      <c r="AZ193" s="2">
        <v>18.899999999999999</v>
      </c>
      <c r="BA193" t="s">
        <v>87</v>
      </c>
      <c r="BH193" t="s">
        <v>407</v>
      </c>
      <c r="BI193" t="s">
        <v>525</v>
      </c>
      <c r="BJ193" t="s">
        <v>206</v>
      </c>
      <c r="BK193" t="s">
        <v>526</v>
      </c>
      <c r="BL193" t="s">
        <v>716</v>
      </c>
      <c r="BM193" t="s">
        <v>90</v>
      </c>
      <c r="BN193" t="s">
        <v>717</v>
      </c>
      <c r="BO193" t="s">
        <v>206</v>
      </c>
      <c r="BP193" t="s">
        <v>90</v>
      </c>
      <c r="BQ193" t="s">
        <v>354</v>
      </c>
      <c r="BR193" t="s">
        <v>355</v>
      </c>
      <c r="BU193" t="s">
        <v>90</v>
      </c>
      <c r="BV193" t="s">
        <v>518</v>
      </c>
      <c r="BW193" t="s">
        <v>90</v>
      </c>
      <c r="BX193" t="s">
        <v>518</v>
      </c>
      <c r="CA193" t="s">
        <v>90</v>
      </c>
      <c r="CB193" t="s">
        <v>427</v>
      </c>
      <c r="CC193" t="s">
        <v>88</v>
      </c>
      <c r="CD193" t="s">
        <v>718</v>
      </c>
      <c r="CI193" t="s">
        <v>402</v>
      </c>
      <c r="CJ193" t="s">
        <v>719</v>
      </c>
    </row>
    <row r="194" spans="1:88" x14ac:dyDescent="0.25">
      <c r="A194" t="s">
        <v>444</v>
      </c>
      <c r="B194" t="s">
        <v>1114</v>
      </c>
      <c r="C194" t="s">
        <v>84</v>
      </c>
      <c r="D194" t="s">
        <v>89</v>
      </c>
      <c r="E194" t="s">
        <v>85</v>
      </c>
      <c r="F194" t="s">
        <v>1822</v>
      </c>
      <c r="G194" t="s">
        <v>1823</v>
      </c>
      <c r="H194" t="s">
        <v>1447</v>
      </c>
      <c r="I194" t="s">
        <v>1447</v>
      </c>
      <c r="K194" t="s">
        <v>1447</v>
      </c>
      <c r="L194" t="s">
        <v>1411</v>
      </c>
      <c r="M194" t="s">
        <v>1412</v>
      </c>
      <c r="N194" t="s">
        <v>1413</v>
      </c>
      <c r="P194" s="2">
        <v>1</v>
      </c>
      <c r="Q194" s="2">
        <v>0.64</v>
      </c>
      <c r="R194" s="2">
        <v>0.64</v>
      </c>
      <c r="T194" s="2">
        <v>25.43</v>
      </c>
      <c r="V194" s="2">
        <v>25.43</v>
      </c>
      <c r="AC194" s="2">
        <v>25.43</v>
      </c>
      <c r="AD194" s="2">
        <v>0.16</v>
      </c>
      <c r="AE194" s="2">
        <v>4.07</v>
      </c>
      <c r="AG194" s="2">
        <v>4.07</v>
      </c>
      <c r="AP194" s="2">
        <v>4.07</v>
      </c>
      <c r="AQ194" s="2">
        <v>29.5</v>
      </c>
      <c r="AS194" s="2">
        <v>29.5</v>
      </c>
      <c r="AZ194" s="2">
        <v>29.5</v>
      </c>
      <c r="BA194" t="s">
        <v>87</v>
      </c>
      <c r="BH194" t="s">
        <v>407</v>
      </c>
      <c r="BI194" t="s">
        <v>1237</v>
      </c>
      <c r="BJ194" t="s">
        <v>964</v>
      </c>
      <c r="BK194" t="s">
        <v>1238</v>
      </c>
      <c r="BL194" t="s">
        <v>655</v>
      </c>
      <c r="BM194" t="s">
        <v>90</v>
      </c>
      <c r="BN194" t="s">
        <v>1824</v>
      </c>
      <c r="BO194" t="s">
        <v>964</v>
      </c>
      <c r="BP194" t="s">
        <v>90</v>
      </c>
      <c r="BQ194" t="s">
        <v>354</v>
      </c>
      <c r="BR194" t="s">
        <v>355</v>
      </c>
      <c r="BU194" t="s">
        <v>90</v>
      </c>
      <c r="BV194" t="s">
        <v>518</v>
      </c>
      <c r="BW194" t="s">
        <v>90</v>
      </c>
      <c r="BX194" t="s">
        <v>518</v>
      </c>
      <c r="CA194" t="s">
        <v>90</v>
      </c>
      <c r="CB194" t="s">
        <v>427</v>
      </c>
      <c r="CC194" t="s">
        <v>88</v>
      </c>
      <c r="CD194" t="s">
        <v>1825</v>
      </c>
      <c r="CI194" t="s">
        <v>402</v>
      </c>
      <c r="CJ194" t="s">
        <v>1826</v>
      </c>
    </row>
    <row r="195" spans="1:88" x14ac:dyDescent="0.25">
      <c r="A195" t="s">
        <v>444</v>
      </c>
      <c r="B195" t="s">
        <v>1114</v>
      </c>
      <c r="C195" t="s">
        <v>84</v>
      </c>
      <c r="D195" t="s">
        <v>89</v>
      </c>
      <c r="E195" t="s">
        <v>85</v>
      </c>
      <c r="F195" t="s">
        <v>1822</v>
      </c>
      <c r="G195" t="s">
        <v>1823</v>
      </c>
      <c r="H195" t="s">
        <v>1447</v>
      </c>
      <c r="I195" t="s">
        <v>1447</v>
      </c>
      <c r="K195" t="s">
        <v>1447</v>
      </c>
      <c r="L195" t="s">
        <v>1827</v>
      </c>
      <c r="M195" t="s">
        <v>1828</v>
      </c>
      <c r="N195" t="s">
        <v>1829</v>
      </c>
      <c r="P195" s="2">
        <v>1</v>
      </c>
      <c r="Q195" s="2">
        <v>0.64</v>
      </c>
      <c r="R195" s="2">
        <v>0.64</v>
      </c>
      <c r="T195" s="2">
        <v>25.43</v>
      </c>
      <c r="V195" s="2">
        <v>25.43</v>
      </c>
      <c r="AC195" s="2">
        <v>25.43</v>
      </c>
      <c r="AD195" s="2">
        <v>0.16</v>
      </c>
      <c r="AE195" s="2">
        <v>4.07</v>
      </c>
      <c r="AG195" s="2">
        <v>4.07</v>
      </c>
      <c r="AP195" s="2">
        <v>4.07</v>
      </c>
      <c r="AQ195" s="2">
        <v>29.5</v>
      </c>
      <c r="AS195" s="2">
        <v>29.5</v>
      </c>
      <c r="AZ195" s="2">
        <v>29.5</v>
      </c>
      <c r="BA195" t="s">
        <v>87</v>
      </c>
      <c r="BH195" t="s">
        <v>407</v>
      </c>
      <c r="BI195" t="s">
        <v>1237</v>
      </c>
      <c r="BJ195" t="s">
        <v>964</v>
      </c>
      <c r="BK195" t="s">
        <v>1238</v>
      </c>
      <c r="BL195" t="s">
        <v>655</v>
      </c>
      <c r="BM195" t="s">
        <v>90</v>
      </c>
      <c r="BN195" t="s">
        <v>1824</v>
      </c>
      <c r="BO195" t="s">
        <v>964</v>
      </c>
      <c r="BP195" t="s">
        <v>90</v>
      </c>
      <c r="BQ195" t="s">
        <v>354</v>
      </c>
      <c r="BR195" t="s">
        <v>355</v>
      </c>
      <c r="BU195" t="s">
        <v>90</v>
      </c>
      <c r="BV195" t="s">
        <v>518</v>
      </c>
      <c r="BW195" t="s">
        <v>90</v>
      </c>
      <c r="BX195" t="s">
        <v>518</v>
      </c>
      <c r="CA195" t="s">
        <v>90</v>
      </c>
      <c r="CB195" t="s">
        <v>427</v>
      </c>
      <c r="CC195" t="s">
        <v>88</v>
      </c>
      <c r="CD195" t="s">
        <v>1825</v>
      </c>
      <c r="CI195" t="s">
        <v>402</v>
      </c>
      <c r="CJ195" t="s">
        <v>1826</v>
      </c>
    </row>
    <row r="196" spans="1:88" x14ac:dyDescent="0.25">
      <c r="A196" t="s">
        <v>444</v>
      </c>
      <c r="B196" t="s">
        <v>1114</v>
      </c>
      <c r="C196" t="s">
        <v>84</v>
      </c>
      <c r="D196" t="s">
        <v>89</v>
      </c>
      <c r="E196" t="s">
        <v>85</v>
      </c>
      <c r="F196" t="s">
        <v>1830</v>
      </c>
      <c r="G196" t="s">
        <v>1831</v>
      </c>
      <c r="H196" t="s">
        <v>1447</v>
      </c>
      <c r="I196" t="s">
        <v>1447</v>
      </c>
      <c r="K196" t="s">
        <v>1447</v>
      </c>
      <c r="L196" t="s">
        <v>448</v>
      </c>
      <c r="M196" t="s">
        <v>1117</v>
      </c>
      <c r="N196" t="s">
        <v>449</v>
      </c>
      <c r="P196" s="2">
        <v>1</v>
      </c>
      <c r="Q196" s="2">
        <v>0.02</v>
      </c>
      <c r="R196" s="2">
        <v>0.02</v>
      </c>
      <c r="T196" s="2">
        <v>16.29</v>
      </c>
      <c r="V196" s="2">
        <v>16.29</v>
      </c>
      <c r="AC196" s="2">
        <v>16.29</v>
      </c>
      <c r="AD196" s="2">
        <v>0.16</v>
      </c>
      <c r="AE196" s="2">
        <v>2.61</v>
      </c>
      <c r="AG196" s="2">
        <v>2.61</v>
      </c>
      <c r="AP196" s="2">
        <v>2.61</v>
      </c>
      <c r="AQ196" s="2">
        <v>18.899999999999999</v>
      </c>
      <c r="AS196" s="2">
        <v>18.899999999999999</v>
      </c>
      <c r="AZ196" s="2">
        <v>18.899999999999999</v>
      </c>
      <c r="BA196" t="s">
        <v>87</v>
      </c>
      <c r="BH196" t="s">
        <v>407</v>
      </c>
      <c r="BI196" t="s">
        <v>414</v>
      </c>
      <c r="BJ196" t="s">
        <v>90</v>
      </c>
      <c r="BK196" t="s">
        <v>415</v>
      </c>
      <c r="BL196" t="s">
        <v>1832</v>
      </c>
      <c r="BM196" t="s">
        <v>453</v>
      </c>
      <c r="BN196" t="s">
        <v>1833</v>
      </c>
      <c r="BO196" t="s">
        <v>90</v>
      </c>
      <c r="BP196" t="s">
        <v>453</v>
      </c>
      <c r="BQ196" t="s">
        <v>354</v>
      </c>
      <c r="BR196" t="s">
        <v>355</v>
      </c>
      <c r="BS196" t="s">
        <v>90</v>
      </c>
      <c r="BT196" t="s">
        <v>518</v>
      </c>
      <c r="BW196" t="s">
        <v>90</v>
      </c>
      <c r="BX196" t="s">
        <v>518</v>
      </c>
      <c r="CA196" t="s">
        <v>453</v>
      </c>
      <c r="CB196" t="s">
        <v>427</v>
      </c>
      <c r="CC196" t="s">
        <v>88</v>
      </c>
      <c r="CD196" t="s">
        <v>1834</v>
      </c>
      <c r="CI196" t="s">
        <v>402</v>
      </c>
      <c r="CJ196" t="s">
        <v>1835</v>
      </c>
    </row>
    <row r="197" spans="1:88" x14ac:dyDescent="0.25">
      <c r="A197" t="s">
        <v>444</v>
      </c>
      <c r="B197" t="s">
        <v>1114</v>
      </c>
      <c r="C197" t="s">
        <v>84</v>
      </c>
      <c r="D197" t="s">
        <v>89</v>
      </c>
      <c r="E197" t="s">
        <v>85</v>
      </c>
      <c r="F197" t="s">
        <v>720</v>
      </c>
      <c r="G197" t="s">
        <v>721</v>
      </c>
      <c r="H197" t="s">
        <v>1307</v>
      </c>
      <c r="I197" t="s">
        <v>1447</v>
      </c>
      <c r="K197" t="s">
        <v>1447</v>
      </c>
      <c r="L197" t="s">
        <v>722</v>
      </c>
      <c r="M197" t="s">
        <v>1836</v>
      </c>
      <c r="N197" t="s">
        <v>723</v>
      </c>
      <c r="P197" s="2">
        <v>1</v>
      </c>
      <c r="Q197" s="2">
        <v>0.86</v>
      </c>
      <c r="R197" s="2">
        <v>0.86</v>
      </c>
      <c r="T197" s="2">
        <v>76.72</v>
      </c>
      <c r="U197" s="2">
        <v>-46.02</v>
      </c>
      <c r="V197" s="2">
        <v>30.7</v>
      </c>
      <c r="AC197" s="2">
        <v>30.7</v>
      </c>
      <c r="AD197" s="2">
        <v>0.16</v>
      </c>
      <c r="AE197" s="2">
        <v>12.28</v>
      </c>
      <c r="AF197" s="2">
        <v>-7.37</v>
      </c>
      <c r="AG197" s="2">
        <v>4.91</v>
      </c>
      <c r="AP197" s="2">
        <v>4.91</v>
      </c>
      <c r="AQ197" s="2">
        <v>89</v>
      </c>
      <c r="AR197" s="2">
        <v>-53.39</v>
      </c>
      <c r="AS197" s="2">
        <v>35.61</v>
      </c>
      <c r="AZ197" s="2">
        <v>35.61</v>
      </c>
      <c r="BA197" t="s">
        <v>87</v>
      </c>
      <c r="BH197" t="s">
        <v>407</v>
      </c>
      <c r="BI197" t="s">
        <v>367</v>
      </c>
      <c r="BJ197" t="s">
        <v>206</v>
      </c>
      <c r="BK197" t="s">
        <v>368</v>
      </c>
      <c r="BL197" t="s">
        <v>724</v>
      </c>
      <c r="BM197" t="s">
        <v>90</v>
      </c>
      <c r="BN197" t="s">
        <v>725</v>
      </c>
      <c r="BO197" t="s">
        <v>206</v>
      </c>
      <c r="BP197" t="s">
        <v>90</v>
      </c>
      <c r="BQ197" t="s">
        <v>354</v>
      </c>
      <c r="BR197" t="s">
        <v>355</v>
      </c>
      <c r="BU197" t="s">
        <v>90</v>
      </c>
      <c r="BV197" t="s">
        <v>518</v>
      </c>
      <c r="BW197" t="s">
        <v>90</v>
      </c>
      <c r="BX197" t="s">
        <v>518</v>
      </c>
      <c r="CA197" t="s">
        <v>90</v>
      </c>
      <c r="CB197" t="s">
        <v>427</v>
      </c>
      <c r="CC197" t="s">
        <v>88</v>
      </c>
      <c r="CD197" t="s">
        <v>726</v>
      </c>
      <c r="CI197" t="s">
        <v>402</v>
      </c>
      <c r="CJ197" t="s">
        <v>727</v>
      </c>
    </row>
    <row r="198" spans="1:88" x14ac:dyDescent="0.25">
      <c r="A198" t="s">
        <v>444</v>
      </c>
      <c r="B198" t="s">
        <v>1114</v>
      </c>
      <c r="C198" t="s">
        <v>84</v>
      </c>
      <c r="D198" t="s">
        <v>89</v>
      </c>
      <c r="E198" t="s">
        <v>85</v>
      </c>
      <c r="F198" t="s">
        <v>720</v>
      </c>
      <c r="G198" t="s">
        <v>728</v>
      </c>
      <c r="H198" t="s">
        <v>1307</v>
      </c>
      <c r="I198" t="s">
        <v>1447</v>
      </c>
      <c r="K198" t="s">
        <v>1447</v>
      </c>
      <c r="L198" t="s">
        <v>729</v>
      </c>
      <c r="M198" t="s">
        <v>1837</v>
      </c>
      <c r="N198" t="s">
        <v>730</v>
      </c>
      <c r="P198" s="2">
        <v>1</v>
      </c>
      <c r="Q198" s="2">
        <v>0.9</v>
      </c>
      <c r="R198" s="2">
        <v>0.9</v>
      </c>
      <c r="T198" s="2">
        <v>76.72</v>
      </c>
      <c r="U198" s="2">
        <v>-46.04</v>
      </c>
      <c r="V198" s="2">
        <v>30.68</v>
      </c>
      <c r="AC198" s="2">
        <v>30.68</v>
      </c>
      <c r="AD198" s="2">
        <v>0.16</v>
      </c>
      <c r="AE198" s="2">
        <v>12.28</v>
      </c>
      <c r="AF198" s="2">
        <v>-7.37</v>
      </c>
      <c r="AG198" s="2">
        <v>4.91</v>
      </c>
      <c r="AP198" s="2">
        <v>4.91</v>
      </c>
      <c r="AQ198" s="2">
        <v>89</v>
      </c>
      <c r="AR198" s="2">
        <v>-53.41</v>
      </c>
      <c r="AS198" s="2">
        <v>35.590000000000003</v>
      </c>
      <c r="AZ198" s="2">
        <v>35.590000000000003</v>
      </c>
      <c r="BA198" t="s">
        <v>87</v>
      </c>
      <c r="BH198" t="s">
        <v>407</v>
      </c>
      <c r="BI198" t="s">
        <v>525</v>
      </c>
      <c r="BJ198" t="s">
        <v>206</v>
      </c>
      <c r="BK198" t="s">
        <v>526</v>
      </c>
      <c r="BL198" t="s">
        <v>724</v>
      </c>
      <c r="BM198" t="s">
        <v>90</v>
      </c>
      <c r="BN198" t="s">
        <v>725</v>
      </c>
      <c r="BO198" t="s">
        <v>206</v>
      </c>
      <c r="BP198" t="s">
        <v>90</v>
      </c>
      <c r="BQ198" t="s">
        <v>354</v>
      </c>
      <c r="BR198" t="s">
        <v>355</v>
      </c>
      <c r="BU198" t="s">
        <v>90</v>
      </c>
      <c r="BV198" t="s">
        <v>518</v>
      </c>
      <c r="BW198" t="s">
        <v>90</v>
      </c>
      <c r="BX198" t="s">
        <v>518</v>
      </c>
      <c r="CA198" t="s">
        <v>90</v>
      </c>
      <c r="CB198" t="s">
        <v>427</v>
      </c>
      <c r="CC198" t="s">
        <v>88</v>
      </c>
      <c r="CD198" t="s">
        <v>731</v>
      </c>
      <c r="CI198" t="s">
        <v>402</v>
      </c>
      <c r="CJ198" t="s">
        <v>732</v>
      </c>
    </row>
    <row r="199" spans="1:88" x14ac:dyDescent="0.25">
      <c r="A199" t="s">
        <v>444</v>
      </c>
      <c r="B199" t="s">
        <v>1114</v>
      </c>
      <c r="C199" t="s">
        <v>84</v>
      </c>
      <c r="D199" t="s">
        <v>89</v>
      </c>
      <c r="E199" t="s">
        <v>85</v>
      </c>
      <c r="F199" t="s">
        <v>1838</v>
      </c>
      <c r="G199" t="s">
        <v>1839</v>
      </c>
      <c r="H199" t="s">
        <v>1447</v>
      </c>
      <c r="I199" t="s">
        <v>1447</v>
      </c>
      <c r="K199" t="s">
        <v>1447</v>
      </c>
      <c r="L199" t="s">
        <v>448</v>
      </c>
      <c r="M199" t="s">
        <v>1117</v>
      </c>
      <c r="N199" t="s">
        <v>449</v>
      </c>
      <c r="P199" s="2">
        <v>1</v>
      </c>
      <c r="Q199" s="2">
        <v>0.02</v>
      </c>
      <c r="R199" s="2">
        <v>0.02</v>
      </c>
      <c r="T199" s="2">
        <v>16.29</v>
      </c>
      <c r="V199" s="2">
        <v>16.29</v>
      </c>
      <c r="W199" s="2">
        <v>1.1200000000000001</v>
      </c>
      <c r="X199" s="2">
        <v>-1.1200000000000001</v>
      </c>
      <c r="Y199" s="2">
        <v>0</v>
      </c>
      <c r="AC199" s="2">
        <v>16.29</v>
      </c>
      <c r="AD199" s="2">
        <v>0.16</v>
      </c>
      <c r="AE199" s="2">
        <v>2.61</v>
      </c>
      <c r="AG199" s="2">
        <v>2.61</v>
      </c>
      <c r="AH199" s="2">
        <v>0.16</v>
      </c>
      <c r="AI199" s="2">
        <v>0.18</v>
      </c>
      <c r="AJ199" s="2">
        <v>-0.18</v>
      </c>
      <c r="AK199" s="2">
        <v>0</v>
      </c>
      <c r="AP199" s="2">
        <v>2.61</v>
      </c>
      <c r="AQ199" s="2">
        <v>18.899999999999999</v>
      </c>
      <c r="AS199" s="2">
        <v>18.899999999999999</v>
      </c>
      <c r="AT199" s="2">
        <v>1.3</v>
      </c>
      <c r="AU199" s="2">
        <v>-1.3</v>
      </c>
      <c r="AV199" s="2">
        <v>0</v>
      </c>
      <c r="AZ199" s="2">
        <v>18.899999999999999</v>
      </c>
      <c r="BA199" t="s">
        <v>87</v>
      </c>
      <c r="BH199" t="s">
        <v>407</v>
      </c>
      <c r="BI199" t="s">
        <v>1084</v>
      </c>
      <c r="BJ199" t="s">
        <v>1085</v>
      </c>
      <c r="BK199" t="s">
        <v>1086</v>
      </c>
      <c r="BL199" t="s">
        <v>1840</v>
      </c>
      <c r="BM199" t="s">
        <v>90</v>
      </c>
      <c r="BN199" t="s">
        <v>1841</v>
      </c>
      <c r="BO199" t="s">
        <v>1085</v>
      </c>
      <c r="BP199" t="s">
        <v>90</v>
      </c>
      <c r="BQ199" t="s">
        <v>354</v>
      </c>
      <c r="BR199" t="s">
        <v>355</v>
      </c>
      <c r="BU199" t="s">
        <v>90</v>
      </c>
      <c r="BV199" t="s">
        <v>518</v>
      </c>
      <c r="BW199" t="s">
        <v>90</v>
      </c>
      <c r="BX199" t="s">
        <v>518</v>
      </c>
      <c r="CA199" t="s">
        <v>90</v>
      </c>
      <c r="CB199" t="s">
        <v>427</v>
      </c>
      <c r="CC199" t="s">
        <v>88</v>
      </c>
      <c r="CD199" t="s">
        <v>1842</v>
      </c>
      <c r="CI199" t="s">
        <v>402</v>
      </c>
      <c r="CJ199" t="s">
        <v>1843</v>
      </c>
    </row>
    <row r="200" spans="1:88" x14ac:dyDescent="0.25">
      <c r="A200" t="s">
        <v>444</v>
      </c>
      <c r="B200" t="s">
        <v>1114</v>
      </c>
      <c r="C200" t="s">
        <v>84</v>
      </c>
      <c r="D200" t="s">
        <v>1201</v>
      </c>
      <c r="E200" t="s">
        <v>356</v>
      </c>
      <c r="F200" t="s">
        <v>1844</v>
      </c>
      <c r="G200" t="s">
        <v>1845</v>
      </c>
      <c r="J200" t="s">
        <v>1447</v>
      </c>
      <c r="K200" t="s">
        <v>1447</v>
      </c>
      <c r="L200" t="s">
        <v>1711</v>
      </c>
      <c r="M200" t="s">
        <v>1712</v>
      </c>
      <c r="N200" t="s">
        <v>1846</v>
      </c>
      <c r="P200" s="2">
        <v>1</v>
      </c>
      <c r="Q200" s="2">
        <v>0.59</v>
      </c>
      <c r="R200" s="2">
        <v>0.59</v>
      </c>
      <c r="BI200" t="s">
        <v>1847</v>
      </c>
      <c r="BJ200" t="s">
        <v>1206</v>
      </c>
      <c r="BK200" t="s">
        <v>1848</v>
      </c>
      <c r="BL200" t="s">
        <v>1145</v>
      </c>
      <c r="BM200" t="s">
        <v>1146</v>
      </c>
      <c r="BN200" t="s">
        <v>1147</v>
      </c>
      <c r="BO200" t="s">
        <v>90</v>
      </c>
      <c r="BP200" t="s">
        <v>1206</v>
      </c>
      <c r="BQ200" t="s">
        <v>354</v>
      </c>
      <c r="BR200" t="s">
        <v>123</v>
      </c>
    </row>
    <row r="201" spans="1:88" x14ac:dyDescent="0.25">
      <c r="A201" t="s">
        <v>444</v>
      </c>
      <c r="B201" t="s">
        <v>1114</v>
      </c>
      <c r="C201" t="s">
        <v>84</v>
      </c>
      <c r="D201" t="s">
        <v>89</v>
      </c>
      <c r="E201" t="s">
        <v>201</v>
      </c>
      <c r="F201" t="s">
        <v>1849</v>
      </c>
      <c r="G201" t="s">
        <v>1850</v>
      </c>
      <c r="H201" t="s">
        <v>430</v>
      </c>
      <c r="K201" t="s">
        <v>1447</v>
      </c>
      <c r="L201" t="s">
        <v>533</v>
      </c>
      <c r="M201" t="s">
        <v>1462</v>
      </c>
      <c r="N201" t="s">
        <v>534</v>
      </c>
      <c r="P201" s="2">
        <v>1</v>
      </c>
      <c r="T201" s="2">
        <v>-25.43</v>
      </c>
      <c r="V201" s="2">
        <v>-25.43</v>
      </c>
      <c r="AC201" s="2">
        <v>-25.43</v>
      </c>
      <c r="AD201" s="2">
        <v>0.16</v>
      </c>
      <c r="AE201" s="2">
        <v>-4.07</v>
      </c>
      <c r="AG201" s="2">
        <v>-4.07</v>
      </c>
      <c r="AP201" s="2">
        <v>-4.07</v>
      </c>
      <c r="AQ201" s="2">
        <v>-29.5</v>
      </c>
      <c r="AS201" s="2">
        <v>-29.5</v>
      </c>
      <c r="AZ201" s="2">
        <v>-29.5</v>
      </c>
      <c r="BA201" t="s">
        <v>87</v>
      </c>
      <c r="BH201" t="s">
        <v>407</v>
      </c>
      <c r="BI201" t="s">
        <v>1237</v>
      </c>
      <c r="BK201" t="s">
        <v>1238</v>
      </c>
      <c r="BL201" t="s">
        <v>1376</v>
      </c>
      <c r="BM201" t="s">
        <v>90</v>
      </c>
      <c r="BN201" t="s">
        <v>1851</v>
      </c>
      <c r="BO201" t="s">
        <v>964</v>
      </c>
      <c r="BP201" t="s">
        <v>90</v>
      </c>
      <c r="BQ201" t="s">
        <v>354</v>
      </c>
      <c r="BR201" t="s">
        <v>355</v>
      </c>
      <c r="BU201" t="s">
        <v>90</v>
      </c>
      <c r="BV201" t="s">
        <v>518</v>
      </c>
      <c r="BW201" t="s">
        <v>90</v>
      </c>
      <c r="BX201" t="s">
        <v>518</v>
      </c>
      <c r="CA201" t="s">
        <v>90</v>
      </c>
      <c r="CB201" t="s">
        <v>427</v>
      </c>
      <c r="CC201" t="s">
        <v>88</v>
      </c>
      <c r="CD201" t="s">
        <v>1852</v>
      </c>
      <c r="CI201" t="s">
        <v>402</v>
      </c>
      <c r="CJ201" t="s">
        <v>1853</v>
      </c>
    </row>
    <row r="202" spans="1:88" x14ac:dyDescent="0.25">
      <c r="A202" t="s">
        <v>444</v>
      </c>
      <c r="B202" t="s">
        <v>1114</v>
      </c>
      <c r="C202" t="s">
        <v>84</v>
      </c>
      <c r="D202" t="s">
        <v>89</v>
      </c>
      <c r="E202" t="s">
        <v>201</v>
      </c>
      <c r="F202" t="s">
        <v>1547</v>
      </c>
      <c r="G202" t="s">
        <v>1854</v>
      </c>
      <c r="H202" t="s">
        <v>1855</v>
      </c>
      <c r="K202" t="s">
        <v>1447</v>
      </c>
      <c r="L202" t="s">
        <v>1549</v>
      </c>
      <c r="M202" t="s">
        <v>1550</v>
      </c>
      <c r="N202" t="s">
        <v>1551</v>
      </c>
      <c r="P202" s="2">
        <v>1</v>
      </c>
      <c r="T202" s="2">
        <v>-24.58</v>
      </c>
      <c r="V202" s="2">
        <v>-24.58</v>
      </c>
      <c r="AC202" s="2">
        <v>-24.58</v>
      </c>
      <c r="AD202" s="2">
        <v>0.2</v>
      </c>
      <c r="AE202" s="2">
        <v>-4.92</v>
      </c>
      <c r="AG202" s="2">
        <v>-4.92</v>
      </c>
      <c r="AP202" s="2">
        <v>-4.92</v>
      </c>
      <c r="AQ202" s="2">
        <v>-29.5</v>
      </c>
      <c r="AS202" s="2">
        <v>-29.5</v>
      </c>
      <c r="AZ202" s="2">
        <v>-29.5</v>
      </c>
      <c r="BA202" t="s">
        <v>87</v>
      </c>
      <c r="BH202" t="s">
        <v>407</v>
      </c>
      <c r="BI202" t="s">
        <v>1856</v>
      </c>
      <c r="BK202" t="s">
        <v>1857</v>
      </c>
      <c r="BL202" t="s">
        <v>461</v>
      </c>
      <c r="BM202" t="s">
        <v>453</v>
      </c>
      <c r="BN202" t="s">
        <v>1553</v>
      </c>
      <c r="BO202" t="s">
        <v>376</v>
      </c>
      <c r="BP202" t="s">
        <v>453</v>
      </c>
      <c r="BQ202" t="s">
        <v>354</v>
      </c>
      <c r="BR202" t="s">
        <v>355</v>
      </c>
      <c r="BS202" t="s">
        <v>376</v>
      </c>
      <c r="BT202" t="s">
        <v>1076</v>
      </c>
      <c r="BW202" t="s">
        <v>376</v>
      </c>
      <c r="BX202" t="s">
        <v>1076</v>
      </c>
      <c r="CA202" t="s">
        <v>453</v>
      </c>
      <c r="CB202" t="s">
        <v>1165</v>
      </c>
      <c r="CC202" t="s">
        <v>88</v>
      </c>
      <c r="CD202" t="s">
        <v>1858</v>
      </c>
      <c r="CE202" t="s">
        <v>1859</v>
      </c>
      <c r="CF202" t="s">
        <v>377</v>
      </c>
      <c r="CG202" s="2">
        <v>0.89134999999999998</v>
      </c>
      <c r="CH202" t="s">
        <v>1802</v>
      </c>
      <c r="CI202" t="s">
        <v>402</v>
      </c>
      <c r="CJ202" t="s">
        <v>1860</v>
      </c>
    </row>
    <row r="203" spans="1:88" x14ac:dyDescent="0.25">
      <c r="A203" t="s">
        <v>444</v>
      </c>
      <c r="B203" t="s">
        <v>1114</v>
      </c>
      <c r="C203" t="s">
        <v>84</v>
      </c>
      <c r="D203" t="s">
        <v>89</v>
      </c>
      <c r="E203" t="s">
        <v>201</v>
      </c>
      <c r="F203" t="s">
        <v>1001</v>
      </c>
      <c r="G203" t="s">
        <v>1002</v>
      </c>
      <c r="H203" t="s">
        <v>434</v>
      </c>
      <c r="K203" t="s">
        <v>1447</v>
      </c>
      <c r="L203" t="s">
        <v>1003</v>
      </c>
      <c r="M203" t="s">
        <v>1861</v>
      </c>
      <c r="N203" t="s">
        <v>1004</v>
      </c>
      <c r="P203" s="2">
        <v>1</v>
      </c>
      <c r="T203" s="2">
        <v>-25.43</v>
      </c>
      <c r="V203" s="2">
        <v>-25.43</v>
      </c>
      <c r="AC203" s="2">
        <v>-25.43</v>
      </c>
      <c r="AD203" s="2">
        <v>0.16</v>
      </c>
      <c r="AE203" s="2">
        <v>-4.07</v>
      </c>
      <c r="AG203" s="2">
        <v>-4.07</v>
      </c>
      <c r="AP203" s="2">
        <v>-4.07</v>
      </c>
      <c r="AQ203" s="2">
        <v>-29.5</v>
      </c>
      <c r="AS203" s="2">
        <v>-29.5</v>
      </c>
      <c r="AZ203" s="2">
        <v>-29.5</v>
      </c>
      <c r="BA203" t="s">
        <v>87</v>
      </c>
      <c r="BH203" t="s">
        <v>407</v>
      </c>
      <c r="BI203" t="s">
        <v>367</v>
      </c>
      <c r="BK203" t="s">
        <v>368</v>
      </c>
      <c r="BL203" t="s">
        <v>997</v>
      </c>
      <c r="BM203" t="s">
        <v>90</v>
      </c>
      <c r="BN203" t="s">
        <v>998</v>
      </c>
      <c r="BO203" t="s">
        <v>206</v>
      </c>
      <c r="BP203" t="s">
        <v>90</v>
      </c>
      <c r="BQ203" t="s">
        <v>354</v>
      </c>
      <c r="BR203" t="s">
        <v>355</v>
      </c>
      <c r="BU203" t="s">
        <v>90</v>
      </c>
      <c r="BV203" t="s">
        <v>518</v>
      </c>
      <c r="BW203" t="s">
        <v>90</v>
      </c>
      <c r="BX203" t="s">
        <v>518</v>
      </c>
      <c r="CA203" t="s">
        <v>90</v>
      </c>
      <c r="CB203" t="s">
        <v>427</v>
      </c>
      <c r="CC203" t="s">
        <v>88</v>
      </c>
      <c r="CD203" t="s">
        <v>1005</v>
      </c>
      <c r="CI203" t="s">
        <v>402</v>
      </c>
      <c r="CJ203" t="s">
        <v>1006</v>
      </c>
    </row>
    <row r="204" spans="1:88" x14ac:dyDescent="0.25">
      <c r="A204" t="s">
        <v>444</v>
      </c>
      <c r="B204" t="s">
        <v>1114</v>
      </c>
      <c r="C204" t="s">
        <v>84</v>
      </c>
      <c r="D204" t="s">
        <v>1201</v>
      </c>
      <c r="E204" t="s">
        <v>85</v>
      </c>
      <c r="F204" t="s">
        <v>1862</v>
      </c>
      <c r="G204" t="s">
        <v>1863</v>
      </c>
      <c r="H204" t="s">
        <v>1864</v>
      </c>
      <c r="I204" t="s">
        <v>1307</v>
      </c>
      <c r="K204" t="s">
        <v>1307</v>
      </c>
      <c r="L204" t="s">
        <v>944</v>
      </c>
      <c r="M204" t="s">
        <v>1170</v>
      </c>
      <c r="N204" t="s">
        <v>1865</v>
      </c>
      <c r="P204" s="2">
        <v>1</v>
      </c>
      <c r="Q204" s="2">
        <v>0.64</v>
      </c>
      <c r="R204" s="2">
        <v>0.64</v>
      </c>
      <c r="T204" s="2">
        <v>27.46</v>
      </c>
      <c r="V204" s="2">
        <v>27.46</v>
      </c>
      <c r="AC204" s="2">
        <v>27.46</v>
      </c>
      <c r="AD204" s="2">
        <v>0.22</v>
      </c>
      <c r="AE204" s="2">
        <v>6.04</v>
      </c>
      <c r="AG204" s="2">
        <v>6.04</v>
      </c>
      <c r="AP204" s="2">
        <v>6.04</v>
      </c>
      <c r="AQ204" s="2">
        <v>33.5</v>
      </c>
      <c r="AS204" s="2">
        <v>33.5</v>
      </c>
      <c r="AZ204" s="2">
        <v>33.5</v>
      </c>
      <c r="BA204" t="s">
        <v>87</v>
      </c>
      <c r="BH204" t="s">
        <v>407</v>
      </c>
      <c r="BI204" t="s">
        <v>1084</v>
      </c>
      <c r="BJ204" t="s">
        <v>1085</v>
      </c>
      <c r="BK204" t="s">
        <v>1086</v>
      </c>
      <c r="BL204" t="s">
        <v>1866</v>
      </c>
      <c r="BM204" t="s">
        <v>1206</v>
      </c>
      <c r="BN204" t="s">
        <v>1867</v>
      </c>
      <c r="BO204" t="s">
        <v>1085</v>
      </c>
      <c r="BP204" t="s">
        <v>1206</v>
      </c>
      <c r="BQ204" t="s">
        <v>354</v>
      </c>
      <c r="BR204" t="s">
        <v>355</v>
      </c>
      <c r="BU204" t="s">
        <v>1206</v>
      </c>
      <c r="BV204" t="s">
        <v>1208</v>
      </c>
      <c r="BW204" t="s">
        <v>1206</v>
      </c>
      <c r="BX204" t="s">
        <v>1208</v>
      </c>
      <c r="CA204" t="s">
        <v>1206</v>
      </c>
      <c r="CB204" t="s">
        <v>1209</v>
      </c>
      <c r="CC204" t="s">
        <v>88</v>
      </c>
      <c r="CD204" t="s">
        <v>1868</v>
      </c>
      <c r="CI204" t="s">
        <v>402</v>
      </c>
      <c r="CJ204" t="s">
        <v>1869</v>
      </c>
    </row>
    <row r="205" spans="1:88" x14ac:dyDescent="0.25">
      <c r="A205" t="s">
        <v>444</v>
      </c>
      <c r="B205" t="s">
        <v>1114</v>
      </c>
      <c r="C205" t="s">
        <v>84</v>
      </c>
      <c r="D205" t="s">
        <v>89</v>
      </c>
      <c r="E205" t="s">
        <v>85</v>
      </c>
      <c r="F205" t="s">
        <v>481</v>
      </c>
      <c r="G205" t="s">
        <v>482</v>
      </c>
      <c r="H205" t="s">
        <v>1307</v>
      </c>
      <c r="I205" t="s">
        <v>1307</v>
      </c>
      <c r="K205" t="s">
        <v>1307</v>
      </c>
      <c r="L205" t="s">
        <v>448</v>
      </c>
      <c r="M205" t="s">
        <v>1117</v>
      </c>
      <c r="N205" t="s">
        <v>449</v>
      </c>
      <c r="P205" s="2">
        <v>1</v>
      </c>
      <c r="Q205" s="2">
        <v>0.02</v>
      </c>
      <c r="R205" s="2">
        <v>0.02</v>
      </c>
      <c r="T205" s="2">
        <v>15.37</v>
      </c>
      <c r="V205" s="2">
        <v>15.37</v>
      </c>
      <c r="AC205" s="2">
        <v>15.37</v>
      </c>
      <c r="AD205" s="2">
        <v>0.23</v>
      </c>
      <c r="AE205" s="2">
        <v>3.53</v>
      </c>
      <c r="AG205" s="2">
        <v>3.53</v>
      </c>
      <c r="AP205" s="2">
        <v>3.53</v>
      </c>
      <c r="AQ205" s="2">
        <v>18.899999999999999</v>
      </c>
      <c r="AS205" s="2">
        <v>18.899999999999999</v>
      </c>
      <c r="AZ205" s="2">
        <v>18.899999999999999</v>
      </c>
      <c r="BA205" t="s">
        <v>87</v>
      </c>
      <c r="BH205" t="s">
        <v>407</v>
      </c>
      <c r="BI205" t="s">
        <v>450</v>
      </c>
      <c r="BJ205" t="s">
        <v>206</v>
      </c>
      <c r="BK205" t="s">
        <v>451</v>
      </c>
      <c r="BL205" t="s">
        <v>483</v>
      </c>
      <c r="BM205" t="s">
        <v>453</v>
      </c>
      <c r="BN205" t="s">
        <v>484</v>
      </c>
      <c r="BO205" t="s">
        <v>206</v>
      </c>
      <c r="BP205" t="s">
        <v>453</v>
      </c>
      <c r="BQ205" t="s">
        <v>354</v>
      </c>
      <c r="BR205" t="s">
        <v>355</v>
      </c>
      <c r="BS205" t="s">
        <v>206</v>
      </c>
      <c r="BT205" t="s">
        <v>455</v>
      </c>
      <c r="BW205" t="s">
        <v>206</v>
      </c>
      <c r="BX205" t="s">
        <v>455</v>
      </c>
      <c r="CA205" t="s">
        <v>453</v>
      </c>
      <c r="CB205" t="s">
        <v>1140</v>
      </c>
      <c r="CC205" t="s">
        <v>88</v>
      </c>
      <c r="CD205" t="s">
        <v>485</v>
      </c>
      <c r="CE205" t="s">
        <v>1870</v>
      </c>
      <c r="CF205" t="s">
        <v>457</v>
      </c>
      <c r="CG205" s="2">
        <v>4.4524999999999997</v>
      </c>
      <c r="CH205" t="s">
        <v>1864</v>
      </c>
      <c r="CI205" t="s">
        <v>402</v>
      </c>
      <c r="CJ205" t="s">
        <v>486</v>
      </c>
    </row>
    <row r="206" spans="1:88" x14ac:dyDescent="0.25">
      <c r="A206" t="s">
        <v>444</v>
      </c>
      <c r="B206" t="s">
        <v>1114</v>
      </c>
      <c r="C206" t="s">
        <v>84</v>
      </c>
      <c r="D206" t="s">
        <v>89</v>
      </c>
      <c r="E206" t="s">
        <v>85</v>
      </c>
      <c r="F206" t="s">
        <v>682</v>
      </c>
      <c r="G206" t="s">
        <v>683</v>
      </c>
      <c r="H206" t="s">
        <v>1864</v>
      </c>
      <c r="I206" t="s">
        <v>1307</v>
      </c>
      <c r="K206" t="s">
        <v>1307</v>
      </c>
      <c r="L206" t="s">
        <v>467</v>
      </c>
      <c r="M206" t="s">
        <v>1120</v>
      </c>
      <c r="N206" t="s">
        <v>468</v>
      </c>
      <c r="P206" s="2">
        <v>1</v>
      </c>
      <c r="Q206" s="2">
        <v>0.28000000000000003</v>
      </c>
      <c r="R206" s="2">
        <v>0.28000000000000003</v>
      </c>
      <c r="T206" s="2">
        <v>16.29</v>
      </c>
      <c r="V206" s="2">
        <v>16.29</v>
      </c>
      <c r="W206" s="2">
        <v>2.09</v>
      </c>
      <c r="Y206" s="2">
        <v>2.09</v>
      </c>
      <c r="AC206" s="2">
        <v>18.38</v>
      </c>
      <c r="AD206" s="2">
        <v>0.16</v>
      </c>
      <c r="AE206" s="2">
        <v>2.61</v>
      </c>
      <c r="AG206" s="2">
        <v>2.61</v>
      </c>
      <c r="AH206" s="2">
        <v>0.16</v>
      </c>
      <c r="AI206" s="2">
        <v>0.34</v>
      </c>
      <c r="AK206" s="2">
        <v>0.34</v>
      </c>
      <c r="AP206" s="2">
        <v>2.95</v>
      </c>
      <c r="AQ206" s="2">
        <v>18.899999999999999</v>
      </c>
      <c r="AS206" s="2">
        <v>18.899999999999999</v>
      </c>
      <c r="AT206" s="2">
        <v>2.4300000000000002</v>
      </c>
      <c r="AV206" s="2">
        <v>2.4300000000000002</v>
      </c>
      <c r="AZ206" s="2">
        <v>21.33</v>
      </c>
      <c r="BA206" t="s">
        <v>87</v>
      </c>
      <c r="BH206" t="s">
        <v>407</v>
      </c>
      <c r="BI206" t="s">
        <v>525</v>
      </c>
      <c r="BJ206" t="s">
        <v>206</v>
      </c>
      <c r="BK206" t="s">
        <v>526</v>
      </c>
      <c r="BL206" t="s">
        <v>684</v>
      </c>
      <c r="BM206" t="s">
        <v>90</v>
      </c>
      <c r="BN206" t="s">
        <v>685</v>
      </c>
      <c r="BO206" t="s">
        <v>206</v>
      </c>
      <c r="BP206" t="s">
        <v>90</v>
      </c>
      <c r="BQ206" t="s">
        <v>354</v>
      </c>
      <c r="BR206" t="s">
        <v>355</v>
      </c>
      <c r="BU206" t="s">
        <v>90</v>
      </c>
      <c r="BV206" t="s">
        <v>518</v>
      </c>
      <c r="BW206" t="s">
        <v>90</v>
      </c>
      <c r="BX206" t="s">
        <v>518</v>
      </c>
      <c r="CA206" t="s">
        <v>90</v>
      </c>
      <c r="CB206" t="s">
        <v>427</v>
      </c>
      <c r="CC206" t="s">
        <v>88</v>
      </c>
      <c r="CD206" t="s">
        <v>686</v>
      </c>
      <c r="CI206" t="s">
        <v>402</v>
      </c>
      <c r="CJ206" t="s">
        <v>687</v>
      </c>
    </row>
    <row r="207" spans="1:88" x14ac:dyDescent="0.25">
      <c r="A207" t="s">
        <v>444</v>
      </c>
      <c r="B207" t="s">
        <v>1114</v>
      </c>
      <c r="C207" t="s">
        <v>84</v>
      </c>
      <c r="D207" t="s">
        <v>89</v>
      </c>
      <c r="E207" t="s">
        <v>85</v>
      </c>
      <c r="F207" t="s">
        <v>1871</v>
      </c>
      <c r="G207" t="s">
        <v>1872</v>
      </c>
      <c r="H207" t="s">
        <v>1307</v>
      </c>
      <c r="I207" t="s">
        <v>1307</v>
      </c>
      <c r="K207" t="s">
        <v>1307</v>
      </c>
      <c r="L207" t="s">
        <v>467</v>
      </c>
      <c r="M207" t="s">
        <v>1120</v>
      </c>
      <c r="N207" t="s">
        <v>468</v>
      </c>
      <c r="P207" s="2">
        <v>1</v>
      </c>
      <c r="Q207" s="2">
        <v>0.28000000000000003</v>
      </c>
      <c r="R207" s="2">
        <v>0.28000000000000003</v>
      </c>
      <c r="T207" s="2">
        <v>16.29</v>
      </c>
      <c r="V207" s="2">
        <v>16.29</v>
      </c>
      <c r="AC207" s="2">
        <v>16.29</v>
      </c>
      <c r="AD207" s="2">
        <v>0.16</v>
      </c>
      <c r="AE207" s="2">
        <v>2.61</v>
      </c>
      <c r="AG207" s="2">
        <v>2.61</v>
      </c>
      <c r="AP207" s="2">
        <v>2.61</v>
      </c>
      <c r="AQ207" s="2">
        <v>18.899999999999999</v>
      </c>
      <c r="AS207" s="2">
        <v>18.899999999999999</v>
      </c>
      <c r="AZ207" s="2">
        <v>18.899999999999999</v>
      </c>
      <c r="BA207" t="s">
        <v>87</v>
      </c>
      <c r="BH207" t="s">
        <v>407</v>
      </c>
      <c r="BI207" t="s">
        <v>413</v>
      </c>
      <c r="BJ207" t="s">
        <v>90</v>
      </c>
      <c r="BK207" t="s">
        <v>411</v>
      </c>
      <c r="BL207" t="s">
        <v>1873</v>
      </c>
      <c r="BM207" t="s">
        <v>90</v>
      </c>
      <c r="BN207" t="s">
        <v>1874</v>
      </c>
      <c r="BO207" t="s">
        <v>90</v>
      </c>
      <c r="BP207" t="s">
        <v>90</v>
      </c>
      <c r="BQ207" t="s">
        <v>354</v>
      </c>
      <c r="BR207" t="s">
        <v>355</v>
      </c>
      <c r="BS207" t="s">
        <v>90</v>
      </c>
      <c r="BT207" t="s">
        <v>518</v>
      </c>
      <c r="BU207" t="s">
        <v>90</v>
      </c>
      <c r="BV207" t="s">
        <v>518</v>
      </c>
      <c r="BW207" t="s">
        <v>90</v>
      </c>
      <c r="BX207" t="s">
        <v>518</v>
      </c>
      <c r="CA207" t="s">
        <v>90</v>
      </c>
      <c r="CB207" t="s">
        <v>427</v>
      </c>
      <c r="CC207" t="s">
        <v>88</v>
      </c>
      <c r="CD207" t="s">
        <v>1875</v>
      </c>
      <c r="CI207" t="s">
        <v>402</v>
      </c>
      <c r="CJ207" t="s">
        <v>1876</v>
      </c>
    </row>
    <row r="208" spans="1:88" x14ac:dyDescent="0.25">
      <c r="A208" t="s">
        <v>444</v>
      </c>
      <c r="B208" t="s">
        <v>1114</v>
      </c>
      <c r="C208" t="s">
        <v>84</v>
      </c>
      <c r="D208" t="s">
        <v>89</v>
      </c>
      <c r="E208" t="s">
        <v>85</v>
      </c>
      <c r="F208" t="s">
        <v>1877</v>
      </c>
      <c r="G208" t="s">
        <v>1878</v>
      </c>
      <c r="H208" t="s">
        <v>1307</v>
      </c>
      <c r="I208" t="s">
        <v>1307</v>
      </c>
      <c r="K208" t="s">
        <v>1307</v>
      </c>
      <c r="L208" t="s">
        <v>448</v>
      </c>
      <c r="M208" t="s">
        <v>1117</v>
      </c>
      <c r="N208" t="s">
        <v>449</v>
      </c>
      <c r="P208" s="2">
        <v>1</v>
      </c>
      <c r="Q208" s="2">
        <v>0.02</v>
      </c>
      <c r="R208" s="2">
        <v>0.02</v>
      </c>
      <c r="T208" s="2">
        <v>16.29</v>
      </c>
      <c r="V208" s="2">
        <v>16.29</v>
      </c>
      <c r="AC208" s="2">
        <v>16.29</v>
      </c>
      <c r="AD208" s="2">
        <v>0.16</v>
      </c>
      <c r="AE208" s="2">
        <v>2.61</v>
      </c>
      <c r="AG208" s="2">
        <v>2.61</v>
      </c>
      <c r="AP208" s="2">
        <v>2.61</v>
      </c>
      <c r="AQ208" s="2">
        <v>18.899999999999999</v>
      </c>
      <c r="AS208" s="2">
        <v>18.899999999999999</v>
      </c>
      <c r="AZ208" s="2">
        <v>18.899999999999999</v>
      </c>
      <c r="BA208" t="s">
        <v>87</v>
      </c>
      <c r="BH208" t="s">
        <v>407</v>
      </c>
      <c r="BI208" t="s">
        <v>412</v>
      </c>
      <c r="BJ208" t="s">
        <v>90</v>
      </c>
      <c r="BK208" t="s">
        <v>409</v>
      </c>
      <c r="BL208" t="s">
        <v>1879</v>
      </c>
      <c r="BM208" t="s">
        <v>90</v>
      </c>
      <c r="BN208" t="s">
        <v>1880</v>
      </c>
      <c r="BO208" t="s">
        <v>90</v>
      </c>
      <c r="BP208" t="s">
        <v>90</v>
      </c>
      <c r="BQ208" t="s">
        <v>354</v>
      </c>
      <c r="BR208" t="s">
        <v>355</v>
      </c>
      <c r="BS208" t="s">
        <v>90</v>
      </c>
      <c r="BT208" t="s">
        <v>518</v>
      </c>
      <c r="BU208" t="s">
        <v>90</v>
      </c>
      <c r="BV208" t="s">
        <v>518</v>
      </c>
      <c r="BW208" t="s">
        <v>90</v>
      </c>
      <c r="BX208" t="s">
        <v>518</v>
      </c>
      <c r="CA208" t="s">
        <v>90</v>
      </c>
      <c r="CB208" t="s">
        <v>427</v>
      </c>
      <c r="CC208" t="s">
        <v>88</v>
      </c>
      <c r="CD208" t="s">
        <v>1881</v>
      </c>
      <c r="CI208" t="s">
        <v>402</v>
      </c>
      <c r="CJ208" t="s">
        <v>1882</v>
      </c>
    </row>
    <row r="209" spans="1:88" x14ac:dyDescent="0.25">
      <c r="A209" t="s">
        <v>444</v>
      </c>
      <c r="B209" t="s">
        <v>1114</v>
      </c>
      <c r="C209" t="s">
        <v>84</v>
      </c>
      <c r="D209" t="s">
        <v>89</v>
      </c>
      <c r="E209" t="s">
        <v>85</v>
      </c>
      <c r="F209" t="s">
        <v>688</v>
      </c>
      <c r="G209" t="s">
        <v>689</v>
      </c>
      <c r="H209" t="s">
        <v>1864</v>
      </c>
      <c r="I209" t="s">
        <v>1307</v>
      </c>
      <c r="K209" t="s">
        <v>1307</v>
      </c>
      <c r="L209" t="s">
        <v>448</v>
      </c>
      <c r="M209" t="s">
        <v>1117</v>
      </c>
      <c r="N209" t="s">
        <v>449</v>
      </c>
      <c r="P209" s="2">
        <v>1</v>
      </c>
      <c r="Q209" s="2">
        <v>0.02</v>
      </c>
      <c r="R209" s="2">
        <v>0.02</v>
      </c>
      <c r="T209" s="2">
        <v>16.29</v>
      </c>
      <c r="V209" s="2">
        <v>16.29</v>
      </c>
      <c r="AC209" s="2">
        <v>16.29</v>
      </c>
      <c r="AD209" s="2">
        <v>0.16</v>
      </c>
      <c r="AE209" s="2">
        <v>2.61</v>
      </c>
      <c r="AG209" s="2">
        <v>2.61</v>
      </c>
      <c r="AP209" s="2">
        <v>2.61</v>
      </c>
      <c r="AQ209" s="2">
        <v>18.899999999999999</v>
      </c>
      <c r="AS209" s="2">
        <v>18.899999999999999</v>
      </c>
      <c r="AZ209" s="2">
        <v>18.899999999999999</v>
      </c>
      <c r="BA209" t="s">
        <v>87</v>
      </c>
      <c r="BH209" t="s">
        <v>407</v>
      </c>
      <c r="BI209" t="s">
        <v>514</v>
      </c>
      <c r="BJ209" t="s">
        <v>206</v>
      </c>
      <c r="BK209" t="s">
        <v>515</v>
      </c>
      <c r="BL209" t="s">
        <v>690</v>
      </c>
      <c r="BM209" t="s">
        <v>90</v>
      </c>
      <c r="BN209" t="s">
        <v>691</v>
      </c>
      <c r="BO209" t="s">
        <v>206</v>
      </c>
      <c r="BP209" t="s">
        <v>90</v>
      </c>
      <c r="BQ209" t="s">
        <v>354</v>
      </c>
      <c r="BR209" t="s">
        <v>355</v>
      </c>
      <c r="BU209" t="s">
        <v>90</v>
      </c>
      <c r="BV209" t="s">
        <v>518</v>
      </c>
      <c r="BW209" t="s">
        <v>90</v>
      </c>
      <c r="BX209" t="s">
        <v>518</v>
      </c>
      <c r="CA209" t="s">
        <v>90</v>
      </c>
      <c r="CB209" t="s">
        <v>427</v>
      </c>
      <c r="CC209" t="s">
        <v>88</v>
      </c>
      <c r="CD209" t="s">
        <v>692</v>
      </c>
      <c r="CI209" t="s">
        <v>402</v>
      </c>
      <c r="CJ209" t="s">
        <v>693</v>
      </c>
    </row>
    <row r="210" spans="1:88" x14ac:dyDescent="0.25">
      <c r="A210" t="s">
        <v>444</v>
      </c>
      <c r="B210" t="s">
        <v>1114</v>
      </c>
      <c r="C210" t="s">
        <v>84</v>
      </c>
      <c r="D210" t="s">
        <v>89</v>
      </c>
      <c r="E210" t="s">
        <v>85</v>
      </c>
      <c r="F210" t="s">
        <v>1883</v>
      </c>
      <c r="G210" t="s">
        <v>1884</v>
      </c>
      <c r="H210" t="s">
        <v>1864</v>
      </c>
      <c r="I210" t="s">
        <v>1307</v>
      </c>
      <c r="K210" t="s">
        <v>1307</v>
      </c>
      <c r="L210" t="s">
        <v>467</v>
      </c>
      <c r="M210" t="s">
        <v>1120</v>
      </c>
      <c r="N210" t="s">
        <v>468</v>
      </c>
      <c r="P210" s="2">
        <v>1</v>
      </c>
      <c r="Q210" s="2">
        <v>0.28000000000000003</v>
      </c>
      <c r="R210" s="2">
        <v>0.28000000000000003</v>
      </c>
      <c r="T210" s="2">
        <v>16.29</v>
      </c>
      <c r="V210" s="2">
        <v>16.29</v>
      </c>
      <c r="W210" s="2">
        <v>0.84</v>
      </c>
      <c r="X210" s="2">
        <v>-0.84</v>
      </c>
      <c r="Y210" s="2">
        <v>0</v>
      </c>
      <c r="AC210" s="2">
        <v>16.29</v>
      </c>
      <c r="AD210" s="2">
        <v>0.16</v>
      </c>
      <c r="AE210" s="2">
        <v>2.61</v>
      </c>
      <c r="AG210" s="2">
        <v>2.61</v>
      </c>
      <c r="AH210" s="2">
        <v>0.16</v>
      </c>
      <c r="AI210" s="2">
        <v>0.14000000000000001</v>
      </c>
      <c r="AJ210" s="2">
        <v>-0.14000000000000001</v>
      </c>
      <c r="AK210" s="2">
        <v>0</v>
      </c>
      <c r="AP210" s="2">
        <v>2.61</v>
      </c>
      <c r="AQ210" s="2">
        <v>18.899999999999999</v>
      </c>
      <c r="AS210" s="2">
        <v>18.899999999999999</v>
      </c>
      <c r="AT210" s="2">
        <v>0.98</v>
      </c>
      <c r="AU210" s="2">
        <v>-0.98</v>
      </c>
      <c r="AV210" s="2">
        <v>0</v>
      </c>
      <c r="AZ210" s="2">
        <v>18.899999999999999</v>
      </c>
      <c r="BA210" t="s">
        <v>87</v>
      </c>
      <c r="BH210" t="s">
        <v>407</v>
      </c>
      <c r="BI210" t="s">
        <v>419</v>
      </c>
      <c r="BJ210" t="s">
        <v>90</v>
      </c>
      <c r="BK210" t="s">
        <v>420</v>
      </c>
      <c r="BL210" t="s">
        <v>1885</v>
      </c>
      <c r="BM210" t="s">
        <v>90</v>
      </c>
      <c r="BN210" t="s">
        <v>1886</v>
      </c>
      <c r="BO210" t="s">
        <v>90</v>
      </c>
      <c r="BP210" t="s">
        <v>90</v>
      </c>
      <c r="BQ210" t="s">
        <v>354</v>
      </c>
      <c r="BR210" t="s">
        <v>355</v>
      </c>
      <c r="BS210" t="s">
        <v>90</v>
      </c>
      <c r="BT210" t="s">
        <v>518</v>
      </c>
      <c r="BU210" t="s">
        <v>90</v>
      </c>
      <c r="BV210" t="s">
        <v>518</v>
      </c>
      <c r="BW210" t="s">
        <v>90</v>
      </c>
      <c r="BX210" t="s">
        <v>518</v>
      </c>
      <c r="CA210" t="s">
        <v>90</v>
      </c>
      <c r="CB210" t="s">
        <v>427</v>
      </c>
      <c r="CC210" t="s">
        <v>88</v>
      </c>
      <c r="CD210" t="s">
        <v>1887</v>
      </c>
      <c r="CI210" t="s">
        <v>402</v>
      </c>
      <c r="CJ210" t="s">
        <v>1888</v>
      </c>
    </row>
    <row r="211" spans="1:88" x14ac:dyDescent="0.25">
      <c r="A211" t="s">
        <v>444</v>
      </c>
      <c r="B211" t="s">
        <v>1114</v>
      </c>
      <c r="C211" t="s">
        <v>84</v>
      </c>
      <c r="D211" t="s">
        <v>89</v>
      </c>
      <c r="E211" t="s">
        <v>85</v>
      </c>
      <c r="F211" t="s">
        <v>694</v>
      </c>
      <c r="G211" t="s">
        <v>695</v>
      </c>
      <c r="H211" t="s">
        <v>1705</v>
      </c>
      <c r="I211" t="s">
        <v>1307</v>
      </c>
      <c r="K211" t="s">
        <v>1307</v>
      </c>
      <c r="L211" t="s">
        <v>467</v>
      </c>
      <c r="M211" t="s">
        <v>1120</v>
      </c>
      <c r="N211" t="s">
        <v>468</v>
      </c>
      <c r="P211" s="2">
        <v>1</v>
      </c>
      <c r="Q211" s="2">
        <v>0.28000000000000003</v>
      </c>
      <c r="R211" s="2">
        <v>0.28000000000000003</v>
      </c>
      <c r="T211" s="2">
        <v>16.29</v>
      </c>
      <c r="V211" s="2">
        <v>16.29</v>
      </c>
      <c r="W211" s="2">
        <v>3.35</v>
      </c>
      <c r="Y211" s="2">
        <v>3.35</v>
      </c>
      <c r="AC211" s="2">
        <v>19.64</v>
      </c>
      <c r="AD211" s="2">
        <v>0.16</v>
      </c>
      <c r="AE211" s="2">
        <v>2.61</v>
      </c>
      <c r="AG211" s="2">
        <v>2.61</v>
      </c>
      <c r="AH211" s="2">
        <v>0.16</v>
      </c>
      <c r="AI211" s="2">
        <v>0.54</v>
      </c>
      <c r="AK211" s="2">
        <v>0.54</v>
      </c>
      <c r="AP211" s="2">
        <v>3.15</v>
      </c>
      <c r="AQ211" s="2">
        <v>18.899999999999999</v>
      </c>
      <c r="AS211" s="2">
        <v>18.899999999999999</v>
      </c>
      <c r="AT211" s="2">
        <v>3.89</v>
      </c>
      <c r="AV211" s="2">
        <v>3.89</v>
      </c>
      <c r="AZ211" s="2">
        <v>22.79</v>
      </c>
      <c r="BA211" t="s">
        <v>87</v>
      </c>
      <c r="BH211" t="s">
        <v>407</v>
      </c>
      <c r="BI211" t="s">
        <v>514</v>
      </c>
      <c r="BJ211" t="s">
        <v>206</v>
      </c>
      <c r="BK211" t="s">
        <v>515</v>
      </c>
      <c r="BL211" t="s">
        <v>696</v>
      </c>
      <c r="BM211" t="s">
        <v>90</v>
      </c>
      <c r="BN211" t="s">
        <v>697</v>
      </c>
      <c r="BO211" t="s">
        <v>206</v>
      </c>
      <c r="BP211" t="s">
        <v>90</v>
      </c>
      <c r="BQ211" t="s">
        <v>354</v>
      </c>
      <c r="BR211" t="s">
        <v>355</v>
      </c>
      <c r="BU211" t="s">
        <v>90</v>
      </c>
      <c r="BV211" t="s">
        <v>518</v>
      </c>
      <c r="BW211" t="s">
        <v>90</v>
      </c>
      <c r="BX211" t="s">
        <v>518</v>
      </c>
      <c r="CA211" t="s">
        <v>90</v>
      </c>
      <c r="CB211" t="s">
        <v>427</v>
      </c>
      <c r="CC211" t="s">
        <v>88</v>
      </c>
      <c r="CD211" t="s">
        <v>698</v>
      </c>
      <c r="CI211" t="s">
        <v>402</v>
      </c>
      <c r="CJ211" t="s">
        <v>699</v>
      </c>
    </row>
    <row r="212" spans="1:88" x14ac:dyDescent="0.25">
      <c r="A212" t="s">
        <v>444</v>
      </c>
      <c r="B212" t="s">
        <v>1114</v>
      </c>
      <c r="C212" t="s">
        <v>84</v>
      </c>
      <c r="D212" t="s">
        <v>89</v>
      </c>
      <c r="E212" t="s">
        <v>85</v>
      </c>
      <c r="F212" t="s">
        <v>487</v>
      </c>
      <c r="G212" t="s">
        <v>488</v>
      </c>
      <c r="H212" t="s">
        <v>1307</v>
      </c>
      <c r="I212" t="s">
        <v>1307</v>
      </c>
      <c r="K212" t="s">
        <v>1307</v>
      </c>
      <c r="L212" t="s">
        <v>467</v>
      </c>
      <c r="M212" t="s">
        <v>1120</v>
      </c>
      <c r="N212" t="s">
        <v>468</v>
      </c>
      <c r="P212" s="2">
        <v>1</v>
      </c>
      <c r="Q212" s="2">
        <v>0.28000000000000003</v>
      </c>
      <c r="R212" s="2">
        <v>0.28000000000000003</v>
      </c>
      <c r="T212" s="2">
        <v>15.37</v>
      </c>
      <c r="V212" s="2">
        <v>15.37</v>
      </c>
      <c r="W212" s="2">
        <v>1.62</v>
      </c>
      <c r="X212" s="2">
        <v>-1.62</v>
      </c>
      <c r="Y212" s="2">
        <v>0</v>
      </c>
      <c r="AC212" s="2">
        <v>15.37</v>
      </c>
      <c r="AD212" s="2">
        <v>0.23</v>
      </c>
      <c r="AE212" s="2">
        <v>3.53</v>
      </c>
      <c r="AG212" s="2">
        <v>3.53</v>
      </c>
      <c r="AH212" s="2">
        <v>0.23</v>
      </c>
      <c r="AI212" s="2">
        <v>0.37</v>
      </c>
      <c r="AJ212" s="2">
        <v>-0.37</v>
      </c>
      <c r="AK212" s="2">
        <v>0</v>
      </c>
      <c r="AP212" s="2">
        <v>3.53</v>
      </c>
      <c r="AQ212" s="2">
        <v>18.899999999999999</v>
      </c>
      <c r="AS212" s="2">
        <v>18.899999999999999</v>
      </c>
      <c r="AT212" s="2">
        <v>1.99</v>
      </c>
      <c r="AU212" s="2">
        <v>-1.99</v>
      </c>
      <c r="AV212" s="2">
        <v>0</v>
      </c>
      <c r="AZ212" s="2">
        <v>18.899999999999999</v>
      </c>
      <c r="BA212" t="s">
        <v>87</v>
      </c>
      <c r="BH212" t="s">
        <v>407</v>
      </c>
      <c r="BI212" t="s">
        <v>450</v>
      </c>
      <c r="BJ212" t="s">
        <v>206</v>
      </c>
      <c r="BK212" t="s">
        <v>451</v>
      </c>
      <c r="BL212" t="s">
        <v>489</v>
      </c>
      <c r="BM212" t="s">
        <v>453</v>
      </c>
      <c r="BN212" t="s">
        <v>490</v>
      </c>
      <c r="BO212" t="s">
        <v>206</v>
      </c>
      <c r="BP212" t="s">
        <v>453</v>
      </c>
      <c r="BQ212" t="s">
        <v>354</v>
      </c>
      <c r="BR212" t="s">
        <v>355</v>
      </c>
      <c r="BS212" t="s">
        <v>206</v>
      </c>
      <c r="BT212" t="s">
        <v>455</v>
      </c>
      <c r="BW212" t="s">
        <v>206</v>
      </c>
      <c r="BX212" t="s">
        <v>455</v>
      </c>
      <c r="CA212" t="s">
        <v>453</v>
      </c>
      <c r="CB212" t="s">
        <v>1140</v>
      </c>
      <c r="CC212" t="s">
        <v>88</v>
      </c>
      <c r="CD212" t="s">
        <v>491</v>
      </c>
      <c r="CE212" t="s">
        <v>1889</v>
      </c>
      <c r="CF212" t="s">
        <v>457</v>
      </c>
      <c r="CG212" s="2">
        <v>4.4497999999999998</v>
      </c>
      <c r="CH212" t="s">
        <v>1705</v>
      </c>
      <c r="CI212" t="s">
        <v>402</v>
      </c>
      <c r="CJ212" t="s">
        <v>492</v>
      </c>
    </row>
    <row r="213" spans="1:88" x14ac:dyDescent="0.25">
      <c r="A213" t="s">
        <v>444</v>
      </c>
      <c r="B213" t="s">
        <v>1114</v>
      </c>
      <c r="C213" t="s">
        <v>84</v>
      </c>
      <c r="D213" t="s">
        <v>89</v>
      </c>
      <c r="E213" t="s">
        <v>356</v>
      </c>
      <c r="F213" t="s">
        <v>1890</v>
      </c>
      <c r="G213" t="s">
        <v>1891</v>
      </c>
      <c r="J213" t="s">
        <v>1307</v>
      </c>
      <c r="K213" t="s">
        <v>1307</v>
      </c>
      <c r="L213" t="s">
        <v>1892</v>
      </c>
      <c r="M213" t="s">
        <v>1893</v>
      </c>
      <c r="N213" t="s">
        <v>1894</v>
      </c>
      <c r="P213" s="2">
        <v>1</v>
      </c>
      <c r="Q213" s="2">
        <v>0.73</v>
      </c>
      <c r="R213" s="2">
        <v>0.73</v>
      </c>
      <c r="BI213" t="s">
        <v>1895</v>
      </c>
      <c r="BJ213" t="s">
        <v>90</v>
      </c>
      <c r="BK213" t="s">
        <v>1896</v>
      </c>
      <c r="BL213" t="s">
        <v>367</v>
      </c>
      <c r="BM213" t="s">
        <v>206</v>
      </c>
      <c r="BN213" t="s">
        <v>368</v>
      </c>
      <c r="BO213" t="s">
        <v>90</v>
      </c>
      <c r="BP213" t="s">
        <v>90</v>
      </c>
      <c r="BQ213" t="s">
        <v>354</v>
      </c>
      <c r="BR213" t="s">
        <v>123</v>
      </c>
    </row>
    <row r="214" spans="1:88" x14ac:dyDescent="0.25">
      <c r="A214" t="s">
        <v>444</v>
      </c>
      <c r="B214" t="s">
        <v>1114</v>
      </c>
      <c r="C214" t="s">
        <v>84</v>
      </c>
      <c r="D214" t="s">
        <v>89</v>
      </c>
      <c r="E214" t="s">
        <v>356</v>
      </c>
      <c r="F214" t="s">
        <v>1897</v>
      </c>
      <c r="G214" t="s">
        <v>1898</v>
      </c>
      <c r="J214" t="s">
        <v>1307</v>
      </c>
      <c r="K214" t="s">
        <v>1307</v>
      </c>
      <c r="L214" t="s">
        <v>1273</v>
      </c>
      <c r="M214" t="s">
        <v>1274</v>
      </c>
      <c r="N214" t="s">
        <v>1899</v>
      </c>
      <c r="P214" s="2">
        <v>1</v>
      </c>
      <c r="Q214" s="2">
        <v>0.68</v>
      </c>
      <c r="R214" s="2">
        <v>0.68</v>
      </c>
      <c r="BI214" t="s">
        <v>1900</v>
      </c>
      <c r="BJ214" t="s">
        <v>90</v>
      </c>
      <c r="BK214" t="s">
        <v>1901</v>
      </c>
      <c r="BL214" t="s">
        <v>367</v>
      </c>
      <c r="BM214" t="s">
        <v>206</v>
      </c>
      <c r="BN214" t="s">
        <v>368</v>
      </c>
      <c r="BO214" t="s">
        <v>90</v>
      </c>
      <c r="BP214" t="s">
        <v>90</v>
      </c>
      <c r="BQ214" t="s">
        <v>354</v>
      </c>
      <c r="BR214" t="s">
        <v>123</v>
      </c>
    </row>
    <row r="215" spans="1:88" x14ac:dyDescent="0.25">
      <c r="A215" t="s">
        <v>444</v>
      </c>
      <c r="B215" t="s">
        <v>1114</v>
      </c>
      <c r="C215" t="s">
        <v>84</v>
      </c>
      <c r="D215" t="s">
        <v>89</v>
      </c>
      <c r="E215" t="s">
        <v>356</v>
      </c>
      <c r="F215" t="s">
        <v>1849</v>
      </c>
      <c r="G215" t="s">
        <v>1902</v>
      </c>
      <c r="J215" t="s">
        <v>1307</v>
      </c>
      <c r="K215" t="s">
        <v>1307</v>
      </c>
      <c r="L215" t="s">
        <v>533</v>
      </c>
      <c r="M215" t="s">
        <v>1462</v>
      </c>
      <c r="N215" t="s">
        <v>534</v>
      </c>
      <c r="P215" s="2">
        <v>1</v>
      </c>
      <c r="Q215" s="2">
        <v>0.64</v>
      </c>
      <c r="R215" s="2">
        <v>0.64</v>
      </c>
      <c r="BI215" t="s">
        <v>1903</v>
      </c>
      <c r="BJ215" t="s">
        <v>90</v>
      </c>
      <c r="BK215" t="s">
        <v>1851</v>
      </c>
      <c r="BL215" t="s">
        <v>367</v>
      </c>
      <c r="BM215" t="s">
        <v>206</v>
      </c>
      <c r="BN215" t="s">
        <v>368</v>
      </c>
      <c r="BO215" t="s">
        <v>964</v>
      </c>
      <c r="BP215" t="s">
        <v>90</v>
      </c>
      <c r="BQ215" t="s">
        <v>354</v>
      </c>
      <c r="BR215" t="s">
        <v>123</v>
      </c>
    </row>
    <row r="216" spans="1:88" x14ac:dyDescent="0.25">
      <c r="A216" t="s">
        <v>444</v>
      </c>
      <c r="B216" t="s">
        <v>1114</v>
      </c>
      <c r="C216" t="s">
        <v>84</v>
      </c>
      <c r="D216" t="s">
        <v>89</v>
      </c>
      <c r="E216" t="s">
        <v>356</v>
      </c>
      <c r="F216" t="s">
        <v>1904</v>
      </c>
      <c r="G216" t="s">
        <v>1905</v>
      </c>
      <c r="J216" t="s">
        <v>1307</v>
      </c>
      <c r="K216" t="s">
        <v>1307</v>
      </c>
      <c r="L216" t="s">
        <v>944</v>
      </c>
      <c r="M216" t="s">
        <v>1170</v>
      </c>
      <c r="N216" t="s">
        <v>996</v>
      </c>
      <c r="P216" s="2">
        <v>1</v>
      </c>
      <c r="Q216" s="2">
        <v>0.64</v>
      </c>
      <c r="R216" s="2">
        <v>0.64</v>
      </c>
      <c r="BI216" t="s">
        <v>1906</v>
      </c>
      <c r="BJ216" t="s">
        <v>90</v>
      </c>
      <c r="BK216" t="s">
        <v>1907</v>
      </c>
      <c r="BL216" t="s">
        <v>367</v>
      </c>
      <c r="BM216" t="s">
        <v>206</v>
      </c>
      <c r="BN216" t="s">
        <v>368</v>
      </c>
      <c r="BO216" t="s">
        <v>964</v>
      </c>
      <c r="BP216" t="s">
        <v>90</v>
      </c>
      <c r="BQ216" t="s">
        <v>354</v>
      </c>
      <c r="BR216" t="s">
        <v>123</v>
      </c>
    </row>
    <row r="217" spans="1:88" x14ac:dyDescent="0.25">
      <c r="A217" t="s">
        <v>444</v>
      </c>
      <c r="B217" t="s">
        <v>1114</v>
      </c>
      <c r="C217" t="s">
        <v>84</v>
      </c>
      <c r="D217" t="s">
        <v>89</v>
      </c>
      <c r="E217" t="s">
        <v>201</v>
      </c>
      <c r="F217" t="s">
        <v>616</v>
      </c>
      <c r="G217" t="s">
        <v>1055</v>
      </c>
      <c r="H217" t="s">
        <v>1908</v>
      </c>
      <c r="K217" t="s">
        <v>1307</v>
      </c>
      <c r="L217" t="s">
        <v>618</v>
      </c>
      <c r="M217" t="s">
        <v>1297</v>
      </c>
      <c r="N217" t="s">
        <v>619</v>
      </c>
      <c r="P217" s="2">
        <v>1</v>
      </c>
      <c r="T217" s="2">
        <v>-25.43</v>
      </c>
      <c r="V217" s="2">
        <v>-25.43</v>
      </c>
      <c r="AC217" s="2">
        <v>-25.43</v>
      </c>
      <c r="AD217" s="2">
        <v>0.16</v>
      </c>
      <c r="AE217" s="2">
        <v>-4.07</v>
      </c>
      <c r="AG217" s="2">
        <v>-4.07</v>
      </c>
      <c r="AP217" s="2">
        <v>-4.07</v>
      </c>
      <c r="AQ217" s="2">
        <v>-29.5</v>
      </c>
      <c r="AS217" s="2">
        <v>-29.5</v>
      </c>
      <c r="AZ217" s="2">
        <v>-29.5</v>
      </c>
      <c r="BA217" t="s">
        <v>87</v>
      </c>
      <c r="BH217" t="s">
        <v>407</v>
      </c>
      <c r="BI217" t="s">
        <v>367</v>
      </c>
      <c r="BK217" t="s">
        <v>368</v>
      </c>
      <c r="BL217" t="s">
        <v>620</v>
      </c>
      <c r="BM217" t="s">
        <v>90</v>
      </c>
      <c r="BN217" t="s">
        <v>621</v>
      </c>
      <c r="BO217" t="s">
        <v>206</v>
      </c>
      <c r="BP217" t="s">
        <v>90</v>
      </c>
      <c r="BQ217" t="s">
        <v>354</v>
      </c>
      <c r="BR217" t="s">
        <v>355</v>
      </c>
      <c r="BU217" t="s">
        <v>90</v>
      </c>
      <c r="BV217" t="s">
        <v>518</v>
      </c>
      <c r="BW217" t="s">
        <v>90</v>
      </c>
      <c r="BX217" t="s">
        <v>518</v>
      </c>
      <c r="CA217" t="s">
        <v>90</v>
      </c>
      <c r="CB217" t="s">
        <v>427</v>
      </c>
      <c r="CC217" t="s">
        <v>88</v>
      </c>
      <c r="CD217" t="s">
        <v>1056</v>
      </c>
      <c r="CI217" t="s">
        <v>402</v>
      </c>
      <c r="CJ217" t="s">
        <v>1057</v>
      </c>
    </row>
    <row r="218" spans="1:88" x14ac:dyDescent="0.25">
      <c r="A218" t="s">
        <v>444</v>
      </c>
      <c r="B218" t="s">
        <v>1114</v>
      </c>
      <c r="C218" t="s">
        <v>84</v>
      </c>
      <c r="D218" t="s">
        <v>89</v>
      </c>
      <c r="E218" t="s">
        <v>201</v>
      </c>
      <c r="F218" t="s">
        <v>1909</v>
      </c>
      <c r="G218" t="s">
        <v>1910</v>
      </c>
      <c r="H218" t="s">
        <v>426</v>
      </c>
      <c r="K218" t="s">
        <v>1307</v>
      </c>
      <c r="L218" t="s">
        <v>467</v>
      </c>
      <c r="M218" t="s">
        <v>1120</v>
      </c>
      <c r="N218" t="s">
        <v>1091</v>
      </c>
      <c r="P218" s="2">
        <v>1</v>
      </c>
      <c r="T218" s="2">
        <v>-15.62</v>
      </c>
      <c r="V218" s="2">
        <v>-15.62</v>
      </c>
      <c r="AC218" s="2">
        <v>-15.62</v>
      </c>
      <c r="AD218" s="2">
        <v>0.21</v>
      </c>
      <c r="AE218" s="2">
        <v>-3.28</v>
      </c>
      <c r="AG218" s="2">
        <v>-3.28</v>
      </c>
      <c r="AP218" s="2">
        <v>-3.28</v>
      </c>
      <c r="AQ218" s="2">
        <v>-18.899999999999999</v>
      </c>
      <c r="AS218" s="2">
        <v>-18.899999999999999</v>
      </c>
      <c r="AZ218" s="2">
        <v>-18.899999999999999</v>
      </c>
      <c r="BA218" t="s">
        <v>87</v>
      </c>
      <c r="BH218" t="s">
        <v>407</v>
      </c>
      <c r="BI218" t="s">
        <v>1084</v>
      </c>
      <c r="BK218" t="s">
        <v>1086</v>
      </c>
      <c r="BL218" t="s">
        <v>1911</v>
      </c>
      <c r="BM218" t="s">
        <v>453</v>
      </c>
      <c r="BN218" t="s">
        <v>1912</v>
      </c>
      <c r="BO218" t="s">
        <v>1085</v>
      </c>
      <c r="BP218" t="s">
        <v>453</v>
      </c>
      <c r="BQ218" t="s">
        <v>354</v>
      </c>
      <c r="BR218" t="s">
        <v>355</v>
      </c>
      <c r="BS218" t="s">
        <v>1085</v>
      </c>
      <c r="BT218" t="s">
        <v>1087</v>
      </c>
      <c r="BW218" t="s">
        <v>1085</v>
      </c>
      <c r="BX218" t="s">
        <v>1087</v>
      </c>
      <c r="CA218" t="s">
        <v>453</v>
      </c>
      <c r="CB218" t="s">
        <v>1133</v>
      </c>
      <c r="CC218" t="s">
        <v>88</v>
      </c>
      <c r="CD218" t="s">
        <v>1913</v>
      </c>
      <c r="CE218" t="s">
        <v>1914</v>
      </c>
      <c r="CF218" t="s">
        <v>1136</v>
      </c>
      <c r="CG218" s="2">
        <v>26.207999999999998</v>
      </c>
      <c r="CH218" t="s">
        <v>428</v>
      </c>
      <c r="CI218" t="s">
        <v>402</v>
      </c>
      <c r="CJ218" t="s">
        <v>1915</v>
      </c>
    </row>
    <row r="219" spans="1:88" x14ac:dyDescent="0.25">
      <c r="A219" t="s">
        <v>444</v>
      </c>
      <c r="B219" t="s">
        <v>1114</v>
      </c>
      <c r="C219" t="s">
        <v>84</v>
      </c>
      <c r="D219" t="s">
        <v>1079</v>
      </c>
      <c r="E219" t="s">
        <v>1080</v>
      </c>
      <c r="F219" t="s">
        <v>1916</v>
      </c>
      <c r="G219" t="s">
        <v>1916</v>
      </c>
      <c r="I219" t="s">
        <v>1864</v>
      </c>
      <c r="J219" t="s">
        <v>1307</v>
      </c>
      <c r="K219" t="s">
        <v>1307</v>
      </c>
      <c r="L219" t="s">
        <v>448</v>
      </c>
      <c r="M219" t="s">
        <v>1117</v>
      </c>
      <c r="N219" t="s">
        <v>1020</v>
      </c>
      <c r="P219" s="2">
        <v>1</v>
      </c>
      <c r="Q219" s="2">
        <v>0.02</v>
      </c>
      <c r="R219" s="2">
        <v>0.02</v>
      </c>
      <c r="U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F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R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BI219" t="s">
        <v>1320</v>
      </c>
      <c r="BJ219" t="s">
        <v>964</v>
      </c>
      <c r="BK219" t="s">
        <v>1321</v>
      </c>
      <c r="BL219" t="s">
        <v>424</v>
      </c>
      <c r="BM219" t="s">
        <v>90</v>
      </c>
      <c r="BN219" t="s">
        <v>266</v>
      </c>
      <c r="BQ219" t="s">
        <v>1088</v>
      </c>
      <c r="BR219" t="s">
        <v>123</v>
      </c>
    </row>
    <row r="220" spans="1:88" x14ac:dyDescent="0.25">
      <c r="A220" t="s">
        <v>444</v>
      </c>
      <c r="B220" t="s">
        <v>1114</v>
      </c>
      <c r="C220" t="s">
        <v>84</v>
      </c>
      <c r="D220" t="s">
        <v>89</v>
      </c>
      <c r="E220" t="s">
        <v>85</v>
      </c>
      <c r="F220" t="s">
        <v>1917</v>
      </c>
      <c r="G220" t="s">
        <v>1918</v>
      </c>
      <c r="H220" t="s">
        <v>1705</v>
      </c>
      <c r="I220" t="s">
        <v>1864</v>
      </c>
      <c r="K220" t="s">
        <v>1864</v>
      </c>
      <c r="L220" t="s">
        <v>448</v>
      </c>
      <c r="M220" t="s">
        <v>1117</v>
      </c>
      <c r="N220" t="s">
        <v>449</v>
      </c>
      <c r="P220" s="2">
        <v>1</v>
      </c>
      <c r="Q220" s="2">
        <v>0.02</v>
      </c>
      <c r="R220" s="2">
        <v>0.02</v>
      </c>
      <c r="T220" s="2">
        <v>16.29</v>
      </c>
      <c r="V220" s="2">
        <v>16.29</v>
      </c>
      <c r="W220" s="2">
        <v>1.1200000000000001</v>
      </c>
      <c r="X220" s="2">
        <v>-1.1200000000000001</v>
      </c>
      <c r="Y220" s="2">
        <v>0</v>
      </c>
      <c r="AC220" s="2">
        <v>16.29</v>
      </c>
      <c r="AD220" s="2">
        <v>0.16</v>
      </c>
      <c r="AE220" s="2">
        <v>2.61</v>
      </c>
      <c r="AG220" s="2">
        <v>2.61</v>
      </c>
      <c r="AH220" s="2">
        <v>0.16</v>
      </c>
      <c r="AI220" s="2">
        <v>0.18</v>
      </c>
      <c r="AJ220" s="2">
        <v>-0.18</v>
      </c>
      <c r="AK220" s="2">
        <v>0</v>
      </c>
      <c r="AP220" s="2">
        <v>2.61</v>
      </c>
      <c r="AQ220" s="2">
        <v>18.899999999999999</v>
      </c>
      <c r="AS220" s="2">
        <v>18.899999999999999</v>
      </c>
      <c r="AT220" s="2">
        <v>1.3</v>
      </c>
      <c r="AU220" s="2">
        <v>-1.3</v>
      </c>
      <c r="AV220" s="2">
        <v>0</v>
      </c>
      <c r="AZ220" s="2">
        <v>18.899999999999999</v>
      </c>
      <c r="BA220" t="s">
        <v>87</v>
      </c>
      <c r="BH220" t="s">
        <v>407</v>
      </c>
      <c r="BI220" t="s">
        <v>1720</v>
      </c>
      <c r="BJ220" t="s">
        <v>90</v>
      </c>
      <c r="BK220" t="s">
        <v>1721</v>
      </c>
      <c r="BL220" t="s">
        <v>1919</v>
      </c>
      <c r="BM220" t="s">
        <v>90</v>
      </c>
      <c r="BN220" t="s">
        <v>1920</v>
      </c>
      <c r="BO220" t="s">
        <v>90</v>
      </c>
      <c r="BP220" t="s">
        <v>90</v>
      </c>
      <c r="BQ220" t="s">
        <v>354</v>
      </c>
      <c r="BR220" t="s">
        <v>355</v>
      </c>
      <c r="BS220" t="s">
        <v>90</v>
      </c>
      <c r="BT220" t="s">
        <v>518</v>
      </c>
      <c r="BU220" t="s">
        <v>90</v>
      </c>
      <c r="BV220" t="s">
        <v>518</v>
      </c>
      <c r="BW220" t="s">
        <v>90</v>
      </c>
      <c r="BX220" t="s">
        <v>518</v>
      </c>
      <c r="CA220" t="s">
        <v>90</v>
      </c>
      <c r="CB220" t="s">
        <v>427</v>
      </c>
      <c r="CC220" t="s">
        <v>88</v>
      </c>
      <c r="CD220" t="s">
        <v>1921</v>
      </c>
      <c r="CI220" t="s">
        <v>402</v>
      </c>
      <c r="CJ220" t="s">
        <v>1922</v>
      </c>
    </row>
    <row r="221" spans="1:88" x14ac:dyDescent="0.25">
      <c r="A221" t="s">
        <v>444</v>
      </c>
      <c r="B221" t="s">
        <v>1114</v>
      </c>
      <c r="C221" t="s">
        <v>84</v>
      </c>
      <c r="D221" t="s">
        <v>89</v>
      </c>
      <c r="E221" t="s">
        <v>85</v>
      </c>
      <c r="F221" t="s">
        <v>1923</v>
      </c>
      <c r="G221" t="s">
        <v>1924</v>
      </c>
      <c r="H221" t="s">
        <v>1705</v>
      </c>
      <c r="I221" t="s">
        <v>1864</v>
      </c>
      <c r="K221" t="s">
        <v>1864</v>
      </c>
      <c r="L221" t="s">
        <v>448</v>
      </c>
      <c r="M221" t="s">
        <v>1117</v>
      </c>
      <c r="N221" t="s">
        <v>449</v>
      </c>
      <c r="P221" s="2">
        <v>1</v>
      </c>
      <c r="Q221" s="2">
        <v>0.02</v>
      </c>
      <c r="R221" s="2">
        <v>0.02</v>
      </c>
      <c r="T221" s="2">
        <v>16.29</v>
      </c>
      <c r="V221" s="2">
        <v>16.29</v>
      </c>
      <c r="AC221" s="2">
        <v>16.29</v>
      </c>
      <c r="AD221" s="2">
        <v>0.16</v>
      </c>
      <c r="AE221" s="2">
        <v>2.61</v>
      </c>
      <c r="AG221" s="2">
        <v>2.61</v>
      </c>
      <c r="AP221" s="2">
        <v>2.61</v>
      </c>
      <c r="AQ221" s="2">
        <v>18.899999999999999</v>
      </c>
      <c r="AS221" s="2">
        <v>18.899999999999999</v>
      </c>
      <c r="AZ221" s="2">
        <v>18.899999999999999</v>
      </c>
      <c r="BA221" t="s">
        <v>87</v>
      </c>
      <c r="BH221" t="s">
        <v>407</v>
      </c>
      <c r="BI221" t="s">
        <v>1084</v>
      </c>
      <c r="BJ221" t="s">
        <v>1085</v>
      </c>
      <c r="BK221" t="s">
        <v>1086</v>
      </c>
      <c r="BL221" t="s">
        <v>1925</v>
      </c>
      <c r="BM221" t="s">
        <v>90</v>
      </c>
      <c r="BN221" t="s">
        <v>1926</v>
      </c>
      <c r="BO221" t="s">
        <v>1085</v>
      </c>
      <c r="BP221" t="s">
        <v>90</v>
      </c>
      <c r="BQ221" t="s">
        <v>354</v>
      </c>
      <c r="BR221" t="s">
        <v>355</v>
      </c>
      <c r="BU221" t="s">
        <v>90</v>
      </c>
      <c r="BV221" t="s">
        <v>518</v>
      </c>
      <c r="BW221" t="s">
        <v>90</v>
      </c>
      <c r="BX221" t="s">
        <v>518</v>
      </c>
      <c r="CA221" t="s">
        <v>90</v>
      </c>
      <c r="CB221" t="s">
        <v>427</v>
      </c>
      <c r="CC221" t="s">
        <v>88</v>
      </c>
      <c r="CD221" t="s">
        <v>1927</v>
      </c>
      <c r="CI221" t="s">
        <v>402</v>
      </c>
      <c r="CJ221" t="s">
        <v>1928</v>
      </c>
    </row>
    <row r="222" spans="1:88" x14ac:dyDescent="0.25">
      <c r="A222" t="s">
        <v>444</v>
      </c>
      <c r="B222" t="s">
        <v>1114</v>
      </c>
      <c r="C222" t="s">
        <v>84</v>
      </c>
      <c r="D222" t="s">
        <v>89</v>
      </c>
      <c r="E222" t="s">
        <v>85</v>
      </c>
      <c r="F222" t="s">
        <v>473</v>
      </c>
      <c r="G222" t="s">
        <v>474</v>
      </c>
      <c r="H222" t="s">
        <v>1705</v>
      </c>
      <c r="I222" t="s">
        <v>1864</v>
      </c>
      <c r="K222" t="s">
        <v>1864</v>
      </c>
      <c r="L222" t="s">
        <v>467</v>
      </c>
      <c r="M222" t="s">
        <v>1120</v>
      </c>
      <c r="N222" t="s">
        <v>468</v>
      </c>
      <c r="P222" s="2">
        <v>1</v>
      </c>
      <c r="Q222" s="2">
        <v>0.28000000000000003</v>
      </c>
      <c r="R222" s="2">
        <v>0.28000000000000003</v>
      </c>
      <c r="T222" s="2">
        <v>15.37</v>
      </c>
      <c r="V222" s="2">
        <v>15.37</v>
      </c>
      <c r="W222" s="2">
        <v>1.1499999999999999</v>
      </c>
      <c r="X222" s="2">
        <v>-1.1499999999999999</v>
      </c>
      <c r="Y222" s="2">
        <v>0</v>
      </c>
      <c r="AC222" s="2">
        <v>15.37</v>
      </c>
      <c r="AD222" s="2">
        <v>0.23</v>
      </c>
      <c r="AE222" s="2">
        <v>3.53</v>
      </c>
      <c r="AG222" s="2">
        <v>3.53</v>
      </c>
      <c r="AH222" s="2">
        <v>0.23</v>
      </c>
      <c r="AI222" s="2">
        <v>0.27</v>
      </c>
      <c r="AJ222" s="2">
        <v>-0.27</v>
      </c>
      <c r="AK222" s="2">
        <v>0</v>
      </c>
      <c r="AP222" s="2">
        <v>3.53</v>
      </c>
      <c r="AQ222" s="2">
        <v>18.899999999999999</v>
      </c>
      <c r="AS222" s="2">
        <v>18.899999999999999</v>
      </c>
      <c r="AT222" s="2">
        <v>1.42</v>
      </c>
      <c r="AU222" s="2">
        <v>-1.42</v>
      </c>
      <c r="AV222" s="2">
        <v>0</v>
      </c>
      <c r="AZ222" s="2">
        <v>18.899999999999999</v>
      </c>
      <c r="BA222" t="s">
        <v>87</v>
      </c>
      <c r="BH222" t="s">
        <v>407</v>
      </c>
      <c r="BI222" t="s">
        <v>367</v>
      </c>
      <c r="BJ222" t="s">
        <v>206</v>
      </c>
      <c r="BK222" t="s">
        <v>368</v>
      </c>
      <c r="BL222" t="s">
        <v>476</v>
      </c>
      <c r="BM222" t="s">
        <v>477</v>
      </c>
      <c r="BN222" t="s">
        <v>478</v>
      </c>
      <c r="BO222" t="s">
        <v>206</v>
      </c>
      <c r="BP222" t="s">
        <v>477</v>
      </c>
      <c r="BQ222" t="s">
        <v>354</v>
      </c>
      <c r="BR222" t="s">
        <v>355</v>
      </c>
      <c r="BS222" t="s">
        <v>206</v>
      </c>
      <c r="BT222" t="s">
        <v>455</v>
      </c>
      <c r="BW222" t="s">
        <v>206</v>
      </c>
      <c r="BX222" t="s">
        <v>455</v>
      </c>
      <c r="CA222" t="s">
        <v>477</v>
      </c>
      <c r="CB222" t="s">
        <v>1140</v>
      </c>
      <c r="CC222" t="s">
        <v>88</v>
      </c>
      <c r="CD222" t="s">
        <v>479</v>
      </c>
      <c r="CE222" t="s">
        <v>1889</v>
      </c>
      <c r="CF222" t="s">
        <v>457</v>
      </c>
      <c r="CG222" s="2">
        <v>4.4504000000000001</v>
      </c>
      <c r="CH222" t="s">
        <v>1929</v>
      </c>
      <c r="CI222" t="s">
        <v>402</v>
      </c>
      <c r="CJ222" t="s">
        <v>480</v>
      </c>
    </row>
    <row r="223" spans="1:88" x14ac:dyDescent="0.25">
      <c r="A223" t="s">
        <v>444</v>
      </c>
      <c r="B223" t="s">
        <v>1114</v>
      </c>
      <c r="C223" t="s">
        <v>84</v>
      </c>
      <c r="D223" t="s">
        <v>89</v>
      </c>
      <c r="E223" t="s">
        <v>85</v>
      </c>
      <c r="F223" t="s">
        <v>676</v>
      </c>
      <c r="G223" t="s">
        <v>677</v>
      </c>
      <c r="H223" t="s">
        <v>1864</v>
      </c>
      <c r="I223" t="s">
        <v>1864</v>
      </c>
      <c r="K223" t="s">
        <v>1864</v>
      </c>
      <c r="L223" t="s">
        <v>467</v>
      </c>
      <c r="M223" t="s">
        <v>1120</v>
      </c>
      <c r="N223" t="s">
        <v>468</v>
      </c>
      <c r="P223" s="2">
        <v>1</v>
      </c>
      <c r="Q223" s="2">
        <v>0.28000000000000003</v>
      </c>
      <c r="R223" s="2">
        <v>0.28000000000000003</v>
      </c>
      <c r="T223" s="2">
        <v>16.29</v>
      </c>
      <c r="V223" s="2">
        <v>16.29</v>
      </c>
      <c r="AC223" s="2">
        <v>16.29</v>
      </c>
      <c r="AD223" s="2">
        <v>0.16</v>
      </c>
      <c r="AE223" s="2">
        <v>2.61</v>
      </c>
      <c r="AG223" s="2">
        <v>2.61</v>
      </c>
      <c r="AP223" s="2">
        <v>2.61</v>
      </c>
      <c r="AQ223" s="2">
        <v>18.899999999999999</v>
      </c>
      <c r="AS223" s="2">
        <v>18.899999999999999</v>
      </c>
      <c r="AZ223" s="2">
        <v>18.899999999999999</v>
      </c>
      <c r="BA223" t="s">
        <v>87</v>
      </c>
      <c r="BH223" t="s">
        <v>407</v>
      </c>
      <c r="BI223" t="s">
        <v>514</v>
      </c>
      <c r="BJ223" t="s">
        <v>206</v>
      </c>
      <c r="BK223" t="s">
        <v>515</v>
      </c>
      <c r="BL223" t="s">
        <v>678</v>
      </c>
      <c r="BM223" t="s">
        <v>90</v>
      </c>
      <c r="BN223" t="s">
        <v>679</v>
      </c>
      <c r="BO223" t="s">
        <v>206</v>
      </c>
      <c r="BP223" t="s">
        <v>90</v>
      </c>
      <c r="BQ223" t="s">
        <v>354</v>
      </c>
      <c r="BR223" t="s">
        <v>355</v>
      </c>
      <c r="BU223" t="s">
        <v>90</v>
      </c>
      <c r="BV223" t="s">
        <v>518</v>
      </c>
      <c r="BW223" t="s">
        <v>90</v>
      </c>
      <c r="BX223" t="s">
        <v>518</v>
      </c>
      <c r="CA223" t="s">
        <v>90</v>
      </c>
      <c r="CB223" t="s">
        <v>427</v>
      </c>
      <c r="CC223" t="s">
        <v>88</v>
      </c>
      <c r="CD223" t="s">
        <v>680</v>
      </c>
      <c r="CI223" t="s">
        <v>402</v>
      </c>
      <c r="CJ223" t="s">
        <v>681</v>
      </c>
    </row>
    <row r="224" spans="1:88" x14ac:dyDescent="0.25">
      <c r="A224" t="s">
        <v>444</v>
      </c>
      <c r="B224" t="s">
        <v>1114</v>
      </c>
      <c r="C224" t="s">
        <v>84</v>
      </c>
      <c r="D224" t="s">
        <v>89</v>
      </c>
      <c r="E224" t="s">
        <v>85</v>
      </c>
      <c r="F224" t="s">
        <v>1930</v>
      </c>
      <c r="G224" t="s">
        <v>1931</v>
      </c>
      <c r="H224" t="s">
        <v>1864</v>
      </c>
      <c r="I224" t="s">
        <v>1864</v>
      </c>
      <c r="K224" t="s">
        <v>1864</v>
      </c>
      <c r="L224" t="s">
        <v>467</v>
      </c>
      <c r="M224" t="s">
        <v>1120</v>
      </c>
      <c r="N224" t="s">
        <v>468</v>
      </c>
      <c r="P224" s="2">
        <v>1</v>
      </c>
      <c r="Q224" s="2">
        <v>0.28000000000000003</v>
      </c>
      <c r="R224" s="2">
        <v>0.28000000000000003</v>
      </c>
      <c r="T224" s="2">
        <v>16.29</v>
      </c>
      <c r="V224" s="2">
        <v>16.29</v>
      </c>
      <c r="AC224" s="2">
        <v>16.29</v>
      </c>
      <c r="AD224" s="2">
        <v>0.16</v>
      </c>
      <c r="AE224" s="2">
        <v>2.61</v>
      </c>
      <c r="AG224" s="2">
        <v>2.61</v>
      </c>
      <c r="AP224" s="2">
        <v>2.61</v>
      </c>
      <c r="AQ224" s="2">
        <v>18.899999999999999</v>
      </c>
      <c r="AS224" s="2">
        <v>18.899999999999999</v>
      </c>
      <c r="AZ224" s="2">
        <v>18.899999999999999</v>
      </c>
      <c r="BA224" t="s">
        <v>87</v>
      </c>
      <c r="BH224" t="s">
        <v>407</v>
      </c>
      <c r="BI224" t="s">
        <v>412</v>
      </c>
      <c r="BJ224" t="s">
        <v>90</v>
      </c>
      <c r="BK224" t="s">
        <v>409</v>
      </c>
      <c r="BL224" t="s">
        <v>1932</v>
      </c>
      <c r="BM224" t="s">
        <v>90</v>
      </c>
      <c r="BN224" t="s">
        <v>1933</v>
      </c>
      <c r="BO224" t="s">
        <v>90</v>
      </c>
      <c r="BP224" t="s">
        <v>90</v>
      </c>
      <c r="BQ224" t="s">
        <v>354</v>
      </c>
      <c r="BR224" t="s">
        <v>355</v>
      </c>
      <c r="BS224" t="s">
        <v>90</v>
      </c>
      <c r="BT224" t="s">
        <v>518</v>
      </c>
      <c r="BU224" t="s">
        <v>90</v>
      </c>
      <c r="BV224" t="s">
        <v>518</v>
      </c>
      <c r="BW224" t="s">
        <v>90</v>
      </c>
      <c r="BX224" t="s">
        <v>518</v>
      </c>
      <c r="CA224" t="s">
        <v>90</v>
      </c>
      <c r="CB224" t="s">
        <v>427</v>
      </c>
      <c r="CC224" t="s">
        <v>88</v>
      </c>
      <c r="CD224" t="s">
        <v>1934</v>
      </c>
      <c r="CI224" t="s">
        <v>402</v>
      </c>
      <c r="CJ224" t="s">
        <v>1935</v>
      </c>
    </row>
    <row r="225" spans="1:88" x14ac:dyDescent="0.25">
      <c r="A225" t="s">
        <v>444</v>
      </c>
      <c r="B225" t="s">
        <v>1114</v>
      </c>
      <c r="C225" t="s">
        <v>84</v>
      </c>
      <c r="D225" t="s">
        <v>1201</v>
      </c>
      <c r="E225" t="s">
        <v>356</v>
      </c>
      <c r="F225" t="s">
        <v>1936</v>
      </c>
      <c r="G225" t="s">
        <v>1937</v>
      </c>
      <c r="J225" t="s">
        <v>1864</v>
      </c>
      <c r="K225" t="s">
        <v>1864</v>
      </c>
      <c r="L225" t="s">
        <v>647</v>
      </c>
      <c r="M225" t="s">
        <v>1229</v>
      </c>
      <c r="N225" t="s">
        <v>1938</v>
      </c>
      <c r="P225" s="2">
        <v>1</v>
      </c>
      <c r="Q225" s="2">
        <v>0.64</v>
      </c>
      <c r="R225" s="2">
        <v>0.64</v>
      </c>
      <c r="BI225" t="s">
        <v>1939</v>
      </c>
      <c r="BJ225" t="s">
        <v>1206</v>
      </c>
      <c r="BK225" t="s">
        <v>1940</v>
      </c>
      <c r="BL225" t="s">
        <v>1145</v>
      </c>
      <c r="BM225" t="s">
        <v>1146</v>
      </c>
      <c r="BN225" t="s">
        <v>1147</v>
      </c>
      <c r="BO225" t="s">
        <v>90</v>
      </c>
      <c r="BP225" t="s">
        <v>1206</v>
      </c>
      <c r="BQ225" t="s">
        <v>354</v>
      </c>
      <c r="BR225" t="s">
        <v>123</v>
      </c>
    </row>
    <row r="226" spans="1:88" x14ac:dyDescent="0.25">
      <c r="A226" t="s">
        <v>444</v>
      </c>
      <c r="B226" t="s">
        <v>1114</v>
      </c>
      <c r="C226" t="s">
        <v>84</v>
      </c>
      <c r="D226" t="s">
        <v>89</v>
      </c>
      <c r="E226" t="s">
        <v>356</v>
      </c>
      <c r="F226" t="s">
        <v>1941</v>
      </c>
      <c r="G226" t="s">
        <v>1942</v>
      </c>
      <c r="J226" t="s">
        <v>1864</v>
      </c>
      <c r="K226" t="s">
        <v>1864</v>
      </c>
      <c r="L226" t="s">
        <v>1943</v>
      </c>
      <c r="M226" t="s">
        <v>1944</v>
      </c>
      <c r="N226" t="s">
        <v>1945</v>
      </c>
      <c r="P226" s="2">
        <v>1</v>
      </c>
      <c r="Q226" s="2">
        <v>0.53</v>
      </c>
      <c r="R226" s="2">
        <v>0.53</v>
      </c>
      <c r="BI226" t="s">
        <v>1946</v>
      </c>
      <c r="BJ226" t="s">
        <v>90</v>
      </c>
      <c r="BK226" t="s">
        <v>1947</v>
      </c>
      <c r="BL226" t="s">
        <v>367</v>
      </c>
      <c r="BM226" t="s">
        <v>206</v>
      </c>
      <c r="BN226" t="s">
        <v>368</v>
      </c>
      <c r="BO226" t="s">
        <v>206</v>
      </c>
      <c r="BP226" t="s">
        <v>90</v>
      </c>
      <c r="BQ226" t="s">
        <v>354</v>
      </c>
      <c r="BR226" t="s">
        <v>123</v>
      </c>
    </row>
    <row r="227" spans="1:88" x14ac:dyDescent="0.25">
      <c r="A227" t="s">
        <v>444</v>
      </c>
      <c r="B227" t="s">
        <v>1114</v>
      </c>
      <c r="C227" t="s">
        <v>84</v>
      </c>
      <c r="D227" t="s">
        <v>89</v>
      </c>
      <c r="E227" t="s">
        <v>356</v>
      </c>
      <c r="F227" t="s">
        <v>1948</v>
      </c>
      <c r="G227" t="s">
        <v>1949</v>
      </c>
      <c r="J227" t="s">
        <v>1864</v>
      </c>
      <c r="K227" t="s">
        <v>1864</v>
      </c>
      <c r="L227" t="s">
        <v>1950</v>
      </c>
      <c r="M227" t="s">
        <v>1951</v>
      </c>
      <c r="N227" t="s">
        <v>1952</v>
      </c>
      <c r="P227" s="2">
        <v>1</v>
      </c>
      <c r="Q227" s="2">
        <v>0.68</v>
      </c>
      <c r="R227" s="2">
        <v>0.68</v>
      </c>
      <c r="BI227" t="s">
        <v>1953</v>
      </c>
      <c r="BJ227" t="s">
        <v>90</v>
      </c>
      <c r="BK227" t="s">
        <v>1954</v>
      </c>
      <c r="BL227" t="s">
        <v>367</v>
      </c>
      <c r="BM227" t="s">
        <v>206</v>
      </c>
      <c r="BN227" t="s">
        <v>368</v>
      </c>
      <c r="BO227" t="s">
        <v>206</v>
      </c>
      <c r="BP227" t="s">
        <v>90</v>
      </c>
      <c r="BQ227" t="s">
        <v>354</v>
      </c>
      <c r="BR227" t="s">
        <v>123</v>
      </c>
    </row>
    <row r="228" spans="1:88" x14ac:dyDescent="0.25">
      <c r="A228" t="s">
        <v>444</v>
      </c>
      <c r="B228" t="s">
        <v>1114</v>
      </c>
      <c r="C228" t="s">
        <v>84</v>
      </c>
      <c r="D228" t="s">
        <v>89</v>
      </c>
      <c r="E228" t="s">
        <v>356</v>
      </c>
      <c r="F228" t="s">
        <v>1955</v>
      </c>
      <c r="G228" t="s">
        <v>1956</v>
      </c>
      <c r="J228" t="s">
        <v>1864</v>
      </c>
      <c r="K228" t="s">
        <v>1864</v>
      </c>
      <c r="L228" t="s">
        <v>1957</v>
      </c>
      <c r="M228" t="s">
        <v>1958</v>
      </c>
      <c r="N228" t="s">
        <v>1959</v>
      </c>
      <c r="P228" s="2">
        <v>1</v>
      </c>
      <c r="Q228" s="2">
        <v>0.64</v>
      </c>
      <c r="R228" s="2">
        <v>0.64</v>
      </c>
      <c r="BI228" t="s">
        <v>1946</v>
      </c>
      <c r="BJ228" t="s">
        <v>90</v>
      </c>
      <c r="BK228" t="s">
        <v>1960</v>
      </c>
      <c r="BL228" t="s">
        <v>367</v>
      </c>
      <c r="BM228" t="s">
        <v>206</v>
      </c>
      <c r="BN228" t="s">
        <v>368</v>
      </c>
      <c r="BO228" t="s">
        <v>964</v>
      </c>
      <c r="BP228" t="s">
        <v>90</v>
      </c>
      <c r="BQ228" t="s">
        <v>354</v>
      </c>
      <c r="BR228" t="s">
        <v>123</v>
      </c>
    </row>
    <row r="229" spans="1:88" x14ac:dyDescent="0.25">
      <c r="A229" t="s">
        <v>444</v>
      </c>
      <c r="B229" t="s">
        <v>1114</v>
      </c>
      <c r="C229" t="s">
        <v>84</v>
      </c>
      <c r="D229" t="s">
        <v>89</v>
      </c>
      <c r="E229" t="s">
        <v>356</v>
      </c>
      <c r="F229" t="s">
        <v>1961</v>
      </c>
      <c r="G229" t="s">
        <v>1962</v>
      </c>
      <c r="J229" t="s">
        <v>1864</v>
      </c>
      <c r="K229" t="s">
        <v>1864</v>
      </c>
      <c r="L229" t="s">
        <v>1963</v>
      </c>
      <c r="M229" t="s">
        <v>1964</v>
      </c>
      <c r="N229" t="s">
        <v>1965</v>
      </c>
      <c r="P229" s="2">
        <v>1</v>
      </c>
      <c r="Q229" s="2">
        <v>0.59</v>
      </c>
      <c r="R229" s="2">
        <v>0.59</v>
      </c>
      <c r="BI229" t="s">
        <v>1966</v>
      </c>
      <c r="BJ229" t="s">
        <v>90</v>
      </c>
      <c r="BK229" t="s">
        <v>1967</v>
      </c>
      <c r="BL229" t="s">
        <v>367</v>
      </c>
      <c r="BM229" t="s">
        <v>206</v>
      </c>
      <c r="BN229" t="s">
        <v>368</v>
      </c>
      <c r="BO229" t="s">
        <v>964</v>
      </c>
      <c r="BP229" t="s">
        <v>90</v>
      </c>
      <c r="BQ229" t="s">
        <v>354</v>
      </c>
      <c r="BR229" t="s">
        <v>123</v>
      </c>
    </row>
    <row r="230" spans="1:88" x14ac:dyDescent="0.25">
      <c r="A230" t="s">
        <v>444</v>
      </c>
      <c r="B230" t="s">
        <v>1114</v>
      </c>
      <c r="C230" t="s">
        <v>84</v>
      </c>
      <c r="D230" t="s">
        <v>89</v>
      </c>
      <c r="E230" t="s">
        <v>356</v>
      </c>
      <c r="F230" t="s">
        <v>1023</v>
      </c>
      <c r="G230" t="s">
        <v>1968</v>
      </c>
      <c r="J230" t="s">
        <v>1864</v>
      </c>
      <c r="K230" t="s">
        <v>1864</v>
      </c>
      <c r="L230" t="s">
        <v>1025</v>
      </c>
      <c r="M230" t="s">
        <v>1198</v>
      </c>
      <c r="N230" t="s">
        <v>1026</v>
      </c>
      <c r="P230" s="2">
        <v>1</v>
      </c>
      <c r="Q230" s="2">
        <v>0.97</v>
      </c>
      <c r="R230" s="2">
        <v>0.97</v>
      </c>
      <c r="BI230" t="s">
        <v>1969</v>
      </c>
      <c r="BJ230" t="s">
        <v>90</v>
      </c>
      <c r="BK230" t="s">
        <v>1028</v>
      </c>
      <c r="BL230" t="s">
        <v>367</v>
      </c>
      <c r="BM230" t="s">
        <v>206</v>
      </c>
      <c r="BN230" t="s">
        <v>368</v>
      </c>
      <c r="BO230" t="s">
        <v>206</v>
      </c>
      <c r="BP230" t="s">
        <v>90</v>
      </c>
      <c r="BQ230" t="s">
        <v>354</v>
      </c>
      <c r="BR230" t="s">
        <v>123</v>
      </c>
    </row>
    <row r="231" spans="1:88" x14ac:dyDescent="0.25">
      <c r="A231" t="s">
        <v>444</v>
      </c>
      <c r="B231" t="s">
        <v>1114</v>
      </c>
      <c r="C231" t="s">
        <v>84</v>
      </c>
      <c r="D231" t="s">
        <v>89</v>
      </c>
      <c r="E231" t="s">
        <v>356</v>
      </c>
      <c r="F231" t="s">
        <v>1970</v>
      </c>
      <c r="G231" t="s">
        <v>1971</v>
      </c>
      <c r="J231" t="s">
        <v>1864</v>
      </c>
      <c r="K231" t="s">
        <v>1864</v>
      </c>
      <c r="L231" t="s">
        <v>448</v>
      </c>
      <c r="M231" t="s">
        <v>1117</v>
      </c>
      <c r="N231" t="s">
        <v>1020</v>
      </c>
      <c r="P231" s="2">
        <v>1</v>
      </c>
      <c r="Q231" s="2">
        <v>0.02</v>
      </c>
      <c r="R231" s="2">
        <v>0.02</v>
      </c>
      <c r="BI231" t="s">
        <v>1972</v>
      </c>
      <c r="BJ231" t="s">
        <v>90</v>
      </c>
      <c r="BK231" t="s">
        <v>1973</v>
      </c>
      <c r="BL231" t="s">
        <v>367</v>
      </c>
      <c r="BM231" t="s">
        <v>206</v>
      </c>
      <c r="BN231" t="s">
        <v>368</v>
      </c>
      <c r="BO231" t="s">
        <v>90</v>
      </c>
      <c r="BP231" t="s">
        <v>90</v>
      </c>
      <c r="BQ231" t="s">
        <v>354</v>
      </c>
      <c r="BR231" t="s">
        <v>123</v>
      </c>
    </row>
    <row r="232" spans="1:88" x14ac:dyDescent="0.25">
      <c r="A232" t="s">
        <v>444</v>
      </c>
      <c r="B232" t="s">
        <v>1114</v>
      </c>
      <c r="C232" t="s">
        <v>84</v>
      </c>
      <c r="D232" t="s">
        <v>958</v>
      </c>
      <c r="E232" t="s">
        <v>85</v>
      </c>
      <c r="F232" t="s">
        <v>1974</v>
      </c>
      <c r="G232" t="s">
        <v>1975</v>
      </c>
      <c r="H232" t="s">
        <v>1929</v>
      </c>
      <c r="I232" t="s">
        <v>1705</v>
      </c>
      <c r="K232" t="s">
        <v>1705</v>
      </c>
      <c r="L232" t="s">
        <v>467</v>
      </c>
      <c r="M232" t="s">
        <v>1120</v>
      </c>
      <c r="N232" t="s">
        <v>1976</v>
      </c>
      <c r="P232" s="2">
        <v>1</v>
      </c>
      <c r="Q232" s="2">
        <v>0.28000000000000003</v>
      </c>
      <c r="R232" s="2">
        <v>0.28000000000000003</v>
      </c>
      <c r="T232" s="2">
        <v>15.75</v>
      </c>
      <c r="V232" s="2">
        <v>15.75</v>
      </c>
      <c r="W232" s="2">
        <v>1.03</v>
      </c>
      <c r="X232" s="2">
        <v>-1.03</v>
      </c>
      <c r="Y232" s="2">
        <v>0</v>
      </c>
      <c r="AC232" s="2">
        <v>15.75</v>
      </c>
      <c r="AD232" s="2">
        <v>0.2</v>
      </c>
      <c r="AE232" s="2">
        <v>3.15</v>
      </c>
      <c r="AG232" s="2">
        <v>3.15</v>
      </c>
      <c r="AH232" s="2">
        <v>0.2</v>
      </c>
      <c r="AI232" s="2">
        <v>0.21</v>
      </c>
      <c r="AJ232" s="2">
        <v>-0.21</v>
      </c>
      <c r="AK232" s="2">
        <v>0</v>
      </c>
      <c r="AP232" s="2">
        <v>3.15</v>
      </c>
      <c r="AQ232" s="2">
        <v>18.899999999999999</v>
      </c>
      <c r="AS232" s="2">
        <v>18.899999999999999</v>
      </c>
      <c r="AT232" s="2">
        <v>1.24</v>
      </c>
      <c r="AU232" s="2">
        <v>-1.24</v>
      </c>
      <c r="AV232" s="2">
        <v>0</v>
      </c>
      <c r="AZ232" s="2">
        <v>18.899999999999999</v>
      </c>
      <c r="BA232" t="s">
        <v>87</v>
      </c>
      <c r="BH232" t="s">
        <v>407</v>
      </c>
      <c r="BI232" t="s">
        <v>1096</v>
      </c>
      <c r="BJ232" t="s">
        <v>443</v>
      </c>
      <c r="BK232" t="s">
        <v>1097</v>
      </c>
      <c r="BL232" t="s">
        <v>1977</v>
      </c>
      <c r="BM232" t="s">
        <v>964</v>
      </c>
      <c r="BN232" t="s">
        <v>1978</v>
      </c>
      <c r="BO232" t="s">
        <v>443</v>
      </c>
      <c r="BP232" t="s">
        <v>964</v>
      </c>
      <c r="BQ232" t="s">
        <v>354</v>
      </c>
      <c r="BR232" t="s">
        <v>355</v>
      </c>
      <c r="BU232" t="s">
        <v>964</v>
      </c>
      <c r="BV232" t="s">
        <v>966</v>
      </c>
      <c r="BW232" t="s">
        <v>964</v>
      </c>
      <c r="BX232" t="s">
        <v>966</v>
      </c>
      <c r="CA232" t="s">
        <v>964</v>
      </c>
      <c r="CB232" t="s">
        <v>1155</v>
      </c>
      <c r="CC232" t="s">
        <v>88</v>
      </c>
      <c r="CD232" t="s">
        <v>1979</v>
      </c>
      <c r="CI232" t="s">
        <v>402</v>
      </c>
      <c r="CJ232" t="s">
        <v>1980</v>
      </c>
    </row>
    <row r="233" spans="1:88" x14ac:dyDescent="0.25">
      <c r="A233" t="s">
        <v>444</v>
      </c>
      <c r="B233" t="s">
        <v>1114</v>
      </c>
      <c r="C233" t="s">
        <v>84</v>
      </c>
      <c r="D233" t="s">
        <v>89</v>
      </c>
      <c r="E233" t="s">
        <v>85</v>
      </c>
      <c r="F233" t="s">
        <v>1981</v>
      </c>
      <c r="G233" t="s">
        <v>1982</v>
      </c>
      <c r="H233" t="s">
        <v>1705</v>
      </c>
      <c r="I233" t="s">
        <v>1705</v>
      </c>
      <c r="K233" t="s">
        <v>1705</v>
      </c>
      <c r="L233" t="s">
        <v>1362</v>
      </c>
      <c r="M233" t="s">
        <v>1363</v>
      </c>
      <c r="N233" t="s">
        <v>1364</v>
      </c>
      <c r="P233" s="2">
        <v>1</v>
      </c>
      <c r="Q233" s="2">
        <v>0.56999999999999995</v>
      </c>
      <c r="R233" s="2">
        <v>0.56999999999999995</v>
      </c>
      <c r="T233" s="2">
        <v>25.43</v>
      </c>
      <c r="V233" s="2">
        <v>25.43</v>
      </c>
      <c r="W233" s="2">
        <v>1.68</v>
      </c>
      <c r="X233" s="2">
        <v>-1.68</v>
      </c>
      <c r="Y233" s="2">
        <v>0</v>
      </c>
      <c r="AC233" s="2">
        <v>25.43</v>
      </c>
      <c r="AD233" s="2">
        <v>0.16</v>
      </c>
      <c r="AE233" s="2">
        <v>4.07</v>
      </c>
      <c r="AG233" s="2">
        <v>4.07</v>
      </c>
      <c r="AH233" s="2">
        <v>0.16</v>
      </c>
      <c r="AI233" s="2">
        <v>0.27</v>
      </c>
      <c r="AJ233" s="2">
        <v>-0.27</v>
      </c>
      <c r="AK233" s="2">
        <v>0</v>
      </c>
      <c r="AP233" s="2">
        <v>4.07</v>
      </c>
      <c r="AQ233" s="2">
        <v>29.5</v>
      </c>
      <c r="AS233" s="2">
        <v>29.5</v>
      </c>
      <c r="AT233" s="2">
        <v>1.95</v>
      </c>
      <c r="AU233" s="2">
        <v>-1.95</v>
      </c>
      <c r="AV233" s="2">
        <v>0</v>
      </c>
      <c r="AZ233" s="2">
        <v>29.5</v>
      </c>
      <c r="BA233" t="s">
        <v>87</v>
      </c>
      <c r="BH233" t="s">
        <v>407</v>
      </c>
      <c r="BI233" t="s">
        <v>1237</v>
      </c>
      <c r="BJ233" t="s">
        <v>964</v>
      </c>
      <c r="BK233" t="s">
        <v>1238</v>
      </c>
      <c r="BL233" t="s">
        <v>1983</v>
      </c>
      <c r="BM233" t="s">
        <v>90</v>
      </c>
      <c r="BN233" t="s">
        <v>1984</v>
      </c>
      <c r="BO233" t="s">
        <v>964</v>
      </c>
      <c r="BP233" t="s">
        <v>90</v>
      </c>
      <c r="BQ233" t="s">
        <v>354</v>
      </c>
      <c r="BR233" t="s">
        <v>355</v>
      </c>
      <c r="BU233" t="s">
        <v>90</v>
      </c>
      <c r="BV233" t="s">
        <v>518</v>
      </c>
      <c r="BW233" t="s">
        <v>90</v>
      </c>
      <c r="BX233" t="s">
        <v>518</v>
      </c>
      <c r="CA233" t="s">
        <v>90</v>
      </c>
      <c r="CB233" t="s">
        <v>427</v>
      </c>
      <c r="CC233" t="s">
        <v>88</v>
      </c>
      <c r="CD233" t="s">
        <v>1985</v>
      </c>
      <c r="CI233" t="s">
        <v>402</v>
      </c>
      <c r="CJ233" t="s">
        <v>1986</v>
      </c>
    </row>
    <row r="234" spans="1:88" x14ac:dyDescent="0.25">
      <c r="A234" t="s">
        <v>444</v>
      </c>
      <c r="B234" t="s">
        <v>1114</v>
      </c>
      <c r="C234" t="s">
        <v>84</v>
      </c>
      <c r="D234" t="s">
        <v>89</v>
      </c>
      <c r="E234" t="s">
        <v>85</v>
      </c>
      <c r="F234" t="s">
        <v>659</v>
      </c>
      <c r="G234" t="s">
        <v>660</v>
      </c>
      <c r="H234" t="s">
        <v>1705</v>
      </c>
      <c r="I234" t="s">
        <v>1705</v>
      </c>
      <c r="K234" t="s">
        <v>1705</v>
      </c>
      <c r="L234" t="s">
        <v>533</v>
      </c>
      <c r="M234" t="s">
        <v>1462</v>
      </c>
      <c r="N234" t="s">
        <v>534</v>
      </c>
      <c r="P234" s="2">
        <v>1</v>
      </c>
      <c r="Q234" s="2">
        <v>0.64</v>
      </c>
      <c r="R234" s="2">
        <v>0.64</v>
      </c>
      <c r="T234" s="2">
        <v>25.43</v>
      </c>
      <c r="V234" s="2">
        <v>25.43</v>
      </c>
      <c r="W234" s="2">
        <v>1.67</v>
      </c>
      <c r="X234" s="2">
        <v>-1.67</v>
      </c>
      <c r="Y234" s="2">
        <v>0</v>
      </c>
      <c r="AC234" s="2">
        <v>25.43</v>
      </c>
      <c r="AD234" s="2">
        <v>0.16</v>
      </c>
      <c r="AE234" s="2">
        <v>4.07</v>
      </c>
      <c r="AG234" s="2">
        <v>4.07</v>
      </c>
      <c r="AH234" s="2">
        <v>0.16</v>
      </c>
      <c r="AI234" s="2">
        <v>0.27</v>
      </c>
      <c r="AJ234" s="2">
        <v>-0.27</v>
      </c>
      <c r="AK234" s="2">
        <v>0</v>
      </c>
      <c r="AP234" s="2">
        <v>4.07</v>
      </c>
      <c r="AQ234" s="2">
        <v>29.5</v>
      </c>
      <c r="AS234" s="2">
        <v>29.5</v>
      </c>
      <c r="AT234" s="2">
        <v>1.94</v>
      </c>
      <c r="AU234" s="2">
        <v>-1.94</v>
      </c>
      <c r="AV234" s="2">
        <v>0</v>
      </c>
      <c r="AZ234" s="2">
        <v>29.5</v>
      </c>
      <c r="BA234" t="s">
        <v>87</v>
      </c>
      <c r="BH234" t="s">
        <v>407</v>
      </c>
      <c r="BI234" t="s">
        <v>367</v>
      </c>
      <c r="BJ234" t="s">
        <v>206</v>
      </c>
      <c r="BK234" t="s">
        <v>368</v>
      </c>
      <c r="BL234" t="s">
        <v>535</v>
      </c>
      <c r="BM234" t="s">
        <v>90</v>
      </c>
      <c r="BN234" t="s">
        <v>661</v>
      </c>
      <c r="BO234" t="s">
        <v>206</v>
      </c>
      <c r="BP234" t="s">
        <v>90</v>
      </c>
      <c r="BQ234" t="s">
        <v>354</v>
      </c>
      <c r="BR234" t="s">
        <v>355</v>
      </c>
      <c r="BU234" t="s">
        <v>90</v>
      </c>
      <c r="BV234" t="s">
        <v>518</v>
      </c>
      <c r="BW234" t="s">
        <v>90</v>
      </c>
      <c r="BX234" t="s">
        <v>518</v>
      </c>
      <c r="CA234" t="s">
        <v>90</v>
      </c>
      <c r="CB234" t="s">
        <v>427</v>
      </c>
      <c r="CC234" t="s">
        <v>88</v>
      </c>
      <c r="CD234" t="s">
        <v>662</v>
      </c>
      <c r="CI234" t="s">
        <v>402</v>
      </c>
      <c r="CJ234" t="s">
        <v>663</v>
      </c>
    </row>
    <row r="235" spans="1:88" x14ac:dyDescent="0.25">
      <c r="A235" t="s">
        <v>444</v>
      </c>
      <c r="B235" t="s">
        <v>1114</v>
      </c>
      <c r="C235" t="s">
        <v>84</v>
      </c>
      <c r="D235" t="s">
        <v>89</v>
      </c>
      <c r="E235" t="s">
        <v>85</v>
      </c>
      <c r="F235" t="s">
        <v>664</v>
      </c>
      <c r="G235" t="s">
        <v>665</v>
      </c>
      <c r="H235" t="s">
        <v>1705</v>
      </c>
      <c r="I235" t="s">
        <v>1705</v>
      </c>
      <c r="K235" t="s">
        <v>1705</v>
      </c>
      <c r="L235" t="s">
        <v>467</v>
      </c>
      <c r="M235" t="s">
        <v>1120</v>
      </c>
      <c r="N235" t="s">
        <v>468</v>
      </c>
      <c r="P235" s="2">
        <v>1</v>
      </c>
      <c r="Q235" s="2">
        <v>0.28000000000000003</v>
      </c>
      <c r="R235" s="2">
        <v>0.28000000000000003</v>
      </c>
      <c r="T235" s="2">
        <v>16.29</v>
      </c>
      <c r="V235" s="2">
        <v>16.29</v>
      </c>
      <c r="AC235" s="2">
        <v>16.29</v>
      </c>
      <c r="AD235" s="2">
        <v>0.16</v>
      </c>
      <c r="AE235" s="2">
        <v>2.61</v>
      </c>
      <c r="AG235" s="2">
        <v>2.61</v>
      </c>
      <c r="AP235" s="2">
        <v>2.61</v>
      </c>
      <c r="AQ235" s="2">
        <v>18.899999999999999</v>
      </c>
      <c r="AS235" s="2">
        <v>18.899999999999999</v>
      </c>
      <c r="AZ235" s="2">
        <v>18.899999999999999</v>
      </c>
      <c r="BA235" t="s">
        <v>87</v>
      </c>
      <c r="BH235" t="s">
        <v>407</v>
      </c>
      <c r="BI235" t="s">
        <v>514</v>
      </c>
      <c r="BJ235" t="s">
        <v>206</v>
      </c>
      <c r="BK235" t="s">
        <v>515</v>
      </c>
      <c r="BL235" t="s">
        <v>666</v>
      </c>
      <c r="BM235" t="s">
        <v>90</v>
      </c>
      <c r="BN235" t="s">
        <v>667</v>
      </c>
      <c r="BO235" t="s">
        <v>206</v>
      </c>
      <c r="BP235" t="s">
        <v>90</v>
      </c>
      <c r="BQ235" t="s">
        <v>354</v>
      </c>
      <c r="BR235" t="s">
        <v>355</v>
      </c>
      <c r="BU235" t="s">
        <v>90</v>
      </c>
      <c r="BV235" t="s">
        <v>518</v>
      </c>
      <c r="BW235" t="s">
        <v>90</v>
      </c>
      <c r="BX235" t="s">
        <v>518</v>
      </c>
      <c r="CA235" t="s">
        <v>90</v>
      </c>
      <c r="CB235" t="s">
        <v>427</v>
      </c>
      <c r="CC235" t="s">
        <v>88</v>
      </c>
      <c r="CD235" t="s">
        <v>668</v>
      </c>
      <c r="CI235" t="s">
        <v>402</v>
      </c>
      <c r="CJ235" t="s">
        <v>669</v>
      </c>
    </row>
    <row r="236" spans="1:88" x14ac:dyDescent="0.25">
      <c r="A236" t="s">
        <v>444</v>
      </c>
      <c r="B236" t="s">
        <v>1114</v>
      </c>
      <c r="C236" t="s">
        <v>84</v>
      </c>
      <c r="D236" t="s">
        <v>89</v>
      </c>
      <c r="E236" t="s">
        <v>85</v>
      </c>
      <c r="F236" t="s">
        <v>608</v>
      </c>
      <c r="G236" t="s">
        <v>1987</v>
      </c>
      <c r="H236" t="s">
        <v>1988</v>
      </c>
      <c r="I236" t="s">
        <v>1705</v>
      </c>
      <c r="K236" t="s">
        <v>1705</v>
      </c>
      <c r="L236" t="s">
        <v>1612</v>
      </c>
      <c r="M236" t="s">
        <v>1613</v>
      </c>
      <c r="N236" t="s">
        <v>1989</v>
      </c>
      <c r="P236" s="2">
        <v>1</v>
      </c>
      <c r="Q236" s="2">
        <v>0.59</v>
      </c>
      <c r="R236" s="2">
        <v>0.59</v>
      </c>
      <c r="T236" s="2">
        <v>25.43</v>
      </c>
      <c r="V236" s="2">
        <v>25.43</v>
      </c>
      <c r="W236" s="2">
        <v>1.67</v>
      </c>
      <c r="X236" s="2">
        <v>-1.67</v>
      </c>
      <c r="Y236" s="2">
        <v>0</v>
      </c>
      <c r="AC236" s="2">
        <v>25.43</v>
      </c>
      <c r="AD236" s="2">
        <v>0.16</v>
      </c>
      <c r="AE236" s="2">
        <v>4.07</v>
      </c>
      <c r="AG236" s="2">
        <v>4.07</v>
      </c>
      <c r="AH236" s="2">
        <v>0.16</v>
      </c>
      <c r="AI236" s="2">
        <v>0.27</v>
      </c>
      <c r="AJ236" s="2">
        <v>-0.27</v>
      </c>
      <c r="AK236" s="2">
        <v>0</v>
      </c>
      <c r="AP236" s="2">
        <v>4.07</v>
      </c>
      <c r="AQ236" s="2">
        <v>29.5</v>
      </c>
      <c r="AS236" s="2">
        <v>29.5</v>
      </c>
      <c r="AT236" s="2">
        <v>1.94</v>
      </c>
      <c r="AU236" s="2">
        <v>-1.94</v>
      </c>
      <c r="AV236" s="2">
        <v>0</v>
      </c>
      <c r="AZ236" s="2">
        <v>29.5</v>
      </c>
      <c r="BA236" t="s">
        <v>87</v>
      </c>
      <c r="BH236" t="s">
        <v>407</v>
      </c>
      <c r="BI236" t="s">
        <v>1093</v>
      </c>
      <c r="BJ236" t="s">
        <v>90</v>
      </c>
      <c r="BK236" t="s">
        <v>1094</v>
      </c>
      <c r="BL236" t="s">
        <v>612</v>
      </c>
      <c r="BM236" t="s">
        <v>90</v>
      </c>
      <c r="BN236" t="s">
        <v>613</v>
      </c>
      <c r="BO236" t="s">
        <v>90</v>
      </c>
      <c r="BP236" t="s">
        <v>90</v>
      </c>
      <c r="BQ236" t="s">
        <v>354</v>
      </c>
      <c r="BR236" t="s">
        <v>355</v>
      </c>
      <c r="BS236" t="s">
        <v>90</v>
      </c>
      <c r="BT236" t="s">
        <v>518</v>
      </c>
      <c r="BU236" t="s">
        <v>90</v>
      </c>
      <c r="BV236" t="s">
        <v>518</v>
      </c>
      <c r="BW236" t="s">
        <v>90</v>
      </c>
      <c r="BX236" t="s">
        <v>518</v>
      </c>
      <c r="CA236" t="s">
        <v>90</v>
      </c>
      <c r="CB236" t="s">
        <v>427</v>
      </c>
      <c r="CC236" t="s">
        <v>88</v>
      </c>
      <c r="CD236" t="s">
        <v>1990</v>
      </c>
      <c r="CI236" t="s">
        <v>402</v>
      </c>
      <c r="CJ236" t="s">
        <v>1991</v>
      </c>
    </row>
    <row r="237" spans="1:88" x14ac:dyDescent="0.25">
      <c r="A237" t="s">
        <v>444</v>
      </c>
      <c r="B237" t="s">
        <v>1114</v>
      </c>
      <c r="C237" t="s">
        <v>84</v>
      </c>
      <c r="D237" t="s">
        <v>89</v>
      </c>
      <c r="E237" t="s">
        <v>85</v>
      </c>
      <c r="F237" t="s">
        <v>670</v>
      </c>
      <c r="G237" t="s">
        <v>671</v>
      </c>
      <c r="H237" t="s">
        <v>1988</v>
      </c>
      <c r="I237" t="s">
        <v>1705</v>
      </c>
      <c r="K237" t="s">
        <v>1705</v>
      </c>
      <c r="L237" t="s">
        <v>448</v>
      </c>
      <c r="M237" t="s">
        <v>1117</v>
      </c>
      <c r="N237" t="s">
        <v>449</v>
      </c>
      <c r="P237" s="2">
        <v>1</v>
      </c>
      <c r="Q237" s="2">
        <v>0.02</v>
      </c>
      <c r="R237" s="2">
        <v>0.02</v>
      </c>
      <c r="T237" s="2">
        <v>16.29</v>
      </c>
      <c r="V237" s="2">
        <v>16.29</v>
      </c>
      <c r="AC237" s="2">
        <v>16.29</v>
      </c>
      <c r="AD237" s="2">
        <v>0.16</v>
      </c>
      <c r="AE237" s="2">
        <v>2.61</v>
      </c>
      <c r="AG237" s="2">
        <v>2.61</v>
      </c>
      <c r="AP237" s="2">
        <v>2.61</v>
      </c>
      <c r="AQ237" s="2">
        <v>18.899999999999999</v>
      </c>
      <c r="AS237" s="2">
        <v>18.899999999999999</v>
      </c>
      <c r="AZ237" s="2">
        <v>18.899999999999999</v>
      </c>
      <c r="BA237" t="s">
        <v>87</v>
      </c>
      <c r="BH237" t="s">
        <v>407</v>
      </c>
      <c r="BI237" t="s">
        <v>450</v>
      </c>
      <c r="BJ237" t="s">
        <v>206</v>
      </c>
      <c r="BK237" t="s">
        <v>451</v>
      </c>
      <c r="BL237" t="s">
        <v>672</v>
      </c>
      <c r="BM237" t="s">
        <v>90</v>
      </c>
      <c r="BN237" t="s">
        <v>673</v>
      </c>
      <c r="BO237" t="s">
        <v>206</v>
      </c>
      <c r="BP237" t="s">
        <v>90</v>
      </c>
      <c r="BQ237" t="s">
        <v>354</v>
      </c>
      <c r="BR237" t="s">
        <v>355</v>
      </c>
      <c r="BU237" t="s">
        <v>90</v>
      </c>
      <c r="BV237" t="s">
        <v>518</v>
      </c>
      <c r="BW237" t="s">
        <v>90</v>
      </c>
      <c r="BX237" t="s">
        <v>518</v>
      </c>
      <c r="CA237" t="s">
        <v>90</v>
      </c>
      <c r="CB237" t="s">
        <v>427</v>
      </c>
      <c r="CC237" t="s">
        <v>88</v>
      </c>
      <c r="CD237" t="s">
        <v>674</v>
      </c>
      <c r="CI237" t="s">
        <v>402</v>
      </c>
      <c r="CJ237" t="s">
        <v>675</v>
      </c>
    </row>
    <row r="238" spans="1:88" x14ac:dyDescent="0.25">
      <c r="A238" t="s">
        <v>444</v>
      </c>
      <c r="B238" t="s">
        <v>1114</v>
      </c>
      <c r="C238" t="s">
        <v>84</v>
      </c>
      <c r="D238" t="s">
        <v>89</v>
      </c>
      <c r="E238" t="s">
        <v>356</v>
      </c>
      <c r="F238" t="s">
        <v>1992</v>
      </c>
      <c r="G238" t="s">
        <v>1993</v>
      </c>
      <c r="J238" t="s">
        <v>1705</v>
      </c>
      <c r="K238" t="s">
        <v>1705</v>
      </c>
      <c r="L238" t="s">
        <v>1064</v>
      </c>
      <c r="M238" t="s">
        <v>1143</v>
      </c>
      <c r="N238" t="s">
        <v>1994</v>
      </c>
      <c r="P238" s="2">
        <v>1</v>
      </c>
      <c r="Q238" s="2">
        <v>0.62</v>
      </c>
      <c r="R238" s="2">
        <v>0.62</v>
      </c>
      <c r="BI238" t="s">
        <v>1995</v>
      </c>
      <c r="BJ238" t="s">
        <v>90</v>
      </c>
      <c r="BK238" t="s">
        <v>1996</v>
      </c>
      <c r="BL238" t="s">
        <v>367</v>
      </c>
      <c r="BM238" t="s">
        <v>206</v>
      </c>
      <c r="BN238" t="s">
        <v>368</v>
      </c>
      <c r="BO238" t="s">
        <v>964</v>
      </c>
      <c r="BP238" t="s">
        <v>90</v>
      </c>
      <c r="BQ238" t="s">
        <v>354</v>
      </c>
      <c r="BR238" t="s">
        <v>123</v>
      </c>
    </row>
    <row r="239" spans="1:88" x14ac:dyDescent="0.25">
      <c r="A239" t="s">
        <v>444</v>
      </c>
      <c r="B239" t="s">
        <v>1114</v>
      </c>
      <c r="C239" t="s">
        <v>84</v>
      </c>
      <c r="D239" t="s">
        <v>89</v>
      </c>
      <c r="E239" t="s">
        <v>356</v>
      </c>
      <c r="F239" t="s">
        <v>1997</v>
      </c>
      <c r="G239" t="s">
        <v>1998</v>
      </c>
      <c r="J239" t="s">
        <v>1705</v>
      </c>
      <c r="K239" t="s">
        <v>1705</v>
      </c>
      <c r="L239" t="s">
        <v>1013</v>
      </c>
      <c r="M239" t="s">
        <v>1511</v>
      </c>
      <c r="N239" t="s">
        <v>1014</v>
      </c>
      <c r="P239" s="2">
        <v>1</v>
      </c>
      <c r="Q239" s="2">
        <v>0.9</v>
      </c>
      <c r="R239" s="2">
        <v>0.9</v>
      </c>
      <c r="BI239" t="s">
        <v>1999</v>
      </c>
      <c r="BJ239" t="s">
        <v>90</v>
      </c>
      <c r="BK239" t="s">
        <v>2000</v>
      </c>
      <c r="BL239" t="s">
        <v>367</v>
      </c>
      <c r="BM239" t="s">
        <v>206</v>
      </c>
      <c r="BN239" t="s">
        <v>368</v>
      </c>
      <c r="BO239" t="s">
        <v>964</v>
      </c>
      <c r="BP239" t="s">
        <v>90</v>
      </c>
      <c r="BQ239" t="s">
        <v>354</v>
      </c>
      <c r="BR239" t="s">
        <v>123</v>
      </c>
    </row>
    <row r="240" spans="1:88" x14ac:dyDescent="0.25">
      <c r="A240" t="s">
        <v>444</v>
      </c>
      <c r="B240" t="s">
        <v>1114</v>
      </c>
      <c r="C240" t="s">
        <v>84</v>
      </c>
      <c r="D240" t="s">
        <v>89</v>
      </c>
      <c r="E240" t="s">
        <v>356</v>
      </c>
      <c r="F240" t="s">
        <v>2001</v>
      </c>
      <c r="G240" t="s">
        <v>2002</v>
      </c>
      <c r="J240" t="s">
        <v>1705</v>
      </c>
      <c r="K240" t="s">
        <v>1705</v>
      </c>
      <c r="L240" t="s">
        <v>2003</v>
      </c>
      <c r="M240" t="s">
        <v>2004</v>
      </c>
      <c r="N240" t="s">
        <v>2005</v>
      </c>
      <c r="P240" s="2">
        <v>1</v>
      </c>
      <c r="Q240" s="2">
        <v>0.99</v>
      </c>
      <c r="R240" s="2">
        <v>0.99</v>
      </c>
      <c r="BI240" t="s">
        <v>2006</v>
      </c>
      <c r="BJ240" t="s">
        <v>90</v>
      </c>
      <c r="BK240" t="s">
        <v>2007</v>
      </c>
      <c r="BL240" t="s">
        <v>367</v>
      </c>
      <c r="BM240" t="s">
        <v>206</v>
      </c>
      <c r="BN240" t="s">
        <v>368</v>
      </c>
      <c r="BO240" t="s">
        <v>90</v>
      </c>
      <c r="BP240" t="s">
        <v>90</v>
      </c>
      <c r="BQ240" t="s">
        <v>354</v>
      </c>
      <c r="BR240" t="s">
        <v>123</v>
      </c>
    </row>
    <row r="241" spans="1:88" x14ac:dyDescent="0.25">
      <c r="A241" t="s">
        <v>444</v>
      </c>
      <c r="B241" t="s">
        <v>1114</v>
      </c>
      <c r="C241" t="s">
        <v>84</v>
      </c>
      <c r="D241" t="s">
        <v>89</v>
      </c>
      <c r="E241" t="s">
        <v>356</v>
      </c>
      <c r="F241" t="s">
        <v>2008</v>
      </c>
      <c r="G241" t="s">
        <v>2009</v>
      </c>
      <c r="J241" t="s">
        <v>1705</v>
      </c>
      <c r="K241" t="s">
        <v>1705</v>
      </c>
      <c r="L241" t="s">
        <v>653</v>
      </c>
      <c r="M241" t="s">
        <v>1150</v>
      </c>
      <c r="N241" t="s">
        <v>654</v>
      </c>
      <c r="P241" s="2">
        <v>1</v>
      </c>
      <c r="Q241" s="2">
        <v>0.66</v>
      </c>
      <c r="R241" s="2">
        <v>0.66</v>
      </c>
      <c r="BI241" t="s">
        <v>2010</v>
      </c>
      <c r="BJ241" t="s">
        <v>90</v>
      </c>
      <c r="BK241" t="s">
        <v>2011</v>
      </c>
      <c r="BL241" t="s">
        <v>367</v>
      </c>
      <c r="BM241" t="s">
        <v>206</v>
      </c>
      <c r="BN241" t="s">
        <v>368</v>
      </c>
      <c r="BO241" t="s">
        <v>964</v>
      </c>
      <c r="BP241" t="s">
        <v>90</v>
      </c>
      <c r="BQ241" t="s">
        <v>354</v>
      </c>
      <c r="BR241" t="s">
        <v>123</v>
      </c>
    </row>
    <row r="242" spans="1:88" x14ac:dyDescent="0.25">
      <c r="A242" t="s">
        <v>444</v>
      </c>
      <c r="B242" t="s">
        <v>1114</v>
      </c>
      <c r="C242" t="s">
        <v>84</v>
      </c>
      <c r="D242" t="s">
        <v>89</v>
      </c>
      <c r="E242" t="s">
        <v>201</v>
      </c>
      <c r="F242" t="s">
        <v>1751</v>
      </c>
      <c r="G242" t="s">
        <v>2012</v>
      </c>
      <c r="H242" t="s">
        <v>2013</v>
      </c>
      <c r="K242" t="s">
        <v>1705</v>
      </c>
      <c r="L242" t="s">
        <v>1450</v>
      </c>
      <c r="M242" t="s">
        <v>1451</v>
      </c>
      <c r="N242" t="s">
        <v>1452</v>
      </c>
      <c r="P242" s="2">
        <v>1</v>
      </c>
      <c r="T242" s="2">
        <v>-25.78</v>
      </c>
      <c r="V242" s="2">
        <v>-25.78</v>
      </c>
      <c r="AC242" s="2">
        <v>-25.78</v>
      </c>
      <c r="AD242" s="2">
        <v>0.16</v>
      </c>
      <c r="AE242" s="2">
        <v>-4.12</v>
      </c>
      <c r="AG242" s="2">
        <v>-4.12</v>
      </c>
      <c r="AP242" s="2">
        <v>-4.12</v>
      </c>
      <c r="AQ242" s="2">
        <v>-29.9</v>
      </c>
      <c r="AS242" s="2">
        <v>-29.9</v>
      </c>
      <c r="AZ242" s="2">
        <v>-29.9</v>
      </c>
      <c r="BA242" t="s">
        <v>87</v>
      </c>
      <c r="BH242" t="s">
        <v>407</v>
      </c>
      <c r="BI242" t="s">
        <v>1093</v>
      </c>
      <c r="BK242" t="s">
        <v>1094</v>
      </c>
      <c r="BL242" t="s">
        <v>2014</v>
      </c>
      <c r="BM242" t="s">
        <v>90</v>
      </c>
      <c r="BN242" t="s">
        <v>1754</v>
      </c>
      <c r="BO242" t="s">
        <v>90</v>
      </c>
      <c r="BP242" t="s">
        <v>90</v>
      </c>
      <c r="BQ242" t="s">
        <v>354</v>
      </c>
      <c r="BR242" t="s">
        <v>355</v>
      </c>
      <c r="BS242" t="s">
        <v>90</v>
      </c>
      <c r="BT242" t="s">
        <v>518</v>
      </c>
      <c r="BU242" t="s">
        <v>90</v>
      </c>
      <c r="BV242" t="s">
        <v>518</v>
      </c>
      <c r="BW242" t="s">
        <v>90</v>
      </c>
      <c r="BX242" t="s">
        <v>518</v>
      </c>
      <c r="CA242" t="s">
        <v>90</v>
      </c>
      <c r="CB242" t="s">
        <v>427</v>
      </c>
      <c r="CC242" t="s">
        <v>88</v>
      </c>
      <c r="CD242" t="s">
        <v>2015</v>
      </c>
      <c r="CI242" t="s">
        <v>402</v>
      </c>
      <c r="CJ242" t="s">
        <v>2016</v>
      </c>
    </row>
    <row r="243" spans="1:88" x14ac:dyDescent="0.25">
      <c r="A243" t="s">
        <v>444</v>
      </c>
      <c r="B243" t="s">
        <v>1114</v>
      </c>
      <c r="C243" t="s">
        <v>84</v>
      </c>
      <c r="D243" t="s">
        <v>1079</v>
      </c>
      <c r="E243" t="s">
        <v>1080</v>
      </c>
      <c r="F243" t="s">
        <v>2017</v>
      </c>
      <c r="G243" t="s">
        <v>2017</v>
      </c>
      <c r="I243" t="s">
        <v>1929</v>
      </c>
      <c r="J243" t="s">
        <v>1705</v>
      </c>
      <c r="K243" t="s">
        <v>1705</v>
      </c>
      <c r="L243" t="s">
        <v>1731</v>
      </c>
      <c r="M243" t="s">
        <v>1732</v>
      </c>
      <c r="N243" t="s">
        <v>1733</v>
      </c>
      <c r="P243" s="2">
        <v>1</v>
      </c>
      <c r="Q243" s="2">
        <v>0.64</v>
      </c>
      <c r="R243" s="2">
        <v>0.64</v>
      </c>
      <c r="U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F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R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BI243" t="s">
        <v>1145</v>
      </c>
      <c r="BJ243" t="s">
        <v>1146</v>
      </c>
      <c r="BK243" t="s">
        <v>1147</v>
      </c>
      <c r="BL243" t="s">
        <v>1093</v>
      </c>
      <c r="BM243" t="s">
        <v>90</v>
      </c>
      <c r="BN243" t="s">
        <v>1094</v>
      </c>
      <c r="BQ243" t="s">
        <v>1088</v>
      </c>
      <c r="BR243" t="s">
        <v>123</v>
      </c>
    </row>
    <row r="244" spans="1:88" x14ac:dyDescent="0.25">
      <c r="A244" t="s">
        <v>444</v>
      </c>
      <c r="B244" t="s">
        <v>1114</v>
      </c>
      <c r="C244" t="s">
        <v>84</v>
      </c>
      <c r="D244" t="s">
        <v>1201</v>
      </c>
      <c r="E244" t="s">
        <v>85</v>
      </c>
      <c r="F244" t="s">
        <v>2018</v>
      </c>
      <c r="G244" t="s">
        <v>2019</v>
      </c>
      <c r="H244" t="s">
        <v>1420</v>
      </c>
      <c r="I244" t="s">
        <v>1988</v>
      </c>
      <c r="K244" t="s">
        <v>1988</v>
      </c>
      <c r="L244" t="s">
        <v>1731</v>
      </c>
      <c r="M244" t="s">
        <v>1732</v>
      </c>
      <c r="N244" t="s">
        <v>2020</v>
      </c>
      <c r="P244" s="2">
        <v>1</v>
      </c>
      <c r="Q244" s="2">
        <v>0.64</v>
      </c>
      <c r="R244" s="2">
        <v>0.64</v>
      </c>
      <c r="T244" s="2">
        <v>27.46</v>
      </c>
      <c r="V244" s="2">
        <v>27.46</v>
      </c>
      <c r="AC244" s="2">
        <v>27.46</v>
      </c>
      <c r="AD244" s="2">
        <v>0</v>
      </c>
      <c r="AE244" s="2">
        <v>0</v>
      </c>
      <c r="AG244" s="2">
        <v>0</v>
      </c>
      <c r="AP244" s="2">
        <v>0</v>
      </c>
      <c r="AQ244" s="2">
        <v>27.46</v>
      </c>
      <c r="AS244" s="2">
        <v>27.46</v>
      </c>
      <c r="AZ244" s="2">
        <v>27.46</v>
      </c>
      <c r="BA244" t="s">
        <v>87</v>
      </c>
      <c r="BH244" t="s">
        <v>407</v>
      </c>
      <c r="BI244" t="s">
        <v>1093</v>
      </c>
      <c r="BJ244" t="s">
        <v>90</v>
      </c>
      <c r="BK244" t="s">
        <v>1094</v>
      </c>
      <c r="BL244" t="s">
        <v>2021</v>
      </c>
      <c r="BM244" t="s">
        <v>1206</v>
      </c>
      <c r="BN244" t="s">
        <v>2022</v>
      </c>
      <c r="BO244" t="s">
        <v>90</v>
      </c>
      <c r="BP244" t="s">
        <v>1206</v>
      </c>
      <c r="BQ244" t="s">
        <v>354</v>
      </c>
      <c r="BR244" t="s">
        <v>355</v>
      </c>
      <c r="BS244" t="s">
        <v>90</v>
      </c>
      <c r="BT244" t="s">
        <v>518</v>
      </c>
      <c r="BW244" t="s">
        <v>90</v>
      </c>
      <c r="BX244" t="s">
        <v>518</v>
      </c>
      <c r="BY244" t="s">
        <v>1206</v>
      </c>
      <c r="BZ244" t="s">
        <v>2023</v>
      </c>
      <c r="CA244" t="s">
        <v>1206</v>
      </c>
      <c r="CB244" t="s">
        <v>427</v>
      </c>
      <c r="CC244" t="s">
        <v>88</v>
      </c>
      <c r="CD244" t="s">
        <v>2024</v>
      </c>
      <c r="CI244" t="s">
        <v>402</v>
      </c>
      <c r="CJ244" t="s">
        <v>2025</v>
      </c>
    </row>
    <row r="245" spans="1:88" x14ac:dyDescent="0.25">
      <c r="A245" t="s">
        <v>444</v>
      </c>
      <c r="B245" t="s">
        <v>1114</v>
      </c>
      <c r="C245" t="s">
        <v>84</v>
      </c>
      <c r="D245" t="s">
        <v>89</v>
      </c>
      <c r="E245" t="s">
        <v>85</v>
      </c>
      <c r="F245" t="s">
        <v>2026</v>
      </c>
      <c r="G245" t="s">
        <v>2027</v>
      </c>
      <c r="H245" t="s">
        <v>1988</v>
      </c>
      <c r="I245" t="s">
        <v>1988</v>
      </c>
      <c r="K245" t="s">
        <v>1988</v>
      </c>
      <c r="L245" t="s">
        <v>467</v>
      </c>
      <c r="M245" t="s">
        <v>1120</v>
      </c>
      <c r="N245" t="s">
        <v>468</v>
      </c>
      <c r="P245" s="2">
        <v>1</v>
      </c>
      <c r="Q245" s="2">
        <v>0.28000000000000003</v>
      </c>
      <c r="R245" s="2">
        <v>0.28000000000000003</v>
      </c>
      <c r="T245" s="2">
        <v>16.29</v>
      </c>
      <c r="V245" s="2">
        <v>16.29</v>
      </c>
      <c r="AC245" s="2">
        <v>16.29</v>
      </c>
      <c r="AD245" s="2">
        <v>0.16</v>
      </c>
      <c r="AE245" s="2">
        <v>2.61</v>
      </c>
      <c r="AG245" s="2">
        <v>2.61</v>
      </c>
      <c r="AP245" s="2">
        <v>2.61</v>
      </c>
      <c r="AQ245" s="2">
        <v>18.899999999999999</v>
      </c>
      <c r="AS245" s="2">
        <v>18.899999999999999</v>
      </c>
      <c r="AZ245" s="2">
        <v>18.899999999999999</v>
      </c>
      <c r="BA245" t="s">
        <v>87</v>
      </c>
      <c r="BH245" t="s">
        <v>407</v>
      </c>
      <c r="BI245" t="s">
        <v>1093</v>
      </c>
      <c r="BJ245" t="s">
        <v>90</v>
      </c>
      <c r="BK245" t="s">
        <v>1094</v>
      </c>
      <c r="BL245" t="s">
        <v>2028</v>
      </c>
      <c r="BM245" t="s">
        <v>90</v>
      </c>
      <c r="BN245" t="s">
        <v>2029</v>
      </c>
      <c r="BO245" t="s">
        <v>90</v>
      </c>
      <c r="BP245" t="s">
        <v>90</v>
      </c>
      <c r="BQ245" t="s">
        <v>354</v>
      </c>
      <c r="BR245" t="s">
        <v>355</v>
      </c>
      <c r="BS245" t="s">
        <v>90</v>
      </c>
      <c r="BT245" t="s">
        <v>518</v>
      </c>
      <c r="BU245" t="s">
        <v>90</v>
      </c>
      <c r="BV245" t="s">
        <v>518</v>
      </c>
      <c r="BW245" t="s">
        <v>90</v>
      </c>
      <c r="BX245" t="s">
        <v>518</v>
      </c>
      <c r="CA245" t="s">
        <v>90</v>
      </c>
      <c r="CB245" t="s">
        <v>427</v>
      </c>
      <c r="CC245" t="s">
        <v>88</v>
      </c>
      <c r="CD245" t="s">
        <v>2030</v>
      </c>
      <c r="CI245" t="s">
        <v>402</v>
      </c>
      <c r="CJ245" t="s">
        <v>2031</v>
      </c>
    </row>
    <row r="246" spans="1:88" x14ac:dyDescent="0.25">
      <c r="A246" t="s">
        <v>444</v>
      </c>
      <c r="B246" t="s">
        <v>1114</v>
      </c>
      <c r="C246" t="s">
        <v>84</v>
      </c>
      <c r="D246" t="s">
        <v>89</v>
      </c>
      <c r="E246" t="s">
        <v>85</v>
      </c>
      <c r="F246" t="s">
        <v>616</v>
      </c>
      <c r="G246" t="s">
        <v>617</v>
      </c>
      <c r="H246" t="s">
        <v>1908</v>
      </c>
      <c r="I246" t="s">
        <v>1988</v>
      </c>
      <c r="K246" t="s">
        <v>1988</v>
      </c>
      <c r="L246" t="s">
        <v>618</v>
      </c>
      <c r="M246" t="s">
        <v>1297</v>
      </c>
      <c r="N246" t="s">
        <v>619</v>
      </c>
      <c r="P246" s="2">
        <v>1</v>
      </c>
      <c r="Q246" s="2">
        <v>0.68</v>
      </c>
      <c r="R246" s="2">
        <v>0.68</v>
      </c>
      <c r="T246" s="2">
        <v>25.43</v>
      </c>
      <c r="V246" s="2">
        <v>25.43</v>
      </c>
      <c r="AC246" s="2">
        <v>25.43</v>
      </c>
      <c r="AD246" s="2">
        <v>0.16</v>
      </c>
      <c r="AE246" s="2">
        <v>4.07</v>
      </c>
      <c r="AG246" s="2">
        <v>4.07</v>
      </c>
      <c r="AP246" s="2">
        <v>4.07</v>
      </c>
      <c r="AQ246" s="2">
        <v>29.5</v>
      </c>
      <c r="AS246" s="2">
        <v>29.5</v>
      </c>
      <c r="AZ246" s="2">
        <v>29.5</v>
      </c>
      <c r="BA246" t="s">
        <v>87</v>
      </c>
      <c r="BH246" t="s">
        <v>407</v>
      </c>
      <c r="BI246" t="s">
        <v>367</v>
      </c>
      <c r="BJ246" t="s">
        <v>206</v>
      </c>
      <c r="BK246" t="s">
        <v>368</v>
      </c>
      <c r="BL246" t="s">
        <v>620</v>
      </c>
      <c r="BM246" t="s">
        <v>90</v>
      </c>
      <c r="BN246" t="s">
        <v>621</v>
      </c>
      <c r="BO246" t="s">
        <v>206</v>
      </c>
      <c r="BP246" t="s">
        <v>90</v>
      </c>
      <c r="BQ246" t="s">
        <v>354</v>
      </c>
      <c r="BR246" t="s">
        <v>355</v>
      </c>
      <c r="BU246" t="s">
        <v>90</v>
      </c>
      <c r="BV246" t="s">
        <v>518</v>
      </c>
      <c r="BW246" t="s">
        <v>90</v>
      </c>
      <c r="BX246" t="s">
        <v>518</v>
      </c>
      <c r="CA246" t="s">
        <v>90</v>
      </c>
      <c r="CB246" t="s">
        <v>427</v>
      </c>
      <c r="CC246" t="s">
        <v>88</v>
      </c>
      <c r="CD246" t="s">
        <v>622</v>
      </c>
      <c r="CI246" t="s">
        <v>402</v>
      </c>
      <c r="CJ246" t="s">
        <v>623</v>
      </c>
    </row>
    <row r="247" spans="1:88" x14ac:dyDescent="0.25">
      <c r="A247" t="s">
        <v>444</v>
      </c>
      <c r="B247" t="s">
        <v>1114</v>
      </c>
      <c r="C247" t="s">
        <v>84</v>
      </c>
      <c r="D247" t="s">
        <v>89</v>
      </c>
      <c r="E247" t="s">
        <v>85</v>
      </c>
      <c r="F247" t="s">
        <v>2032</v>
      </c>
      <c r="G247" t="s">
        <v>2033</v>
      </c>
      <c r="H247" t="s">
        <v>1988</v>
      </c>
      <c r="I247" t="s">
        <v>1988</v>
      </c>
      <c r="K247" t="s">
        <v>1988</v>
      </c>
      <c r="L247" t="s">
        <v>585</v>
      </c>
      <c r="M247" t="s">
        <v>1513</v>
      </c>
      <c r="N247" t="s">
        <v>586</v>
      </c>
      <c r="P247" s="2">
        <v>1</v>
      </c>
      <c r="Q247" s="2">
        <v>0.55000000000000004</v>
      </c>
      <c r="R247" s="2">
        <v>0.55000000000000004</v>
      </c>
      <c r="T247" s="2">
        <v>24.38</v>
      </c>
      <c r="V247" s="2">
        <v>24.38</v>
      </c>
      <c r="AC247" s="2">
        <v>24.38</v>
      </c>
      <c r="AD247" s="2">
        <v>0.21</v>
      </c>
      <c r="AE247" s="2">
        <v>5.12</v>
      </c>
      <c r="AG247" s="2">
        <v>5.12</v>
      </c>
      <c r="AP247" s="2">
        <v>5.12</v>
      </c>
      <c r="AQ247" s="2">
        <v>29.5</v>
      </c>
      <c r="AS247" s="2">
        <v>29.5</v>
      </c>
      <c r="AZ247" s="2">
        <v>29.5</v>
      </c>
      <c r="BA247" t="s">
        <v>87</v>
      </c>
      <c r="BH247" t="s">
        <v>407</v>
      </c>
      <c r="BI247" t="s">
        <v>1084</v>
      </c>
      <c r="BJ247" t="s">
        <v>1085</v>
      </c>
      <c r="BK247" t="s">
        <v>1086</v>
      </c>
      <c r="BL247" t="s">
        <v>461</v>
      </c>
      <c r="BM247" t="s">
        <v>453</v>
      </c>
      <c r="BN247" t="s">
        <v>2034</v>
      </c>
      <c r="BO247" t="s">
        <v>1085</v>
      </c>
      <c r="BP247" t="s">
        <v>453</v>
      </c>
      <c r="BQ247" t="s">
        <v>354</v>
      </c>
      <c r="BR247" t="s">
        <v>355</v>
      </c>
      <c r="BS247" t="s">
        <v>1085</v>
      </c>
      <c r="BT247" t="s">
        <v>1087</v>
      </c>
      <c r="BW247" t="s">
        <v>1085</v>
      </c>
      <c r="BX247" t="s">
        <v>1087</v>
      </c>
      <c r="CA247" t="s">
        <v>453</v>
      </c>
      <c r="CB247" t="s">
        <v>1133</v>
      </c>
      <c r="CC247" t="s">
        <v>88</v>
      </c>
      <c r="CD247" t="s">
        <v>2035</v>
      </c>
      <c r="CE247" t="s">
        <v>2036</v>
      </c>
      <c r="CF247" t="s">
        <v>1136</v>
      </c>
      <c r="CG247" s="2">
        <v>26.434999999999999</v>
      </c>
      <c r="CH247" t="s">
        <v>1855</v>
      </c>
      <c r="CI247" t="s">
        <v>402</v>
      </c>
      <c r="CJ247" t="s">
        <v>2037</v>
      </c>
    </row>
    <row r="248" spans="1:88" x14ac:dyDescent="0.25">
      <c r="A248" t="s">
        <v>444</v>
      </c>
      <c r="B248" t="s">
        <v>1114</v>
      </c>
      <c r="C248" t="s">
        <v>84</v>
      </c>
      <c r="D248" t="s">
        <v>89</v>
      </c>
      <c r="E248" t="s">
        <v>85</v>
      </c>
      <c r="F248" t="s">
        <v>624</v>
      </c>
      <c r="G248" t="s">
        <v>625</v>
      </c>
      <c r="H248" t="s">
        <v>1929</v>
      </c>
      <c r="I248" t="s">
        <v>1988</v>
      </c>
      <c r="K248" t="s">
        <v>1988</v>
      </c>
      <c r="L248" t="s">
        <v>626</v>
      </c>
      <c r="M248" t="s">
        <v>1244</v>
      </c>
      <c r="N248" t="s">
        <v>627</v>
      </c>
      <c r="P248" s="2">
        <v>1</v>
      </c>
      <c r="Q248" s="2">
        <v>0.68</v>
      </c>
      <c r="R248" s="2">
        <v>0.68</v>
      </c>
      <c r="T248" s="2">
        <v>25.43</v>
      </c>
      <c r="V248" s="2">
        <v>25.43</v>
      </c>
      <c r="AC248" s="2">
        <v>25.43</v>
      </c>
      <c r="AD248" s="2">
        <v>0.16</v>
      </c>
      <c r="AE248" s="2">
        <v>4.07</v>
      </c>
      <c r="AG248" s="2">
        <v>4.07</v>
      </c>
      <c r="AP248" s="2">
        <v>4.07</v>
      </c>
      <c r="AQ248" s="2">
        <v>29.5</v>
      </c>
      <c r="AS248" s="2">
        <v>29.5</v>
      </c>
      <c r="AZ248" s="2">
        <v>29.5</v>
      </c>
      <c r="BA248" t="s">
        <v>87</v>
      </c>
      <c r="BH248" t="s">
        <v>407</v>
      </c>
      <c r="BI248" t="s">
        <v>367</v>
      </c>
      <c r="BJ248" t="s">
        <v>206</v>
      </c>
      <c r="BK248" t="s">
        <v>368</v>
      </c>
      <c r="BL248" t="s">
        <v>628</v>
      </c>
      <c r="BM248" t="s">
        <v>90</v>
      </c>
      <c r="BN248" t="s">
        <v>629</v>
      </c>
      <c r="BO248" t="s">
        <v>206</v>
      </c>
      <c r="BP248" t="s">
        <v>90</v>
      </c>
      <c r="BQ248" t="s">
        <v>354</v>
      </c>
      <c r="BR248" t="s">
        <v>355</v>
      </c>
      <c r="BU248" t="s">
        <v>90</v>
      </c>
      <c r="BV248" t="s">
        <v>518</v>
      </c>
      <c r="BW248" t="s">
        <v>90</v>
      </c>
      <c r="BX248" t="s">
        <v>518</v>
      </c>
      <c r="CA248" t="s">
        <v>90</v>
      </c>
      <c r="CB248" t="s">
        <v>427</v>
      </c>
      <c r="CC248" t="s">
        <v>88</v>
      </c>
      <c r="CD248" t="s">
        <v>630</v>
      </c>
      <c r="CI248" t="s">
        <v>402</v>
      </c>
      <c r="CJ248" t="s">
        <v>631</v>
      </c>
    </row>
    <row r="249" spans="1:88" x14ac:dyDescent="0.25">
      <c r="A249" t="s">
        <v>444</v>
      </c>
      <c r="B249" t="s">
        <v>1114</v>
      </c>
      <c r="C249" t="s">
        <v>84</v>
      </c>
      <c r="D249" t="s">
        <v>89</v>
      </c>
      <c r="E249" t="s">
        <v>85</v>
      </c>
      <c r="F249" t="s">
        <v>632</v>
      </c>
      <c r="G249" t="s">
        <v>633</v>
      </c>
      <c r="H249" t="s">
        <v>1988</v>
      </c>
      <c r="I249" t="s">
        <v>1988</v>
      </c>
      <c r="K249" t="s">
        <v>1988</v>
      </c>
      <c r="L249" t="s">
        <v>467</v>
      </c>
      <c r="M249" t="s">
        <v>1120</v>
      </c>
      <c r="N249" t="s">
        <v>468</v>
      </c>
      <c r="P249" s="2">
        <v>1</v>
      </c>
      <c r="Q249" s="2">
        <v>0.28000000000000003</v>
      </c>
      <c r="R249" s="2">
        <v>0.28000000000000003</v>
      </c>
      <c r="T249" s="2">
        <v>16.29</v>
      </c>
      <c r="V249" s="2">
        <v>16.29</v>
      </c>
      <c r="W249" s="2">
        <v>1.68</v>
      </c>
      <c r="Y249" s="2">
        <v>1.68</v>
      </c>
      <c r="AC249" s="2">
        <v>17.97</v>
      </c>
      <c r="AD249" s="2">
        <v>0.16</v>
      </c>
      <c r="AE249" s="2">
        <v>2.61</v>
      </c>
      <c r="AG249" s="2">
        <v>2.61</v>
      </c>
      <c r="AH249" s="2">
        <v>0.16</v>
      </c>
      <c r="AI249" s="2">
        <v>0.27</v>
      </c>
      <c r="AK249" s="2">
        <v>0.27</v>
      </c>
      <c r="AP249" s="2">
        <v>2.88</v>
      </c>
      <c r="AQ249" s="2">
        <v>18.899999999999999</v>
      </c>
      <c r="AS249" s="2">
        <v>18.899999999999999</v>
      </c>
      <c r="AT249" s="2">
        <v>1.95</v>
      </c>
      <c r="AV249" s="2">
        <v>1.95</v>
      </c>
      <c r="AZ249" s="2">
        <v>20.85</v>
      </c>
      <c r="BA249" t="s">
        <v>87</v>
      </c>
      <c r="BH249" t="s">
        <v>407</v>
      </c>
      <c r="BI249" t="s">
        <v>525</v>
      </c>
      <c r="BJ249" t="s">
        <v>206</v>
      </c>
      <c r="BK249" t="s">
        <v>526</v>
      </c>
      <c r="BL249" t="s">
        <v>541</v>
      </c>
      <c r="BM249" t="s">
        <v>90</v>
      </c>
      <c r="BN249" t="s">
        <v>634</v>
      </c>
      <c r="BO249" t="s">
        <v>206</v>
      </c>
      <c r="BP249" t="s">
        <v>90</v>
      </c>
      <c r="BQ249" t="s">
        <v>354</v>
      </c>
      <c r="BR249" t="s">
        <v>355</v>
      </c>
      <c r="BU249" t="s">
        <v>90</v>
      </c>
      <c r="BV249" t="s">
        <v>518</v>
      </c>
      <c r="BW249" t="s">
        <v>90</v>
      </c>
      <c r="BX249" t="s">
        <v>518</v>
      </c>
      <c r="CA249" t="s">
        <v>90</v>
      </c>
      <c r="CB249" t="s">
        <v>427</v>
      </c>
      <c r="CC249" t="s">
        <v>88</v>
      </c>
      <c r="CD249" t="s">
        <v>635</v>
      </c>
      <c r="CI249" t="s">
        <v>402</v>
      </c>
      <c r="CJ249" t="s">
        <v>636</v>
      </c>
    </row>
    <row r="250" spans="1:88" x14ac:dyDescent="0.25">
      <c r="A250" t="s">
        <v>444</v>
      </c>
      <c r="B250" t="s">
        <v>1114</v>
      </c>
      <c r="C250" t="s">
        <v>84</v>
      </c>
      <c r="D250" t="s">
        <v>89</v>
      </c>
      <c r="E250" t="s">
        <v>85</v>
      </c>
      <c r="F250" t="s">
        <v>637</v>
      </c>
      <c r="G250" t="s">
        <v>638</v>
      </c>
      <c r="H250" t="s">
        <v>1929</v>
      </c>
      <c r="I250" t="s">
        <v>1988</v>
      </c>
      <c r="K250" t="s">
        <v>1988</v>
      </c>
      <c r="L250" t="s">
        <v>639</v>
      </c>
      <c r="M250" t="s">
        <v>2038</v>
      </c>
      <c r="N250" t="s">
        <v>640</v>
      </c>
      <c r="P250" s="2">
        <v>1</v>
      </c>
      <c r="Q250" s="2">
        <v>0.64</v>
      </c>
      <c r="R250" s="2">
        <v>0.64</v>
      </c>
      <c r="T250" s="2">
        <v>25.43</v>
      </c>
      <c r="V250" s="2">
        <v>25.43</v>
      </c>
      <c r="AC250" s="2">
        <v>25.43</v>
      </c>
      <c r="AD250" s="2">
        <v>0.16</v>
      </c>
      <c r="AE250" s="2">
        <v>4.07</v>
      </c>
      <c r="AG250" s="2">
        <v>4.07</v>
      </c>
      <c r="AP250" s="2">
        <v>4.07</v>
      </c>
      <c r="AQ250" s="2">
        <v>29.5</v>
      </c>
      <c r="AS250" s="2">
        <v>29.5</v>
      </c>
      <c r="AZ250" s="2">
        <v>29.5</v>
      </c>
      <c r="BA250" t="s">
        <v>87</v>
      </c>
      <c r="BH250" t="s">
        <v>407</v>
      </c>
      <c r="BI250" t="s">
        <v>367</v>
      </c>
      <c r="BJ250" t="s">
        <v>206</v>
      </c>
      <c r="BK250" t="s">
        <v>368</v>
      </c>
      <c r="BL250" t="s">
        <v>641</v>
      </c>
      <c r="BM250" t="s">
        <v>90</v>
      </c>
      <c r="BN250" t="s">
        <v>642</v>
      </c>
      <c r="BO250" t="s">
        <v>206</v>
      </c>
      <c r="BP250" t="s">
        <v>90</v>
      </c>
      <c r="BQ250" t="s">
        <v>354</v>
      </c>
      <c r="BR250" t="s">
        <v>355</v>
      </c>
      <c r="BU250" t="s">
        <v>90</v>
      </c>
      <c r="BV250" t="s">
        <v>518</v>
      </c>
      <c r="BW250" t="s">
        <v>90</v>
      </c>
      <c r="BX250" t="s">
        <v>518</v>
      </c>
      <c r="CA250" t="s">
        <v>90</v>
      </c>
      <c r="CB250" t="s">
        <v>427</v>
      </c>
      <c r="CC250" t="s">
        <v>88</v>
      </c>
      <c r="CD250" t="s">
        <v>643</v>
      </c>
      <c r="CI250" t="s">
        <v>402</v>
      </c>
      <c r="CJ250" t="s">
        <v>644</v>
      </c>
    </row>
    <row r="251" spans="1:88" x14ac:dyDescent="0.25">
      <c r="A251" t="s">
        <v>444</v>
      </c>
      <c r="B251" t="s">
        <v>1114</v>
      </c>
      <c r="C251" t="s">
        <v>84</v>
      </c>
      <c r="D251" t="s">
        <v>89</v>
      </c>
      <c r="E251" t="s">
        <v>85</v>
      </c>
      <c r="F251" t="s">
        <v>2039</v>
      </c>
      <c r="G251" t="s">
        <v>2040</v>
      </c>
      <c r="H251" t="s">
        <v>1929</v>
      </c>
      <c r="I251" t="s">
        <v>1988</v>
      </c>
      <c r="K251" t="s">
        <v>1988</v>
      </c>
      <c r="L251" t="s">
        <v>2041</v>
      </c>
      <c r="M251" t="s">
        <v>2042</v>
      </c>
      <c r="N251" t="s">
        <v>2043</v>
      </c>
      <c r="P251" s="2">
        <v>1</v>
      </c>
      <c r="Q251" s="2">
        <v>0.55000000000000004</v>
      </c>
      <c r="R251" s="2">
        <v>0.55000000000000004</v>
      </c>
      <c r="T251" s="2">
        <v>24.58</v>
      </c>
      <c r="V251" s="2">
        <v>24.58</v>
      </c>
      <c r="AC251" s="2">
        <v>24.58</v>
      </c>
      <c r="AD251" s="2">
        <v>0.2</v>
      </c>
      <c r="AE251" s="2">
        <v>4.92</v>
      </c>
      <c r="AG251" s="2">
        <v>4.92</v>
      </c>
      <c r="AP251" s="2">
        <v>4.92</v>
      </c>
      <c r="AQ251" s="2">
        <v>29.5</v>
      </c>
      <c r="AS251" s="2">
        <v>29.5</v>
      </c>
      <c r="AZ251" s="2">
        <v>29.5</v>
      </c>
      <c r="BA251" t="s">
        <v>87</v>
      </c>
      <c r="BH251" t="s">
        <v>407</v>
      </c>
      <c r="BI251" t="s">
        <v>1237</v>
      </c>
      <c r="BJ251" t="s">
        <v>964</v>
      </c>
      <c r="BK251" t="s">
        <v>1238</v>
      </c>
      <c r="BL251" t="s">
        <v>2044</v>
      </c>
      <c r="BM251" t="s">
        <v>453</v>
      </c>
      <c r="BN251" t="s">
        <v>2045</v>
      </c>
      <c r="BO251" t="s">
        <v>964</v>
      </c>
      <c r="BP251" t="s">
        <v>453</v>
      </c>
      <c r="BQ251" t="s">
        <v>354</v>
      </c>
      <c r="BR251" t="s">
        <v>355</v>
      </c>
      <c r="BS251" t="s">
        <v>964</v>
      </c>
      <c r="BT251" t="s">
        <v>966</v>
      </c>
      <c r="BW251" t="s">
        <v>964</v>
      </c>
      <c r="BX251" t="s">
        <v>966</v>
      </c>
      <c r="CA251" t="s">
        <v>453</v>
      </c>
      <c r="CB251" t="s">
        <v>1155</v>
      </c>
      <c r="CC251" t="s">
        <v>88</v>
      </c>
      <c r="CD251" t="s">
        <v>2046</v>
      </c>
      <c r="CI251" t="s">
        <v>402</v>
      </c>
      <c r="CJ251" t="s">
        <v>2047</v>
      </c>
    </row>
    <row r="252" spans="1:88" x14ac:dyDescent="0.25">
      <c r="A252" t="s">
        <v>444</v>
      </c>
      <c r="B252" t="s">
        <v>1114</v>
      </c>
      <c r="C252" t="s">
        <v>84</v>
      </c>
      <c r="D252" t="s">
        <v>89</v>
      </c>
      <c r="E252" t="s">
        <v>85</v>
      </c>
      <c r="F252" t="s">
        <v>645</v>
      </c>
      <c r="G252" t="s">
        <v>646</v>
      </c>
      <c r="H252" t="s">
        <v>1929</v>
      </c>
      <c r="I252" t="s">
        <v>1988</v>
      </c>
      <c r="K252" t="s">
        <v>1988</v>
      </c>
      <c r="L252" t="s">
        <v>647</v>
      </c>
      <c r="M252" t="s">
        <v>1229</v>
      </c>
      <c r="N252" t="s">
        <v>648</v>
      </c>
      <c r="P252" s="2">
        <v>1</v>
      </c>
      <c r="Q252" s="2">
        <v>0.64</v>
      </c>
      <c r="R252" s="2">
        <v>0.64</v>
      </c>
      <c r="T252" s="2">
        <v>25.43</v>
      </c>
      <c r="V252" s="2">
        <v>25.43</v>
      </c>
      <c r="AC252" s="2">
        <v>25.43</v>
      </c>
      <c r="AD252" s="2">
        <v>0.16</v>
      </c>
      <c r="AE252" s="2">
        <v>4.07</v>
      </c>
      <c r="AG252" s="2">
        <v>4.07</v>
      </c>
      <c r="AP252" s="2">
        <v>4.07</v>
      </c>
      <c r="AQ252" s="2">
        <v>29.5</v>
      </c>
      <c r="AS252" s="2">
        <v>29.5</v>
      </c>
      <c r="AZ252" s="2">
        <v>29.5</v>
      </c>
      <c r="BA252" t="s">
        <v>87</v>
      </c>
      <c r="BH252" t="s">
        <v>407</v>
      </c>
      <c r="BI252" t="s">
        <v>367</v>
      </c>
      <c r="BJ252" t="s">
        <v>206</v>
      </c>
      <c r="BK252" t="s">
        <v>368</v>
      </c>
      <c r="BL252" t="s">
        <v>641</v>
      </c>
      <c r="BM252" t="s">
        <v>90</v>
      </c>
      <c r="BN252" t="s">
        <v>642</v>
      </c>
      <c r="BO252" t="s">
        <v>206</v>
      </c>
      <c r="BP252" t="s">
        <v>90</v>
      </c>
      <c r="BQ252" t="s">
        <v>354</v>
      </c>
      <c r="BR252" t="s">
        <v>355</v>
      </c>
      <c r="BU252" t="s">
        <v>90</v>
      </c>
      <c r="BV252" t="s">
        <v>518</v>
      </c>
      <c r="BW252" t="s">
        <v>90</v>
      </c>
      <c r="BX252" t="s">
        <v>518</v>
      </c>
      <c r="CA252" t="s">
        <v>90</v>
      </c>
      <c r="CB252" t="s">
        <v>427</v>
      </c>
      <c r="CC252" t="s">
        <v>88</v>
      </c>
      <c r="CD252" t="s">
        <v>649</v>
      </c>
      <c r="CI252" t="s">
        <v>402</v>
      </c>
      <c r="CJ252" t="s">
        <v>650</v>
      </c>
    </row>
    <row r="253" spans="1:88" x14ac:dyDescent="0.25">
      <c r="A253" t="s">
        <v>444</v>
      </c>
      <c r="B253" t="s">
        <v>1114</v>
      </c>
      <c r="C253" t="s">
        <v>84</v>
      </c>
      <c r="D253" t="s">
        <v>89</v>
      </c>
      <c r="E253" t="s">
        <v>85</v>
      </c>
      <c r="F253" t="s">
        <v>651</v>
      </c>
      <c r="G253" t="s">
        <v>652</v>
      </c>
      <c r="H253" t="s">
        <v>1420</v>
      </c>
      <c r="I253" t="s">
        <v>1988</v>
      </c>
      <c r="K253" t="s">
        <v>1988</v>
      </c>
      <c r="L253" t="s">
        <v>653</v>
      </c>
      <c r="M253" t="s">
        <v>1150</v>
      </c>
      <c r="N253" t="s">
        <v>654</v>
      </c>
      <c r="P253" s="2">
        <v>1</v>
      </c>
      <c r="Q253" s="2">
        <v>0.66</v>
      </c>
      <c r="R253" s="2">
        <v>0.66</v>
      </c>
      <c r="T253" s="2">
        <v>25.43</v>
      </c>
      <c r="V253" s="2">
        <v>25.43</v>
      </c>
      <c r="AC253" s="2">
        <v>25.43</v>
      </c>
      <c r="AD253" s="2">
        <v>0.16</v>
      </c>
      <c r="AE253" s="2">
        <v>4.07</v>
      </c>
      <c r="AG253" s="2">
        <v>4.07</v>
      </c>
      <c r="AP253" s="2">
        <v>4.07</v>
      </c>
      <c r="AQ253" s="2">
        <v>29.5</v>
      </c>
      <c r="AS253" s="2">
        <v>29.5</v>
      </c>
      <c r="AZ253" s="2">
        <v>29.5</v>
      </c>
      <c r="BA253" t="s">
        <v>87</v>
      </c>
      <c r="BH253" t="s">
        <v>407</v>
      </c>
      <c r="BI253" t="s">
        <v>367</v>
      </c>
      <c r="BJ253" t="s">
        <v>206</v>
      </c>
      <c r="BK253" t="s">
        <v>368</v>
      </c>
      <c r="BL253" t="s">
        <v>655</v>
      </c>
      <c r="BM253" t="s">
        <v>90</v>
      </c>
      <c r="BN253" t="s">
        <v>656</v>
      </c>
      <c r="BO253" t="s">
        <v>206</v>
      </c>
      <c r="BP253" t="s">
        <v>90</v>
      </c>
      <c r="BQ253" t="s">
        <v>354</v>
      </c>
      <c r="BR253" t="s">
        <v>355</v>
      </c>
      <c r="BU253" t="s">
        <v>90</v>
      </c>
      <c r="BV253" t="s">
        <v>518</v>
      </c>
      <c r="BW253" t="s">
        <v>90</v>
      </c>
      <c r="BX253" t="s">
        <v>518</v>
      </c>
      <c r="CA253" t="s">
        <v>90</v>
      </c>
      <c r="CB253" t="s">
        <v>427</v>
      </c>
      <c r="CC253" t="s">
        <v>88</v>
      </c>
      <c r="CD253" t="s">
        <v>657</v>
      </c>
      <c r="CI253" t="s">
        <v>402</v>
      </c>
      <c r="CJ253" t="s">
        <v>658</v>
      </c>
    </row>
    <row r="254" spans="1:88" x14ac:dyDescent="0.25">
      <c r="A254" t="s">
        <v>444</v>
      </c>
      <c r="B254" t="s">
        <v>1114</v>
      </c>
      <c r="C254" t="s">
        <v>84</v>
      </c>
      <c r="D254" t="s">
        <v>89</v>
      </c>
      <c r="E254" t="s">
        <v>356</v>
      </c>
      <c r="F254" t="s">
        <v>2048</v>
      </c>
      <c r="G254" t="s">
        <v>2049</v>
      </c>
      <c r="J254" t="s">
        <v>1988</v>
      </c>
      <c r="K254" t="s">
        <v>1988</v>
      </c>
      <c r="L254" t="s">
        <v>2050</v>
      </c>
      <c r="M254" t="s">
        <v>2051</v>
      </c>
      <c r="N254" t="s">
        <v>2052</v>
      </c>
      <c r="P254" s="2">
        <v>1</v>
      </c>
      <c r="Q254" s="2">
        <v>0.59</v>
      </c>
      <c r="R254" s="2">
        <v>0.59</v>
      </c>
      <c r="BI254" t="s">
        <v>2053</v>
      </c>
      <c r="BJ254" t="s">
        <v>90</v>
      </c>
      <c r="BK254" t="s">
        <v>2054</v>
      </c>
      <c r="BL254" t="s">
        <v>367</v>
      </c>
      <c r="BM254" t="s">
        <v>206</v>
      </c>
      <c r="BN254" t="s">
        <v>368</v>
      </c>
      <c r="BO254" t="s">
        <v>964</v>
      </c>
      <c r="BP254" t="s">
        <v>90</v>
      </c>
      <c r="BQ254" t="s">
        <v>354</v>
      </c>
      <c r="BR254" t="s">
        <v>123</v>
      </c>
    </row>
    <row r="255" spans="1:88" x14ac:dyDescent="0.25">
      <c r="A255" t="s">
        <v>444</v>
      </c>
      <c r="B255" t="s">
        <v>1114</v>
      </c>
      <c r="C255" t="s">
        <v>84</v>
      </c>
      <c r="D255" t="s">
        <v>89</v>
      </c>
      <c r="E255" t="s">
        <v>356</v>
      </c>
      <c r="F255" t="s">
        <v>2055</v>
      </c>
      <c r="G255" t="s">
        <v>2056</v>
      </c>
      <c r="J255" t="s">
        <v>1988</v>
      </c>
      <c r="K255" t="s">
        <v>1988</v>
      </c>
      <c r="L255" t="s">
        <v>741</v>
      </c>
      <c r="M255" t="s">
        <v>1256</v>
      </c>
      <c r="N255" t="s">
        <v>742</v>
      </c>
      <c r="P255" s="2">
        <v>1</v>
      </c>
      <c r="Q255" s="2">
        <v>0.66</v>
      </c>
      <c r="R255" s="2">
        <v>0.66</v>
      </c>
      <c r="BI255" t="s">
        <v>2057</v>
      </c>
      <c r="BJ255" t="s">
        <v>90</v>
      </c>
      <c r="BK255" t="s">
        <v>2058</v>
      </c>
      <c r="BL255" t="s">
        <v>367</v>
      </c>
      <c r="BM255" t="s">
        <v>206</v>
      </c>
      <c r="BN255" t="s">
        <v>368</v>
      </c>
      <c r="BO255" t="s">
        <v>964</v>
      </c>
      <c r="BP255" t="s">
        <v>90</v>
      </c>
      <c r="BQ255" t="s">
        <v>354</v>
      </c>
      <c r="BR255" t="s">
        <v>123</v>
      </c>
    </row>
    <row r="256" spans="1:88" x14ac:dyDescent="0.25">
      <c r="A256" t="s">
        <v>444</v>
      </c>
      <c r="B256" t="s">
        <v>1114</v>
      </c>
      <c r="C256" t="s">
        <v>84</v>
      </c>
      <c r="D256" t="s">
        <v>89</v>
      </c>
      <c r="E256" t="s">
        <v>356</v>
      </c>
      <c r="F256" t="s">
        <v>2059</v>
      </c>
      <c r="G256" t="s">
        <v>2060</v>
      </c>
      <c r="J256" t="s">
        <v>1988</v>
      </c>
      <c r="K256" t="s">
        <v>1988</v>
      </c>
      <c r="L256" t="s">
        <v>496</v>
      </c>
      <c r="M256" t="s">
        <v>1251</v>
      </c>
      <c r="N256" t="s">
        <v>497</v>
      </c>
      <c r="P256" s="2">
        <v>1</v>
      </c>
      <c r="Q256" s="2">
        <v>0.64</v>
      </c>
      <c r="R256" s="2">
        <v>0.64</v>
      </c>
      <c r="BI256" t="s">
        <v>2061</v>
      </c>
      <c r="BJ256" t="s">
        <v>90</v>
      </c>
      <c r="BK256" t="s">
        <v>2062</v>
      </c>
      <c r="BL256" t="s">
        <v>367</v>
      </c>
      <c r="BM256" t="s">
        <v>206</v>
      </c>
      <c r="BN256" t="s">
        <v>368</v>
      </c>
      <c r="BO256" t="s">
        <v>206</v>
      </c>
      <c r="BP256" t="s">
        <v>90</v>
      </c>
      <c r="BQ256" t="s">
        <v>354</v>
      </c>
      <c r="BR256" t="s">
        <v>123</v>
      </c>
    </row>
    <row r="257" spans="1:88" x14ac:dyDescent="0.25">
      <c r="A257" t="s">
        <v>444</v>
      </c>
      <c r="B257" t="s">
        <v>1114</v>
      </c>
      <c r="C257" t="s">
        <v>84</v>
      </c>
      <c r="D257" t="s">
        <v>941</v>
      </c>
      <c r="E257" t="s">
        <v>201</v>
      </c>
      <c r="F257" t="s">
        <v>942</v>
      </c>
      <c r="G257" t="s">
        <v>1058</v>
      </c>
      <c r="H257" t="s">
        <v>426</v>
      </c>
      <c r="K257" t="s">
        <v>1988</v>
      </c>
      <c r="L257" t="s">
        <v>944</v>
      </c>
      <c r="M257" t="s">
        <v>1170</v>
      </c>
      <c r="N257" t="s">
        <v>1059</v>
      </c>
      <c r="P257" s="2">
        <v>1</v>
      </c>
      <c r="T257" s="2">
        <v>-24.38</v>
      </c>
      <c r="V257" s="2">
        <v>-24.38</v>
      </c>
      <c r="AC257" s="2">
        <v>-24.38</v>
      </c>
      <c r="AD257" s="2">
        <v>0.21</v>
      </c>
      <c r="AE257" s="2">
        <v>-5.12</v>
      </c>
      <c r="AG257" s="2">
        <v>-5.12</v>
      </c>
      <c r="AP257" s="2">
        <v>-5.12</v>
      </c>
      <c r="AQ257" s="2">
        <v>-29.5</v>
      </c>
      <c r="AS257" s="2">
        <v>-29.5</v>
      </c>
      <c r="AZ257" s="2">
        <v>-29.5</v>
      </c>
      <c r="BA257" t="s">
        <v>87</v>
      </c>
      <c r="BH257" t="s">
        <v>407</v>
      </c>
      <c r="BI257" t="s">
        <v>525</v>
      </c>
      <c r="BK257" t="s">
        <v>526</v>
      </c>
      <c r="BL257" t="s">
        <v>946</v>
      </c>
      <c r="BM257" t="s">
        <v>443</v>
      </c>
      <c r="BN257" t="s">
        <v>947</v>
      </c>
      <c r="BO257" t="s">
        <v>206</v>
      </c>
      <c r="BP257" t="s">
        <v>443</v>
      </c>
      <c r="BQ257" t="s">
        <v>354</v>
      </c>
      <c r="BR257" t="s">
        <v>355</v>
      </c>
      <c r="BU257" t="s">
        <v>443</v>
      </c>
      <c r="BV257" t="s">
        <v>948</v>
      </c>
      <c r="BW257" t="s">
        <v>443</v>
      </c>
      <c r="BX257" t="s">
        <v>948</v>
      </c>
      <c r="CA257" t="s">
        <v>443</v>
      </c>
      <c r="CB257" t="s">
        <v>1331</v>
      </c>
      <c r="CC257" t="s">
        <v>88</v>
      </c>
      <c r="CD257" t="s">
        <v>1060</v>
      </c>
      <c r="CI257" t="s">
        <v>402</v>
      </c>
      <c r="CJ257" t="s">
        <v>1061</v>
      </c>
    </row>
    <row r="258" spans="1:88" x14ac:dyDescent="0.25">
      <c r="A258" t="s">
        <v>444</v>
      </c>
      <c r="B258" t="s">
        <v>1114</v>
      </c>
      <c r="C258" t="s">
        <v>84</v>
      </c>
      <c r="D258" t="s">
        <v>89</v>
      </c>
      <c r="E258" t="s">
        <v>201</v>
      </c>
      <c r="F258" t="s">
        <v>1702</v>
      </c>
      <c r="G258" t="s">
        <v>2063</v>
      </c>
      <c r="H258" t="s">
        <v>430</v>
      </c>
      <c r="K258" t="s">
        <v>1988</v>
      </c>
      <c r="L258" t="s">
        <v>533</v>
      </c>
      <c r="M258" t="s">
        <v>1462</v>
      </c>
      <c r="N258" t="s">
        <v>534</v>
      </c>
      <c r="P258" s="2">
        <v>1</v>
      </c>
      <c r="T258" s="2">
        <v>-25.43</v>
      </c>
      <c r="V258" s="2">
        <v>-25.43</v>
      </c>
      <c r="AC258" s="2">
        <v>-25.43</v>
      </c>
      <c r="AD258" s="2">
        <v>0.16</v>
      </c>
      <c r="AE258" s="2">
        <v>-4.07</v>
      </c>
      <c r="AG258" s="2">
        <v>-4.07</v>
      </c>
      <c r="AP258" s="2">
        <v>-4.07</v>
      </c>
      <c r="AQ258" s="2">
        <v>-29.5</v>
      </c>
      <c r="AS258" s="2">
        <v>-29.5</v>
      </c>
      <c r="AZ258" s="2">
        <v>-29.5</v>
      </c>
      <c r="BA258" t="s">
        <v>87</v>
      </c>
      <c r="BH258" t="s">
        <v>407</v>
      </c>
      <c r="BI258" t="s">
        <v>1237</v>
      </c>
      <c r="BK258" t="s">
        <v>1238</v>
      </c>
      <c r="BL258" t="s">
        <v>641</v>
      </c>
      <c r="BM258" t="s">
        <v>90</v>
      </c>
      <c r="BN258" t="s">
        <v>642</v>
      </c>
      <c r="BO258" t="s">
        <v>964</v>
      </c>
      <c r="BP258" t="s">
        <v>90</v>
      </c>
      <c r="BQ258" t="s">
        <v>354</v>
      </c>
      <c r="BR258" t="s">
        <v>355</v>
      </c>
      <c r="BU258" t="s">
        <v>90</v>
      </c>
      <c r="BV258" t="s">
        <v>518</v>
      </c>
      <c r="BW258" t="s">
        <v>90</v>
      </c>
      <c r="BX258" t="s">
        <v>518</v>
      </c>
      <c r="CA258" t="s">
        <v>90</v>
      </c>
      <c r="CB258" t="s">
        <v>427</v>
      </c>
      <c r="CC258" t="s">
        <v>88</v>
      </c>
      <c r="CD258" t="s">
        <v>2064</v>
      </c>
      <c r="CI258" t="s">
        <v>402</v>
      </c>
      <c r="CJ258" t="s">
        <v>2065</v>
      </c>
    </row>
    <row r="259" spans="1:88" x14ac:dyDescent="0.25">
      <c r="A259" t="s">
        <v>444</v>
      </c>
      <c r="B259" t="s">
        <v>1114</v>
      </c>
      <c r="C259" t="s">
        <v>84</v>
      </c>
      <c r="D259" t="s">
        <v>1079</v>
      </c>
      <c r="E259" t="s">
        <v>1080</v>
      </c>
      <c r="F259" t="s">
        <v>1090</v>
      </c>
      <c r="G259" t="s">
        <v>1090</v>
      </c>
      <c r="I259" t="s">
        <v>1929</v>
      </c>
      <c r="J259" t="s">
        <v>1988</v>
      </c>
      <c r="K259" t="s">
        <v>1988</v>
      </c>
      <c r="L259" t="s">
        <v>467</v>
      </c>
      <c r="M259" t="s">
        <v>1120</v>
      </c>
      <c r="N259" t="s">
        <v>1091</v>
      </c>
      <c r="P259" s="2">
        <v>1</v>
      </c>
      <c r="Q259" s="2">
        <v>0.28999999999999998</v>
      </c>
      <c r="R259" s="2">
        <v>0.28999999999999998</v>
      </c>
      <c r="U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F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R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BI259" t="s">
        <v>525</v>
      </c>
      <c r="BJ259" t="s">
        <v>206</v>
      </c>
      <c r="BK259" t="s">
        <v>526</v>
      </c>
      <c r="BL259" t="s">
        <v>1093</v>
      </c>
      <c r="BM259" t="s">
        <v>90</v>
      </c>
      <c r="BN259" t="s">
        <v>1094</v>
      </c>
      <c r="BQ259" t="s">
        <v>1088</v>
      </c>
      <c r="BR259" t="s">
        <v>123</v>
      </c>
    </row>
    <row r="260" spans="1:88" x14ac:dyDescent="0.25">
      <c r="A260" t="s">
        <v>444</v>
      </c>
      <c r="B260" t="s">
        <v>1114</v>
      </c>
      <c r="C260" t="s">
        <v>84</v>
      </c>
      <c r="D260" t="s">
        <v>1079</v>
      </c>
      <c r="E260" t="s">
        <v>1080</v>
      </c>
      <c r="F260" t="s">
        <v>2066</v>
      </c>
      <c r="G260" t="s">
        <v>2066</v>
      </c>
      <c r="I260" t="s">
        <v>1908</v>
      </c>
      <c r="J260" t="s">
        <v>1988</v>
      </c>
      <c r="K260" t="s">
        <v>1988</v>
      </c>
      <c r="L260" t="s">
        <v>1273</v>
      </c>
      <c r="M260" t="s">
        <v>1274</v>
      </c>
      <c r="N260" t="s">
        <v>1899</v>
      </c>
      <c r="P260" s="2">
        <v>1</v>
      </c>
      <c r="Q260" s="2">
        <v>0.68</v>
      </c>
      <c r="R260" s="2">
        <v>0.68</v>
      </c>
      <c r="U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F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R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BI260" t="s">
        <v>1145</v>
      </c>
      <c r="BJ260" t="s">
        <v>1146</v>
      </c>
      <c r="BK260" t="s">
        <v>1147</v>
      </c>
      <c r="BL260" t="s">
        <v>1093</v>
      </c>
      <c r="BM260" t="s">
        <v>90</v>
      </c>
      <c r="BN260" t="s">
        <v>1094</v>
      </c>
      <c r="BQ260" t="s">
        <v>1088</v>
      </c>
      <c r="BR260" t="s">
        <v>123</v>
      </c>
    </row>
    <row r="261" spans="1:88" x14ac:dyDescent="0.25">
      <c r="A261" t="s">
        <v>444</v>
      </c>
      <c r="B261" t="s">
        <v>1114</v>
      </c>
      <c r="C261" t="s">
        <v>84</v>
      </c>
      <c r="D261" t="s">
        <v>1079</v>
      </c>
      <c r="E261" t="s">
        <v>1080</v>
      </c>
      <c r="F261" t="s">
        <v>2066</v>
      </c>
      <c r="G261" t="s">
        <v>2066</v>
      </c>
      <c r="I261" t="s">
        <v>1908</v>
      </c>
      <c r="J261" t="s">
        <v>1988</v>
      </c>
      <c r="K261" t="s">
        <v>1988</v>
      </c>
      <c r="L261" t="s">
        <v>1612</v>
      </c>
      <c r="M261" t="s">
        <v>1613</v>
      </c>
      <c r="N261" t="s">
        <v>1989</v>
      </c>
      <c r="P261" s="2">
        <v>1</v>
      </c>
      <c r="Q261" s="2">
        <v>0.59</v>
      </c>
      <c r="R261" s="2">
        <v>0.59</v>
      </c>
      <c r="U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F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R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BI261" t="s">
        <v>1145</v>
      </c>
      <c r="BJ261" t="s">
        <v>1146</v>
      </c>
      <c r="BK261" t="s">
        <v>1147</v>
      </c>
      <c r="BL261" t="s">
        <v>1093</v>
      </c>
      <c r="BM261" t="s">
        <v>90</v>
      </c>
      <c r="BN261" t="s">
        <v>1094</v>
      </c>
      <c r="BQ261" t="s">
        <v>1088</v>
      </c>
      <c r="BR261" t="s">
        <v>123</v>
      </c>
    </row>
    <row r="262" spans="1:88" x14ac:dyDescent="0.25">
      <c r="A262" t="s">
        <v>444</v>
      </c>
      <c r="B262" t="s">
        <v>1114</v>
      </c>
      <c r="C262" t="s">
        <v>84</v>
      </c>
      <c r="D262" t="s">
        <v>1079</v>
      </c>
      <c r="E262" t="s">
        <v>1080</v>
      </c>
      <c r="F262" t="s">
        <v>2066</v>
      </c>
      <c r="G262" t="s">
        <v>2066</v>
      </c>
      <c r="I262" t="s">
        <v>1908</v>
      </c>
      <c r="J262" t="s">
        <v>1988</v>
      </c>
      <c r="K262" t="s">
        <v>1988</v>
      </c>
      <c r="L262" t="s">
        <v>944</v>
      </c>
      <c r="M262" t="s">
        <v>1170</v>
      </c>
      <c r="N262" t="s">
        <v>996</v>
      </c>
      <c r="P262" s="2">
        <v>1</v>
      </c>
      <c r="Q262" s="2">
        <v>0.64</v>
      </c>
      <c r="R262" s="2">
        <v>0.64</v>
      </c>
      <c r="U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F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R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BI262" t="s">
        <v>1145</v>
      </c>
      <c r="BJ262" t="s">
        <v>1146</v>
      </c>
      <c r="BK262" t="s">
        <v>1147</v>
      </c>
      <c r="BL262" t="s">
        <v>1093</v>
      </c>
      <c r="BM262" t="s">
        <v>90</v>
      </c>
      <c r="BN262" t="s">
        <v>1094</v>
      </c>
      <c r="BQ262" t="s">
        <v>1088</v>
      </c>
      <c r="BR262" t="s">
        <v>123</v>
      </c>
    </row>
    <row r="263" spans="1:88" x14ac:dyDescent="0.25">
      <c r="A263" t="s">
        <v>444</v>
      </c>
      <c r="B263" t="s">
        <v>1114</v>
      </c>
      <c r="C263" t="s">
        <v>84</v>
      </c>
      <c r="D263" t="s">
        <v>1079</v>
      </c>
      <c r="E263" t="s">
        <v>1080</v>
      </c>
      <c r="F263" t="s">
        <v>2066</v>
      </c>
      <c r="G263" t="s">
        <v>2066</v>
      </c>
      <c r="I263" t="s">
        <v>1908</v>
      </c>
      <c r="J263" t="s">
        <v>1988</v>
      </c>
      <c r="K263" t="s">
        <v>1988</v>
      </c>
      <c r="L263" t="s">
        <v>610</v>
      </c>
      <c r="M263" t="s">
        <v>1174</v>
      </c>
      <c r="N263" t="s">
        <v>611</v>
      </c>
      <c r="P263" s="2">
        <v>1</v>
      </c>
      <c r="Q263" s="2">
        <v>0.48</v>
      </c>
      <c r="R263" s="2">
        <v>0.48</v>
      </c>
      <c r="U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F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R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BI263" t="s">
        <v>1145</v>
      </c>
      <c r="BJ263" t="s">
        <v>1146</v>
      </c>
      <c r="BK263" t="s">
        <v>1147</v>
      </c>
      <c r="BL263" t="s">
        <v>1093</v>
      </c>
      <c r="BM263" t="s">
        <v>90</v>
      </c>
      <c r="BN263" t="s">
        <v>1094</v>
      </c>
      <c r="BQ263" t="s">
        <v>1088</v>
      </c>
      <c r="BR263" t="s">
        <v>123</v>
      </c>
    </row>
    <row r="264" spans="1:88" x14ac:dyDescent="0.25">
      <c r="A264" t="s">
        <v>444</v>
      </c>
      <c r="B264" t="s">
        <v>1114</v>
      </c>
      <c r="C264" t="s">
        <v>84</v>
      </c>
      <c r="D264" t="s">
        <v>1079</v>
      </c>
      <c r="E264" t="s">
        <v>1080</v>
      </c>
      <c r="F264" t="s">
        <v>1089</v>
      </c>
      <c r="G264" t="s">
        <v>1089</v>
      </c>
      <c r="I264" t="s">
        <v>1929</v>
      </c>
      <c r="J264" t="s">
        <v>1988</v>
      </c>
      <c r="K264" t="s">
        <v>1988</v>
      </c>
      <c r="L264" t="s">
        <v>585</v>
      </c>
      <c r="M264" t="s">
        <v>1513</v>
      </c>
      <c r="N264" t="s">
        <v>586</v>
      </c>
      <c r="P264" s="2">
        <v>1</v>
      </c>
      <c r="Q264" s="2">
        <v>0.55000000000000004</v>
      </c>
      <c r="R264" s="2">
        <v>0.55000000000000004</v>
      </c>
      <c r="U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F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R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BI264" t="s">
        <v>367</v>
      </c>
      <c r="BJ264" t="s">
        <v>206</v>
      </c>
      <c r="BK264" t="s">
        <v>368</v>
      </c>
      <c r="BL264" t="s">
        <v>1084</v>
      </c>
      <c r="BM264" t="s">
        <v>1085</v>
      </c>
      <c r="BN264" t="s">
        <v>1086</v>
      </c>
      <c r="BQ264" t="s">
        <v>1088</v>
      </c>
      <c r="BR264" t="s">
        <v>123</v>
      </c>
    </row>
    <row r="265" spans="1:88" x14ac:dyDescent="0.25">
      <c r="A265" t="s">
        <v>444</v>
      </c>
      <c r="B265" t="s">
        <v>1114</v>
      </c>
      <c r="C265" t="s">
        <v>84</v>
      </c>
      <c r="D265" t="s">
        <v>1079</v>
      </c>
      <c r="E265" t="s">
        <v>1080</v>
      </c>
      <c r="F265" t="s">
        <v>1103</v>
      </c>
      <c r="G265" t="s">
        <v>1103</v>
      </c>
      <c r="I265" t="s">
        <v>1908</v>
      </c>
      <c r="J265" t="s">
        <v>1988</v>
      </c>
      <c r="K265" t="s">
        <v>1988</v>
      </c>
      <c r="L265" t="s">
        <v>533</v>
      </c>
      <c r="M265" t="s">
        <v>1462</v>
      </c>
      <c r="N265" t="s">
        <v>534</v>
      </c>
      <c r="P265" s="2">
        <v>1</v>
      </c>
      <c r="Q265" s="2">
        <v>0.64</v>
      </c>
      <c r="R265" s="2">
        <v>0.64</v>
      </c>
      <c r="U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F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R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BI265" t="s">
        <v>1105</v>
      </c>
      <c r="BJ265" t="s">
        <v>964</v>
      </c>
      <c r="BK265" t="s">
        <v>1106</v>
      </c>
      <c r="BL265" t="s">
        <v>367</v>
      </c>
      <c r="BM265" t="s">
        <v>206</v>
      </c>
      <c r="BN265" t="s">
        <v>368</v>
      </c>
      <c r="BQ265" t="s">
        <v>1088</v>
      </c>
      <c r="BR265" t="s">
        <v>123</v>
      </c>
    </row>
    <row r="266" spans="1:88" x14ac:dyDescent="0.25">
      <c r="A266" t="s">
        <v>444</v>
      </c>
      <c r="B266" t="s">
        <v>1114</v>
      </c>
      <c r="C266" t="s">
        <v>84</v>
      </c>
      <c r="D266" t="s">
        <v>89</v>
      </c>
      <c r="E266" t="s">
        <v>85</v>
      </c>
      <c r="F266" t="s">
        <v>598</v>
      </c>
      <c r="G266" t="s">
        <v>599</v>
      </c>
      <c r="H266" t="s">
        <v>1420</v>
      </c>
      <c r="I266" t="s">
        <v>1929</v>
      </c>
      <c r="K266" t="s">
        <v>1929</v>
      </c>
      <c r="L266" t="s">
        <v>467</v>
      </c>
      <c r="M266" t="s">
        <v>1120</v>
      </c>
      <c r="N266" t="s">
        <v>468</v>
      </c>
      <c r="P266" s="2">
        <v>1</v>
      </c>
      <c r="Q266" s="2">
        <v>0.28000000000000003</v>
      </c>
      <c r="R266" s="2">
        <v>0.28000000000000003</v>
      </c>
      <c r="T266" s="2">
        <v>16.29</v>
      </c>
      <c r="V266" s="2">
        <v>16.29</v>
      </c>
      <c r="AC266" s="2">
        <v>16.29</v>
      </c>
      <c r="AD266" s="2">
        <v>0.16</v>
      </c>
      <c r="AE266" s="2">
        <v>2.61</v>
      </c>
      <c r="AG266" s="2">
        <v>2.61</v>
      </c>
      <c r="AP266" s="2">
        <v>2.61</v>
      </c>
      <c r="AQ266" s="2">
        <v>18.899999999999999</v>
      </c>
      <c r="AS266" s="2">
        <v>18.899999999999999</v>
      </c>
      <c r="AZ266" s="2">
        <v>18.899999999999999</v>
      </c>
      <c r="BA266" t="s">
        <v>87</v>
      </c>
      <c r="BH266" t="s">
        <v>407</v>
      </c>
      <c r="BI266" t="s">
        <v>514</v>
      </c>
      <c r="BJ266" t="s">
        <v>206</v>
      </c>
      <c r="BK266" t="s">
        <v>515</v>
      </c>
      <c r="BL266" t="s">
        <v>417</v>
      </c>
      <c r="BM266" t="s">
        <v>90</v>
      </c>
      <c r="BN266" t="s">
        <v>587</v>
      </c>
      <c r="BO266" t="s">
        <v>206</v>
      </c>
      <c r="BP266" t="s">
        <v>90</v>
      </c>
      <c r="BQ266" t="s">
        <v>354</v>
      </c>
      <c r="BR266" t="s">
        <v>355</v>
      </c>
      <c r="BU266" t="s">
        <v>90</v>
      </c>
      <c r="BV266" t="s">
        <v>518</v>
      </c>
      <c r="BW266" t="s">
        <v>90</v>
      </c>
      <c r="BX266" t="s">
        <v>518</v>
      </c>
      <c r="CA266" t="s">
        <v>90</v>
      </c>
      <c r="CB266" t="s">
        <v>427</v>
      </c>
      <c r="CC266" t="s">
        <v>88</v>
      </c>
      <c r="CD266" t="s">
        <v>600</v>
      </c>
      <c r="CI266" t="s">
        <v>402</v>
      </c>
      <c r="CJ266" t="s">
        <v>601</v>
      </c>
    </row>
    <row r="267" spans="1:88" x14ac:dyDescent="0.25">
      <c r="A267" t="s">
        <v>444</v>
      </c>
      <c r="B267" t="s">
        <v>1114</v>
      </c>
      <c r="C267" t="s">
        <v>84</v>
      </c>
      <c r="D267" t="s">
        <v>89</v>
      </c>
      <c r="E267" t="s">
        <v>85</v>
      </c>
      <c r="F267" t="s">
        <v>602</v>
      </c>
      <c r="G267" t="s">
        <v>603</v>
      </c>
      <c r="H267" t="s">
        <v>1420</v>
      </c>
      <c r="I267" t="s">
        <v>1929</v>
      </c>
      <c r="K267" t="s">
        <v>1929</v>
      </c>
      <c r="L267" t="s">
        <v>448</v>
      </c>
      <c r="M267" t="s">
        <v>1117</v>
      </c>
      <c r="N267" t="s">
        <v>449</v>
      </c>
      <c r="P267" s="2">
        <v>1</v>
      </c>
      <c r="Q267" s="2">
        <v>0.02</v>
      </c>
      <c r="R267" s="2">
        <v>0.02</v>
      </c>
      <c r="T267" s="2">
        <v>16.29</v>
      </c>
      <c r="V267" s="2">
        <v>16.29</v>
      </c>
      <c r="AC267" s="2">
        <v>16.29</v>
      </c>
      <c r="AD267" s="2">
        <v>0.16</v>
      </c>
      <c r="AE267" s="2">
        <v>2.61</v>
      </c>
      <c r="AG267" s="2">
        <v>2.61</v>
      </c>
      <c r="AP267" s="2">
        <v>2.61</v>
      </c>
      <c r="AQ267" s="2">
        <v>18.899999999999999</v>
      </c>
      <c r="AS267" s="2">
        <v>18.899999999999999</v>
      </c>
      <c r="AZ267" s="2">
        <v>18.899999999999999</v>
      </c>
      <c r="BA267" t="s">
        <v>87</v>
      </c>
      <c r="BH267" t="s">
        <v>407</v>
      </c>
      <c r="BI267" t="s">
        <v>514</v>
      </c>
      <c r="BJ267" t="s">
        <v>206</v>
      </c>
      <c r="BK267" t="s">
        <v>515</v>
      </c>
      <c r="BL267" t="s">
        <v>604</v>
      </c>
      <c r="BM267" t="s">
        <v>90</v>
      </c>
      <c r="BN267" t="s">
        <v>605</v>
      </c>
      <c r="BO267" t="s">
        <v>206</v>
      </c>
      <c r="BP267" t="s">
        <v>90</v>
      </c>
      <c r="BQ267" t="s">
        <v>354</v>
      </c>
      <c r="BR267" t="s">
        <v>355</v>
      </c>
      <c r="BU267" t="s">
        <v>90</v>
      </c>
      <c r="BV267" t="s">
        <v>518</v>
      </c>
      <c r="BW267" t="s">
        <v>90</v>
      </c>
      <c r="BX267" t="s">
        <v>518</v>
      </c>
      <c r="CA267" t="s">
        <v>90</v>
      </c>
      <c r="CB267" t="s">
        <v>427</v>
      </c>
      <c r="CC267" t="s">
        <v>88</v>
      </c>
      <c r="CD267" t="s">
        <v>606</v>
      </c>
      <c r="CI267" t="s">
        <v>402</v>
      </c>
      <c r="CJ267" t="s">
        <v>607</v>
      </c>
    </row>
    <row r="268" spans="1:88" x14ac:dyDescent="0.25">
      <c r="A268" t="s">
        <v>444</v>
      </c>
      <c r="B268" t="s">
        <v>1114</v>
      </c>
      <c r="C268" t="s">
        <v>84</v>
      </c>
      <c r="D268" t="s">
        <v>89</v>
      </c>
      <c r="E268" t="s">
        <v>85</v>
      </c>
      <c r="F268" t="s">
        <v>465</v>
      </c>
      <c r="G268" t="s">
        <v>466</v>
      </c>
      <c r="H268" t="s">
        <v>1420</v>
      </c>
      <c r="I268" t="s">
        <v>1929</v>
      </c>
      <c r="K268" t="s">
        <v>1929</v>
      </c>
      <c r="L268" t="s">
        <v>467</v>
      </c>
      <c r="M268" t="s">
        <v>1120</v>
      </c>
      <c r="N268" t="s">
        <v>468</v>
      </c>
      <c r="P268" s="2">
        <v>1</v>
      </c>
      <c r="Q268" s="2">
        <v>0.28000000000000003</v>
      </c>
      <c r="R268" s="2">
        <v>0.28000000000000003</v>
      </c>
      <c r="T268" s="2">
        <v>15.37</v>
      </c>
      <c r="V268" s="2">
        <v>15.37</v>
      </c>
      <c r="AC268" s="2">
        <v>15.37</v>
      </c>
      <c r="AD268" s="2">
        <v>0.23</v>
      </c>
      <c r="AE268" s="2">
        <v>3.53</v>
      </c>
      <c r="AG268" s="2">
        <v>3.53</v>
      </c>
      <c r="AP268" s="2">
        <v>3.53</v>
      </c>
      <c r="AQ268" s="2">
        <v>18.899999999999999</v>
      </c>
      <c r="AS268" s="2">
        <v>18.899999999999999</v>
      </c>
      <c r="AZ268" s="2">
        <v>18.899999999999999</v>
      </c>
      <c r="BA268" t="s">
        <v>87</v>
      </c>
      <c r="BH268" t="s">
        <v>407</v>
      </c>
      <c r="BI268" t="s">
        <v>450</v>
      </c>
      <c r="BJ268" t="s">
        <v>206</v>
      </c>
      <c r="BK268" t="s">
        <v>451</v>
      </c>
      <c r="BL268" t="s">
        <v>469</v>
      </c>
      <c r="BM268" t="s">
        <v>453</v>
      </c>
      <c r="BN268" t="s">
        <v>470</v>
      </c>
      <c r="BO268" t="s">
        <v>206</v>
      </c>
      <c r="BP268" t="s">
        <v>453</v>
      </c>
      <c r="BQ268" t="s">
        <v>354</v>
      </c>
      <c r="BR268" t="s">
        <v>355</v>
      </c>
      <c r="BS268" t="s">
        <v>206</v>
      </c>
      <c r="BT268" t="s">
        <v>455</v>
      </c>
      <c r="BW268" t="s">
        <v>206</v>
      </c>
      <c r="BX268" t="s">
        <v>455</v>
      </c>
      <c r="CA268" t="s">
        <v>453</v>
      </c>
      <c r="CB268" t="s">
        <v>1140</v>
      </c>
      <c r="CC268" t="s">
        <v>88</v>
      </c>
      <c r="CD268" t="s">
        <v>471</v>
      </c>
      <c r="CE268" t="s">
        <v>1889</v>
      </c>
      <c r="CF268" t="s">
        <v>457</v>
      </c>
      <c r="CG268" s="2">
        <v>4.4513999999999996</v>
      </c>
      <c r="CH268" t="s">
        <v>1855</v>
      </c>
      <c r="CI268" t="s">
        <v>402</v>
      </c>
      <c r="CJ268" t="s">
        <v>472</v>
      </c>
    </row>
    <row r="269" spans="1:88" x14ac:dyDescent="0.25">
      <c r="A269" t="s">
        <v>444</v>
      </c>
      <c r="B269" t="s">
        <v>1114</v>
      </c>
      <c r="C269" t="s">
        <v>84</v>
      </c>
      <c r="D269" t="s">
        <v>89</v>
      </c>
      <c r="E269" t="s">
        <v>85</v>
      </c>
      <c r="F269" t="s">
        <v>608</v>
      </c>
      <c r="G269" t="s">
        <v>609</v>
      </c>
      <c r="H269" t="s">
        <v>1929</v>
      </c>
      <c r="I269" t="s">
        <v>1929</v>
      </c>
      <c r="K269" t="s">
        <v>1929</v>
      </c>
      <c r="L269" t="s">
        <v>610</v>
      </c>
      <c r="M269" t="s">
        <v>1174</v>
      </c>
      <c r="N269" t="s">
        <v>611</v>
      </c>
      <c r="P269" s="2">
        <v>1</v>
      </c>
      <c r="Q269" s="2">
        <v>0.48</v>
      </c>
      <c r="R269" s="2">
        <v>0.48</v>
      </c>
      <c r="T269" s="2">
        <v>25.43</v>
      </c>
      <c r="V269" s="2">
        <v>25.43</v>
      </c>
      <c r="W269" s="2">
        <v>1.68</v>
      </c>
      <c r="X269" s="2">
        <v>-1.68</v>
      </c>
      <c r="Y269" s="2">
        <v>0</v>
      </c>
      <c r="AC269" s="2">
        <v>25.43</v>
      </c>
      <c r="AD269" s="2">
        <v>0.16</v>
      </c>
      <c r="AE269" s="2">
        <v>4.07</v>
      </c>
      <c r="AG269" s="2">
        <v>4.07</v>
      </c>
      <c r="AH269" s="2">
        <v>0.16</v>
      </c>
      <c r="AI269" s="2">
        <v>0.27</v>
      </c>
      <c r="AJ269" s="2">
        <v>-0.27</v>
      </c>
      <c r="AK269" s="2">
        <v>0</v>
      </c>
      <c r="AP269" s="2">
        <v>4.07</v>
      </c>
      <c r="AQ269" s="2">
        <v>29.5</v>
      </c>
      <c r="AS269" s="2">
        <v>29.5</v>
      </c>
      <c r="AT269" s="2">
        <v>1.95</v>
      </c>
      <c r="AU269" s="2">
        <v>-1.95</v>
      </c>
      <c r="AV269" s="2">
        <v>0</v>
      </c>
      <c r="AZ269" s="2">
        <v>29.5</v>
      </c>
      <c r="BA269" t="s">
        <v>87</v>
      </c>
      <c r="BH269" t="s">
        <v>407</v>
      </c>
      <c r="BI269" t="s">
        <v>367</v>
      </c>
      <c r="BJ269" t="s">
        <v>206</v>
      </c>
      <c r="BK269" t="s">
        <v>368</v>
      </c>
      <c r="BL269" t="s">
        <v>612</v>
      </c>
      <c r="BM269" t="s">
        <v>90</v>
      </c>
      <c r="BN269" t="s">
        <v>613</v>
      </c>
      <c r="BO269" t="s">
        <v>206</v>
      </c>
      <c r="BP269" t="s">
        <v>90</v>
      </c>
      <c r="BQ269" t="s">
        <v>354</v>
      </c>
      <c r="BR269" t="s">
        <v>355</v>
      </c>
      <c r="BU269" t="s">
        <v>90</v>
      </c>
      <c r="BV269" t="s">
        <v>518</v>
      </c>
      <c r="BW269" t="s">
        <v>90</v>
      </c>
      <c r="BX269" t="s">
        <v>518</v>
      </c>
      <c r="CA269" t="s">
        <v>90</v>
      </c>
      <c r="CB269" t="s">
        <v>427</v>
      </c>
      <c r="CC269" t="s">
        <v>88</v>
      </c>
      <c r="CD269" t="s">
        <v>614</v>
      </c>
      <c r="CI269" t="s">
        <v>402</v>
      </c>
      <c r="CJ269" t="s">
        <v>615</v>
      </c>
    </row>
    <row r="270" spans="1:88" x14ac:dyDescent="0.25">
      <c r="A270" t="s">
        <v>444</v>
      </c>
      <c r="B270" t="s">
        <v>1114</v>
      </c>
      <c r="C270" t="s">
        <v>84</v>
      </c>
      <c r="D270" t="s">
        <v>1201</v>
      </c>
      <c r="E270" t="s">
        <v>85</v>
      </c>
      <c r="F270" t="s">
        <v>2067</v>
      </c>
      <c r="G270" t="s">
        <v>2068</v>
      </c>
      <c r="H270" t="s">
        <v>1420</v>
      </c>
      <c r="I270" t="s">
        <v>1929</v>
      </c>
      <c r="K270" t="s">
        <v>1929</v>
      </c>
      <c r="L270" t="s">
        <v>1273</v>
      </c>
      <c r="M270" t="s">
        <v>1274</v>
      </c>
      <c r="N270" t="s">
        <v>2069</v>
      </c>
      <c r="P270" s="2">
        <v>1</v>
      </c>
      <c r="Q270" s="2">
        <v>0.68</v>
      </c>
      <c r="R270" s="2">
        <v>0.68</v>
      </c>
      <c r="T270" s="2">
        <v>27.46</v>
      </c>
      <c r="V270" s="2">
        <v>27.46</v>
      </c>
      <c r="W270" s="2">
        <v>1.63</v>
      </c>
      <c r="Y270" s="2">
        <v>1.63</v>
      </c>
      <c r="AC270" s="2">
        <v>29.09</v>
      </c>
      <c r="AD270" s="2">
        <v>0.22</v>
      </c>
      <c r="AE270" s="2">
        <v>6.04</v>
      </c>
      <c r="AG270" s="2">
        <v>6.04</v>
      </c>
      <c r="AH270" s="2">
        <v>0.22</v>
      </c>
      <c r="AI270" s="2">
        <v>0.36</v>
      </c>
      <c r="AK270" s="2">
        <v>0.36</v>
      </c>
      <c r="AP270" s="2">
        <v>6.4</v>
      </c>
      <c r="AQ270" s="2">
        <v>33.5</v>
      </c>
      <c r="AS270" s="2">
        <v>33.5</v>
      </c>
      <c r="AT270" s="2">
        <v>1.99</v>
      </c>
      <c r="AV270" s="2">
        <v>1.99</v>
      </c>
      <c r="AZ270" s="2">
        <v>35.49</v>
      </c>
      <c r="BA270" t="s">
        <v>87</v>
      </c>
      <c r="BH270" t="s">
        <v>407</v>
      </c>
      <c r="BI270" t="s">
        <v>1796</v>
      </c>
      <c r="BJ270" t="s">
        <v>376</v>
      </c>
      <c r="BK270" t="s">
        <v>1797</v>
      </c>
      <c r="BL270" t="s">
        <v>2070</v>
      </c>
      <c r="BM270" t="s">
        <v>1206</v>
      </c>
      <c r="BN270" t="s">
        <v>2071</v>
      </c>
      <c r="BO270" t="s">
        <v>376</v>
      </c>
      <c r="BP270" t="s">
        <v>1206</v>
      </c>
      <c r="BQ270" t="s">
        <v>354</v>
      </c>
      <c r="BR270" t="s">
        <v>355</v>
      </c>
      <c r="BU270" t="s">
        <v>1206</v>
      </c>
      <c r="BV270" t="s">
        <v>1208</v>
      </c>
      <c r="BW270" t="s">
        <v>1206</v>
      </c>
      <c r="BX270" t="s">
        <v>1208</v>
      </c>
      <c r="CA270" t="s">
        <v>1206</v>
      </c>
      <c r="CB270" t="s">
        <v>1209</v>
      </c>
      <c r="CC270" t="s">
        <v>88</v>
      </c>
      <c r="CD270" t="s">
        <v>2072</v>
      </c>
      <c r="CI270" t="s">
        <v>402</v>
      </c>
      <c r="CJ270" t="s">
        <v>2073</v>
      </c>
    </row>
    <row r="271" spans="1:88" x14ac:dyDescent="0.25">
      <c r="A271" t="s">
        <v>444</v>
      </c>
      <c r="B271" t="s">
        <v>1114</v>
      </c>
      <c r="C271" t="s">
        <v>84</v>
      </c>
      <c r="D271" t="s">
        <v>89</v>
      </c>
      <c r="E271" t="s">
        <v>85</v>
      </c>
      <c r="F271" t="s">
        <v>2074</v>
      </c>
      <c r="G271" t="s">
        <v>2075</v>
      </c>
      <c r="H271" t="s">
        <v>1420</v>
      </c>
      <c r="I271" t="s">
        <v>1929</v>
      </c>
      <c r="K271" t="s">
        <v>1929</v>
      </c>
      <c r="L271" t="s">
        <v>448</v>
      </c>
      <c r="M271" t="s">
        <v>1117</v>
      </c>
      <c r="N271" t="s">
        <v>449</v>
      </c>
      <c r="P271" s="2">
        <v>2</v>
      </c>
      <c r="Q271" s="2">
        <v>0.02</v>
      </c>
      <c r="R271" s="2">
        <v>0.04</v>
      </c>
      <c r="T271" s="2">
        <v>32.58</v>
      </c>
      <c r="V271" s="2">
        <v>32.58</v>
      </c>
      <c r="AC271" s="2">
        <v>32.58</v>
      </c>
      <c r="AD271" s="2">
        <v>0.16</v>
      </c>
      <c r="AE271" s="2">
        <v>5.22</v>
      </c>
      <c r="AG271" s="2">
        <v>5.22</v>
      </c>
      <c r="AP271" s="2">
        <v>5.22</v>
      </c>
      <c r="AQ271" s="2">
        <v>37.799999999999997</v>
      </c>
      <c r="AS271" s="2">
        <v>37.799999999999997</v>
      </c>
      <c r="AZ271" s="2">
        <v>37.799999999999997</v>
      </c>
      <c r="BA271" t="s">
        <v>87</v>
      </c>
      <c r="BH271" t="s">
        <v>407</v>
      </c>
      <c r="BI271" t="s">
        <v>1096</v>
      </c>
      <c r="BJ271" t="s">
        <v>443</v>
      </c>
      <c r="BK271" t="s">
        <v>1097</v>
      </c>
      <c r="BL271" t="s">
        <v>2076</v>
      </c>
      <c r="BM271" t="s">
        <v>90</v>
      </c>
      <c r="BN271" t="s">
        <v>2077</v>
      </c>
      <c r="BO271" t="s">
        <v>443</v>
      </c>
      <c r="BP271" t="s">
        <v>90</v>
      </c>
      <c r="BQ271" t="s">
        <v>354</v>
      </c>
      <c r="BR271" t="s">
        <v>355</v>
      </c>
      <c r="BU271" t="s">
        <v>90</v>
      </c>
      <c r="BV271" t="s">
        <v>518</v>
      </c>
      <c r="BW271" t="s">
        <v>90</v>
      </c>
      <c r="BX271" t="s">
        <v>518</v>
      </c>
      <c r="CA271" t="s">
        <v>90</v>
      </c>
      <c r="CB271" t="s">
        <v>427</v>
      </c>
      <c r="CC271" t="s">
        <v>88</v>
      </c>
      <c r="CD271" t="s">
        <v>2078</v>
      </c>
      <c r="CI271" t="s">
        <v>402</v>
      </c>
      <c r="CJ271" t="s">
        <v>2079</v>
      </c>
    </row>
    <row r="272" spans="1:88" x14ac:dyDescent="0.25">
      <c r="A272" t="s">
        <v>444</v>
      </c>
      <c r="B272" t="s">
        <v>1114</v>
      </c>
      <c r="C272" t="s">
        <v>84</v>
      </c>
      <c r="D272" t="s">
        <v>89</v>
      </c>
      <c r="E272" t="s">
        <v>356</v>
      </c>
      <c r="F272" t="s">
        <v>2080</v>
      </c>
      <c r="G272" t="s">
        <v>2081</v>
      </c>
      <c r="J272" t="s">
        <v>1929</v>
      </c>
      <c r="K272" t="s">
        <v>1929</v>
      </c>
      <c r="L272" t="s">
        <v>2082</v>
      </c>
      <c r="M272" t="s">
        <v>2083</v>
      </c>
      <c r="N272" t="s">
        <v>2084</v>
      </c>
      <c r="P272" s="2">
        <v>1</v>
      </c>
      <c r="Q272" s="2">
        <v>0.99</v>
      </c>
      <c r="R272" s="2">
        <v>0.99</v>
      </c>
      <c r="BI272" t="s">
        <v>2085</v>
      </c>
      <c r="BJ272" t="s">
        <v>90</v>
      </c>
      <c r="BK272" t="s">
        <v>2086</v>
      </c>
      <c r="BL272" t="s">
        <v>367</v>
      </c>
      <c r="BM272" t="s">
        <v>206</v>
      </c>
      <c r="BN272" t="s">
        <v>368</v>
      </c>
      <c r="BO272" t="s">
        <v>90</v>
      </c>
      <c r="BP272" t="s">
        <v>90</v>
      </c>
      <c r="BQ272" t="s">
        <v>354</v>
      </c>
      <c r="BR272" t="s">
        <v>123</v>
      </c>
    </row>
    <row r="273" spans="1:88" x14ac:dyDescent="0.25">
      <c r="A273" t="s">
        <v>444</v>
      </c>
      <c r="B273" t="s">
        <v>1114</v>
      </c>
      <c r="C273" t="s">
        <v>84</v>
      </c>
      <c r="D273" t="s">
        <v>89</v>
      </c>
      <c r="E273" t="s">
        <v>356</v>
      </c>
      <c r="F273" t="s">
        <v>2087</v>
      </c>
      <c r="G273" t="s">
        <v>2088</v>
      </c>
      <c r="J273" t="s">
        <v>1929</v>
      </c>
      <c r="K273" t="s">
        <v>1929</v>
      </c>
      <c r="L273" t="s">
        <v>1003</v>
      </c>
      <c r="M273" t="s">
        <v>1861</v>
      </c>
      <c r="N273" t="s">
        <v>1004</v>
      </c>
      <c r="P273" s="2">
        <v>1</v>
      </c>
      <c r="Q273" s="2">
        <v>0.66</v>
      </c>
      <c r="R273" s="2">
        <v>0.66</v>
      </c>
      <c r="BI273" t="s">
        <v>2089</v>
      </c>
      <c r="BJ273" t="s">
        <v>90</v>
      </c>
      <c r="BK273" t="s">
        <v>2090</v>
      </c>
      <c r="BL273" t="s">
        <v>367</v>
      </c>
      <c r="BM273" t="s">
        <v>206</v>
      </c>
      <c r="BN273" t="s">
        <v>368</v>
      </c>
      <c r="BO273" t="s">
        <v>206</v>
      </c>
      <c r="BP273" t="s">
        <v>90</v>
      </c>
      <c r="BQ273" t="s">
        <v>354</v>
      </c>
      <c r="BR273" t="s">
        <v>123</v>
      </c>
    </row>
    <row r="274" spans="1:88" x14ac:dyDescent="0.25">
      <c r="A274" t="s">
        <v>444</v>
      </c>
      <c r="B274" t="s">
        <v>1114</v>
      </c>
      <c r="C274" t="s">
        <v>84</v>
      </c>
      <c r="D274" t="s">
        <v>89</v>
      </c>
      <c r="E274" t="s">
        <v>356</v>
      </c>
      <c r="F274" t="s">
        <v>2091</v>
      </c>
      <c r="G274" t="s">
        <v>2092</v>
      </c>
      <c r="J274" t="s">
        <v>1929</v>
      </c>
      <c r="K274" t="s">
        <v>1929</v>
      </c>
      <c r="L274" t="s">
        <v>467</v>
      </c>
      <c r="M274" t="s">
        <v>1120</v>
      </c>
      <c r="N274" t="s">
        <v>1091</v>
      </c>
      <c r="P274" s="2">
        <v>1</v>
      </c>
      <c r="Q274" s="2">
        <v>0.28999999999999998</v>
      </c>
      <c r="R274" s="2">
        <v>0.28999999999999998</v>
      </c>
      <c r="BI274" t="s">
        <v>2093</v>
      </c>
      <c r="BJ274" t="s">
        <v>90</v>
      </c>
      <c r="BK274" t="s">
        <v>2094</v>
      </c>
      <c r="BL274" t="s">
        <v>367</v>
      </c>
      <c r="BM274" t="s">
        <v>206</v>
      </c>
      <c r="BN274" t="s">
        <v>368</v>
      </c>
      <c r="BO274" t="s">
        <v>90</v>
      </c>
      <c r="BP274" t="s">
        <v>90</v>
      </c>
      <c r="BQ274" t="s">
        <v>354</v>
      </c>
      <c r="BR274" t="s">
        <v>123</v>
      </c>
    </row>
    <row r="275" spans="1:88" x14ac:dyDescent="0.25">
      <c r="A275" t="s">
        <v>444</v>
      </c>
      <c r="B275" t="s">
        <v>1114</v>
      </c>
      <c r="C275" t="s">
        <v>84</v>
      </c>
      <c r="D275" t="s">
        <v>89</v>
      </c>
      <c r="E275" t="s">
        <v>85</v>
      </c>
      <c r="F275" t="s">
        <v>2095</v>
      </c>
      <c r="G275" t="s">
        <v>2096</v>
      </c>
      <c r="H275" t="s">
        <v>1908</v>
      </c>
      <c r="I275" t="s">
        <v>1420</v>
      </c>
      <c r="K275" t="s">
        <v>1420</v>
      </c>
      <c r="L275" t="s">
        <v>2097</v>
      </c>
      <c r="M275" t="s">
        <v>2098</v>
      </c>
      <c r="N275" t="s">
        <v>2099</v>
      </c>
      <c r="P275" s="2">
        <v>1</v>
      </c>
      <c r="Q275" s="2">
        <v>0.92</v>
      </c>
      <c r="R275" s="2">
        <v>0.92</v>
      </c>
      <c r="T275" s="2">
        <v>90.52</v>
      </c>
      <c r="V275" s="2">
        <v>90.52</v>
      </c>
      <c r="AC275" s="2">
        <v>90.52</v>
      </c>
      <c r="AD275" s="2">
        <v>0.16</v>
      </c>
      <c r="AE275" s="2">
        <v>14.48</v>
      </c>
      <c r="AG275" s="2">
        <v>14.48</v>
      </c>
      <c r="AP275" s="2">
        <v>14.48</v>
      </c>
      <c r="AQ275" s="2">
        <v>105</v>
      </c>
      <c r="AS275" s="2">
        <v>105</v>
      </c>
      <c r="AZ275" s="2">
        <v>105</v>
      </c>
      <c r="BA275" t="s">
        <v>87</v>
      </c>
      <c r="BH275" t="s">
        <v>407</v>
      </c>
      <c r="BI275" t="s">
        <v>1720</v>
      </c>
      <c r="BJ275" t="s">
        <v>90</v>
      </c>
      <c r="BK275" t="s">
        <v>1721</v>
      </c>
      <c r="BL275" t="s">
        <v>2100</v>
      </c>
      <c r="BM275" t="s">
        <v>90</v>
      </c>
      <c r="BN275" t="s">
        <v>2101</v>
      </c>
      <c r="BO275" t="s">
        <v>90</v>
      </c>
      <c r="BP275" t="s">
        <v>90</v>
      </c>
      <c r="BQ275" t="s">
        <v>354</v>
      </c>
      <c r="BR275" t="s">
        <v>355</v>
      </c>
      <c r="BS275" t="s">
        <v>90</v>
      </c>
      <c r="BT275" t="s">
        <v>518</v>
      </c>
      <c r="BU275" t="s">
        <v>90</v>
      </c>
      <c r="BV275" t="s">
        <v>518</v>
      </c>
      <c r="BW275" t="s">
        <v>90</v>
      </c>
      <c r="BX275" t="s">
        <v>518</v>
      </c>
      <c r="CA275" t="s">
        <v>90</v>
      </c>
      <c r="CB275" t="s">
        <v>427</v>
      </c>
      <c r="CC275" t="s">
        <v>88</v>
      </c>
      <c r="CD275" t="s">
        <v>2102</v>
      </c>
      <c r="CI275" t="s">
        <v>402</v>
      </c>
      <c r="CJ275" t="s">
        <v>2103</v>
      </c>
    </row>
    <row r="276" spans="1:88" x14ac:dyDescent="0.25">
      <c r="A276" t="s">
        <v>444</v>
      </c>
      <c r="B276" t="s">
        <v>1114</v>
      </c>
      <c r="C276" t="s">
        <v>84</v>
      </c>
      <c r="D276" t="s">
        <v>89</v>
      </c>
      <c r="E276" t="s">
        <v>85</v>
      </c>
      <c r="F276" t="s">
        <v>1547</v>
      </c>
      <c r="G276" t="s">
        <v>2104</v>
      </c>
      <c r="H276" t="s">
        <v>1855</v>
      </c>
      <c r="I276" t="s">
        <v>1420</v>
      </c>
      <c r="K276" t="s">
        <v>1420</v>
      </c>
      <c r="L276" t="s">
        <v>1549</v>
      </c>
      <c r="M276" t="s">
        <v>1550</v>
      </c>
      <c r="N276" t="s">
        <v>1551</v>
      </c>
      <c r="P276" s="2">
        <v>1</v>
      </c>
      <c r="Q276" s="2">
        <v>0.53</v>
      </c>
      <c r="R276" s="2">
        <v>0.53</v>
      </c>
      <c r="T276" s="2">
        <v>24.58</v>
      </c>
      <c r="V276" s="2">
        <v>24.58</v>
      </c>
      <c r="AC276" s="2">
        <v>24.58</v>
      </c>
      <c r="AD276" s="2">
        <v>0.2</v>
      </c>
      <c r="AE276" s="2">
        <v>4.92</v>
      </c>
      <c r="AG276" s="2">
        <v>4.92</v>
      </c>
      <c r="AP276" s="2">
        <v>4.92</v>
      </c>
      <c r="AQ276" s="2">
        <v>29.5</v>
      </c>
      <c r="AS276" s="2">
        <v>29.5</v>
      </c>
      <c r="AZ276" s="2">
        <v>29.5</v>
      </c>
      <c r="BA276" t="s">
        <v>87</v>
      </c>
      <c r="BH276" t="s">
        <v>407</v>
      </c>
      <c r="BI276" t="s">
        <v>1856</v>
      </c>
      <c r="BJ276" t="s">
        <v>376</v>
      </c>
      <c r="BK276" t="s">
        <v>1857</v>
      </c>
      <c r="BL276" t="s">
        <v>461</v>
      </c>
      <c r="BM276" t="s">
        <v>453</v>
      </c>
      <c r="BN276" t="s">
        <v>1553</v>
      </c>
      <c r="BO276" t="s">
        <v>376</v>
      </c>
      <c r="BP276" t="s">
        <v>453</v>
      </c>
      <c r="BQ276" t="s">
        <v>354</v>
      </c>
      <c r="BR276" t="s">
        <v>355</v>
      </c>
      <c r="BS276" t="s">
        <v>376</v>
      </c>
      <c r="BT276" t="s">
        <v>1076</v>
      </c>
      <c r="BW276" t="s">
        <v>376</v>
      </c>
      <c r="BX276" t="s">
        <v>1076</v>
      </c>
      <c r="CA276" t="s">
        <v>453</v>
      </c>
      <c r="CB276" t="s">
        <v>1165</v>
      </c>
      <c r="CC276" t="s">
        <v>88</v>
      </c>
      <c r="CD276" t="s">
        <v>2105</v>
      </c>
      <c r="CE276" t="s">
        <v>2106</v>
      </c>
      <c r="CF276" t="s">
        <v>377</v>
      </c>
      <c r="CG276" s="2">
        <v>0.89134999999999998</v>
      </c>
      <c r="CH276" t="s">
        <v>1802</v>
      </c>
      <c r="CI276" t="s">
        <v>402</v>
      </c>
      <c r="CJ276" t="s">
        <v>2107</v>
      </c>
    </row>
    <row r="277" spans="1:88" x14ac:dyDescent="0.25">
      <c r="A277" t="s">
        <v>444</v>
      </c>
      <c r="B277" t="s">
        <v>1114</v>
      </c>
      <c r="C277" t="s">
        <v>84</v>
      </c>
      <c r="D277" t="s">
        <v>89</v>
      </c>
      <c r="E277" t="s">
        <v>356</v>
      </c>
      <c r="F277" t="s">
        <v>2108</v>
      </c>
      <c r="G277" t="s">
        <v>2109</v>
      </c>
      <c r="J277" t="s">
        <v>1420</v>
      </c>
      <c r="K277" t="s">
        <v>1420</v>
      </c>
      <c r="L277" t="s">
        <v>1450</v>
      </c>
      <c r="M277" t="s">
        <v>1451</v>
      </c>
      <c r="N277" t="s">
        <v>1452</v>
      </c>
      <c r="P277" s="2">
        <v>1</v>
      </c>
      <c r="Q277" s="2">
        <v>0.66</v>
      </c>
      <c r="R277" s="2">
        <v>0.66</v>
      </c>
      <c r="BI277" t="s">
        <v>2110</v>
      </c>
      <c r="BJ277" t="s">
        <v>90</v>
      </c>
      <c r="BK277" t="s">
        <v>2111</v>
      </c>
      <c r="BL277" t="s">
        <v>367</v>
      </c>
      <c r="BM277" t="s">
        <v>206</v>
      </c>
      <c r="BN277" t="s">
        <v>368</v>
      </c>
      <c r="BO277" t="s">
        <v>206</v>
      </c>
      <c r="BP277" t="s">
        <v>90</v>
      </c>
      <c r="BQ277" t="s">
        <v>354</v>
      </c>
      <c r="BR277" t="s">
        <v>123</v>
      </c>
    </row>
    <row r="278" spans="1:88" x14ac:dyDescent="0.25">
      <c r="A278" t="s">
        <v>444</v>
      </c>
      <c r="B278" t="s">
        <v>1114</v>
      </c>
      <c r="C278" t="s">
        <v>84</v>
      </c>
      <c r="D278" t="s">
        <v>89</v>
      </c>
      <c r="E278" t="s">
        <v>356</v>
      </c>
      <c r="F278" t="s">
        <v>2108</v>
      </c>
      <c r="G278" t="s">
        <v>2109</v>
      </c>
      <c r="J278" t="s">
        <v>1420</v>
      </c>
      <c r="K278" t="s">
        <v>1420</v>
      </c>
      <c r="L278" t="s">
        <v>1013</v>
      </c>
      <c r="M278" t="s">
        <v>1511</v>
      </c>
      <c r="N278" t="s">
        <v>1014</v>
      </c>
      <c r="P278" s="2">
        <v>1</v>
      </c>
      <c r="Q278" s="2">
        <v>0.9</v>
      </c>
      <c r="R278" s="2">
        <v>0.9</v>
      </c>
      <c r="BI278" t="s">
        <v>2110</v>
      </c>
      <c r="BJ278" t="s">
        <v>90</v>
      </c>
      <c r="BK278" t="s">
        <v>2111</v>
      </c>
      <c r="BL278" t="s">
        <v>367</v>
      </c>
      <c r="BM278" t="s">
        <v>206</v>
      </c>
      <c r="BN278" t="s">
        <v>368</v>
      </c>
      <c r="BO278" t="s">
        <v>206</v>
      </c>
      <c r="BP278" t="s">
        <v>90</v>
      </c>
      <c r="BQ278" t="s">
        <v>354</v>
      </c>
      <c r="BR278" t="s">
        <v>123</v>
      </c>
    </row>
    <row r="279" spans="1:88" x14ac:dyDescent="0.25">
      <c r="A279" t="s">
        <v>444</v>
      </c>
      <c r="B279" t="s">
        <v>1114</v>
      </c>
      <c r="C279" t="s">
        <v>84</v>
      </c>
      <c r="D279" t="s">
        <v>89</v>
      </c>
      <c r="E279" t="s">
        <v>356</v>
      </c>
      <c r="F279" t="s">
        <v>2112</v>
      </c>
      <c r="G279" t="s">
        <v>2113</v>
      </c>
      <c r="J279" t="s">
        <v>1420</v>
      </c>
      <c r="K279" t="s">
        <v>1420</v>
      </c>
      <c r="L279" t="s">
        <v>830</v>
      </c>
      <c r="M279" t="s">
        <v>1453</v>
      </c>
      <c r="N279" t="s">
        <v>831</v>
      </c>
      <c r="P279" s="2">
        <v>1</v>
      </c>
      <c r="Q279" s="2">
        <v>0.66</v>
      </c>
      <c r="R279" s="2">
        <v>0.66</v>
      </c>
      <c r="BI279" t="s">
        <v>2114</v>
      </c>
      <c r="BJ279" t="s">
        <v>90</v>
      </c>
      <c r="BK279" t="s">
        <v>2115</v>
      </c>
      <c r="BL279" t="s">
        <v>367</v>
      </c>
      <c r="BM279" t="s">
        <v>206</v>
      </c>
      <c r="BN279" t="s">
        <v>368</v>
      </c>
      <c r="BO279" t="s">
        <v>964</v>
      </c>
      <c r="BP279" t="s">
        <v>90</v>
      </c>
      <c r="BQ279" t="s">
        <v>354</v>
      </c>
      <c r="BR279" t="s">
        <v>123</v>
      </c>
    </row>
    <row r="280" spans="1:88" x14ac:dyDescent="0.25">
      <c r="A280" t="s">
        <v>444</v>
      </c>
      <c r="B280" t="s">
        <v>1114</v>
      </c>
      <c r="C280" t="s">
        <v>84</v>
      </c>
      <c r="D280" t="s">
        <v>1201</v>
      </c>
      <c r="E280" t="s">
        <v>201</v>
      </c>
      <c r="F280" t="s">
        <v>1282</v>
      </c>
      <c r="G280" t="s">
        <v>2116</v>
      </c>
      <c r="H280" t="s">
        <v>2117</v>
      </c>
      <c r="K280" t="s">
        <v>1420</v>
      </c>
      <c r="L280" t="s">
        <v>1025</v>
      </c>
      <c r="M280" t="s">
        <v>1198</v>
      </c>
      <c r="N280" t="s">
        <v>1284</v>
      </c>
      <c r="P280" s="2">
        <v>1</v>
      </c>
      <c r="T280" s="2">
        <v>-86.07</v>
      </c>
      <c r="V280" s="2">
        <v>-86.07</v>
      </c>
      <c r="AC280" s="2">
        <v>-86.07</v>
      </c>
      <c r="AD280" s="2">
        <v>0.22</v>
      </c>
      <c r="AE280" s="2">
        <v>-18.93</v>
      </c>
      <c r="AG280" s="2">
        <v>-18.93</v>
      </c>
      <c r="AP280" s="2">
        <v>-18.93</v>
      </c>
      <c r="AQ280" s="2">
        <v>-105</v>
      </c>
      <c r="AS280" s="2">
        <v>-105</v>
      </c>
      <c r="AZ280" s="2">
        <v>-105</v>
      </c>
      <c r="BA280" t="s">
        <v>87</v>
      </c>
      <c r="BH280" t="s">
        <v>407</v>
      </c>
      <c r="BI280" t="s">
        <v>1720</v>
      </c>
      <c r="BK280" t="s">
        <v>1721</v>
      </c>
      <c r="BL280" t="s">
        <v>2118</v>
      </c>
      <c r="BM280" t="s">
        <v>1206</v>
      </c>
      <c r="BN280" t="s">
        <v>1286</v>
      </c>
      <c r="BO280" t="s">
        <v>90</v>
      </c>
      <c r="BP280" t="s">
        <v>1206</v>
      </c>
      <c r="BQ280" t="s">
        <v>354</v>
      </c>
      <c r="BR280" t="s">
        <v>355</v>
      </c>
      <c r="BU280" t="s">
        <v>1206</v>
      </c>
      <c r="BV280" t="s">
        <v>1208</v>
      </c>
      <c r="BW280" t="s">
        <v>1206</v>
      </c>
      <c r="BX280" t="s">
        <v>1208</v>
      </c>
      <c r="CA280" t="s">
        <v>1206</v>
      </c>
      <c r="CB280" t="s">
        <v>1209</v>
      </c>
      <c r="CC280" t="s">
        <v>88</v>
      </c>
      <c r="CI280" t="s">
        <v>402</v>
      </c>
    </row>
    <row r="281" spans="1:88" x14ac:dyDescent="0.25">
      <c r="A281" t="s">
        <v>444</v>
      </c>
      <c r="B281" t="s">
        <v>1114</v>
      </c>
      <c r="C281" t="s">
        <v>84</v>
      </c>
      <c r="D281" t="s">
        <v>941</v>
      </c>
      <c r="E281" t="s">
        <v>85</v>
      </c>
      <c r="F281" t="s">
        <v>2119</v>
      </c>
      <c r="G281" t="s">
        <v>2120</v>
      </c>
      <c r="H281" t="s">
        <v>1908</v>
      </c>
      <c r="I281" t="s">
        <v>1908</v>
      </c>
      <c r="K281" t="s">
        <v>1908</v>
      </c>
      <c r="L281" t="s">
        <v>2121</v>
      </c>
      <c r="M281" t="s">
        <v>2122</v>
      </c>
      <c r="N281" t="s">
        <v>2123</v>
      </c>
      <c r="P281" s="2">
        <v>1</v>
      </c>
      <c r="Q281" s="2">
        <v>0.61</v>
      </c>
      <c r="R281" s="2">
        <v>0.61</v>
      </c>
      <c r="T281" s="2">
        <v>24.38</v>
      </c>
      <c r="V281" s="2">
        <v>24.38</v>
      </c>
      <c r="AC281" s="2">
        <v>24.38</v>
      </c>
      <c r="AD281" s="2">
        <v>0</v>
      </c>
      <c r="AE281" s="2">
        <v>0</v>
      </c>
      <c r="AG281" s="2">
        <v>0</v>
      </c>
      <c r="AP281" s="2">
        <v>0</v>
      </c>
      <c r="AQ281" s="2">
        <v>24.38</v>
      </c>
      <c r="AS281" s="2">
        <v>24.38</v>
      </c>
      <c r="AZ281" s="2">
        <v>24.38</v>
      </c>
      <c r="BA281" t="s">
        <v>87</v>
      </c>
      <c r="BH281" t="s">
        <v>407</v>
      </c>
      <c r="BI281" t="s">
        <v>1093</v>
      </c>
      <c r="BJ281" t="s">
        <v>90</v>
      </c>
      <c r="BK281" t="s">
        <v>1094</v>
      </c>
      <c r="BL281" t="s">
        <v>2124</v>
      </c>
      <c r="BM281" t="s">
        <v>443</v>
      </c>
      <c r="BN281" t="s">
        <v>2125</v>
      </c>
      <c r="BO281" t="s">
        <v>90</v>
      </c>
      <c r="BP281" t="s">
        <v>443</v>
      </c>
      <c r="BQ281" t="s">
        <v>354</v>
      </c>
      <c r="BR281" t="s">
        <v>355</v>
      </c>
      <c r="BS281" t="s">
        <v>90</v>
      </c>
      <c r="BT281" t="s">
        <v>518</v>
      </c>
      <c r="BW281" t="s">
        <v>90</v>
      </c>
      <c r="BX281" t="s">
        <v>518</v>
      </c>
      <c r="BY281" t="s">
        <v>443</v>
      </c>
      <c r="BZ281" t="s">
        <v>2126</v>
      </c>
      <c r="CA281" t="s">
        <v>443</v>
      </c>
      <c r="CB281" t="s">
        <v>427</v>
      </c>
      <c r="CC281" t="s">
        <v>88</v>
      </c>
      <c r="CD281" t="s">
        <v>2127</v>
      </c>
      <c r="CI281" t="s">
        <v>402</v>
      </c>
      <c r="CJ281" t="s">
        <v>2128</v>
      </c>
    </row>
    <row r="282" spans="1:88" x14ac:dyDescent="0.25">
      <c r="A282" t="s">
        <v>444</v>
      </c>
      <c r="B282" t="s">
        <v>1114</v>
      </c>
      <c r="C282" t="s">
        <v>84</v>
      </c>
      <c r="D282" t="s">
        <v>941</v>
      </c>
      <c r="E282" t="s">
        <v>85</v>
      </c>
      <c r="F282" t="s">
        <v>2119</v>
      </c>
      <c r="G282" t="s">
        <v>2129</v>
      </c>
      <c r="H282" t="s">
        <v>1855</v>
      </c>
      <c r="I282" t="s">
        <v>1908</v>
      </c>
      <c r="K282" t="s">
        <v>1908</v>
      </c>
      <c r="L282" t="s">
        <v>1234</v>
      </c>
      <c r="M282" t="s">
        <v>1235</v>
      </c>
      <c r="N282" t="s">
        <v>2130</v>
      </c>
      <c r="P282" s="2">
        <v>1</v>
      </c>
      <c r="Q282" s="2">
        <v>0.56999999999999995</v>
      </c>
      <c r="R282" s="2">
        <v>0.56999999999999995</v>
      </c>
      <c r="T282" s="2">
        <v>24.38</v>
      </c>
      <c r="V282" s="2">
        <v>24.38</v>
      </c>
      <c r="AC282" s="2">
        <v>24.38</v>
      </c>
      <c r="AD282" s="2">
        <v>0</v>
      </c>
      <c r="AE282" s="2">
        <v>0</v>
      </c>
      <c r="AG282" s="2">
        <v>0</v>
      </c>
      <c r="AP282" s="2">
        <v>0</v>
      </c>
      <c r="AQ282" s="2">
        <v>24.38</v>
      </c>
      <c r="AS282" s="2">
        <v>24.38</v>
      </c>
      <c r="AZ282" s="2">
        <v>24.38</v>
      </c>
      <c r="BA282" t="s">
        <v>87</v>
      </c>
      <c r="BH282" t="s">
        <v>407</v>
      </c>
      <c r="BI282" t="s">
        <v>1237</v>
      </c>
      <c r="BJ282" t="s">
        <v>964</v>
      </c>
      <c r="BK282" t="s">
        <v>1238</v>
      </c>
      <c r="BL282" t="s">
        <v>2124</v>
      </c>
      <c r="BM282" t="s">
        <v>443</v>
      </c>
      <c r="BN282" t="s">
        <v>2125</v>
      </c>
      <c r="BO282" t="s">
        <v>964</v>
      </c>
      <c r="BP282" t="s">
        <v>443</v>
      </c>
      <c r="BQ282" t="s">
        <v>354</v>
      </c>
      <c r="BR282" t="s">
        <v>355</v>
      </c>
      <c r="BS282" t="s">
        <v>964</v>
      </c>
      <c r="BT282" t="s">
        <v>966</v>
      </c>
      <c r="BW282" t="s">
        <v>964</v>
      </c>
      <c r="BX282" t="s">
        <v>966</v>
      </c>
      <c r="BY282" t="s">
        <v>443</v>
      </c>
      <c r="BZ282" t="s">
        <v>2126</v>
      </c>
      <c r="CA282" t="s">
        <v>443</v>
      </c>
      <c r="CB282" t="s">
        <v>1155</v>
      </c>
      <c r="CC282" t="s">
        <v>88</v>
      </c>
      <c r="CD282" t="s">
        <v>2131</v>
      </c>
      <c r="CI282" t="s">
        <v>402</v>
      </c>
      <c r="CJ282" t="s">
        <v>2132</v>
      </c>
    </row>
    <row r="283" spans="1:88" x14ac:dyDescent="0.25">
      <c r="A283" t="s">
        <v>444</v>
      </c>
      <c r="B283" t="s">
        <v>1114</v>
      </c>
      <c r="C283" t="s">
        <v>84</v>
      </c>
      <c r="D283" t="s">
        <v>958</v>
      </c>
      <c r="E283" t="s">
        <v>85</v>
      </c>
      <c r="F283" t="s">
        <v>2133</v>
      </c>
      <c r="G283" t="s">
        <v>2134</v>
      </c>
      <c r="H283" t="s">
        <v>1855</v>
      </c>
      <c r="I283" t="s">
        <v>1908</v>
      </c>
      <c r="K283" t="s">
        <v>1908</v>
      </c>
      <c r="L283" t="s">
        <v>2135</v>
      </c>
      <c r="M283" t="s">
        <v>2136</v>
      </c>
      <c r="N283" t="s">
        <v>2137</v>
      </c>
      <c r="P283" s="2">
        <v>1</v>
      </c>
      <c r="Q283" s="2">
        <v>0.99</v>
      </c>
      <c r="R283" s="2">
        <v>0.99</v>
      </c>
      <c r="T283" s="2">
        <v>87.5</v>
      </c>
      <c r="V283" s="2">
        <v>87.5</v>
      </c>
      <c r="AC283" s="2">
        <v>87.5</v>
      </c>
      <c r="AD283" s="2">
        <v>0.2</v>
      </c>
      <c r="AE283" s="2">
        <v>17.5</v>
      </c>
      <c r="AG283" s="2">
        <v>17.5</v>
      </c>
      <c r="AP283" s="2">
        <v>17.5</v>
      </c>
      <c r="AQ283" s="2">
        <v>105</v>
      </c>
      <c r="AS283" s="2">
        <v>105</v>
      </c>
      <c r="AZ283" s="2">
        <v>105</v>
      </c>
      <c r="BA283" t="s">
        <v>87</v>
      </c>
      <c r="BH283" t="s">
        <v>407</v>
      </c>
      <c r="BI283" t="s">
        <v>1161</v>
      </c>
      <c r="BJ283" t="s">
        <v>443</v>
      </c>
      <c r="BK283" t="s">
        <v>1162</v>
      </c>
      <c r="BL283" t="s">
        <v>2138</v>
      </c>
      <c r="BM283" t="s">
        <v>964</v>
      </c>
      <c r="BN283" t="s">
        <v>2139</v>
      </c>
      <c r="BO283" t="s">
        <v>443</v>
      </c>
      <c r="BP283" t="s">
        <v>964</v>
      </c>
      <c r="BQ283" t="s">
        <v>354</v>
      </c>
      <c r="BR283" t="s">
        <v>355</v>
      </c>
      <c r="BU283" t="s">
        <v>964</v>
      </c>
      <c r="BV283" t="s">
        <v>966</v>
      </c>
      <c r="BW283" t="s">
        <v>964</v>
      </c>
      <c r="BX283" t="s">
        <v>966</v>
      </c>
      <c r="CA283" t="s">
        <v>964</v>
      </c>
      <c r="CB283" t="s">
        <v>1155</v>
      </c>
      <c r="CC283" t="s">
        <v>88</v>
      </c>
      <c r="CD283" t="s">
        <v>2140</v>
      </c>
      <c r="CI283" t="s">
        <v>402</v>
      </c>
      <c r="CJ283" t="s">
        <v>2141</v>
      </c>
    </row>
    <row r="284" spans="1:88" x14ac:dyDescent="0.25">
      <c r="A284" t="s">
        <v>444</v>
      </c>
      <c r="B284" t="s">
        <v>1114</v>
      </c>
      <c r="C284" t="s">
        <v>84</v>
      </c>
      <c r="D284" t="s">
        <v>1201</v>
      </c>
      <c r="E284" t="s">
        <v>85</v>
      </c>
      <c r="F284" t="s">
        <v>2142</v>
      </c>
      <c r="G284" t="s">
        <v>2143</v>
      </c>
      <c r="H284" t="s">
        <v>1908</v>
      </c>
      <c r="I284" t="s">
        <v>1908</v>
      </c>
      <c r="K284" t="s">
        <v>1908</v>
      </c>
      <c r="L284" t="s">
        <v>1234</v>
      </c>
      <c r="M284" t="s">
        <v>1235</v>
      </c>
      <c r="N284" t="s">
        <v>1336</v>
      </c>
      <c r="P284" s="2">
        <v>1</v>
      </c>
      <c r="Q284" s="2">
        <v>0.56999999999999995</v>
      </c>
      <c r="R284" s="2">
        <v>0.56999999999999995</v>
      </c>
      <c r="T284" s="2">
        <v>27.46</v>
      </c>
      <c r="V284" s="2">
        <v>27.46</v>
      </c>
      <c r="W284" s="2">
        <v>3.27</v>
      </c>
      <c r="X284" s="2">
        <v>-3.27</v>
      </c>
      <c r="Y284" s="2">
        <v>0</v>
      </c>
      <c r="AC284" s="2">
        <v>27.46</v>
      </c>
      <c r="AD284" s="2">
        <v>0.22</v>
      </c>
      <c r="AE284" s="2">
        <v>6.04</v>
      </c>
      <c r="AG284" s="2">
        <v>6.04</v>
      </c>
      <c r="AH284" s="2">
        <v>0.22</v>
      </c>
      <c r="AI284" s="2">
        <v>0.72</v>
      </c>
      <c r="AJ284" s="2">
        <v>-0.72</v>
      </c>
      <c r="AK284" s="2">
        <v>0</v>
      </c>
      <c r="AP284" s="2">
        <v>6.04</v>
      </c>
      <c r="AQ284" s="2">
        <v>33.5</v>
      </c>
      <c r="AS284" s="2">
        <v>33.5</v>
      </c>
      <c r="AT284" s="2">
        <v>3.99</v>
      </c>
      <c r="AU284" s="2">
        <v>-3.99</v>
      </c>
      <c r="AV284" s="2">
        <v>0</v>
      </c>
      <c r="AZ284" s="2">
        <v>33.5</v>
      </c>
      <c r="BA284" t="s">
        <v>87</v>
      </c>
      <c r="BH284" t="s">
        <v>407</v>
      </c>
      <c r="BI284" t="s">
        <v>1237</v>
      </c>
      <c r="BJ284" t="s">
        <v>964</v>
      </c>
      <c r="BK284" t="s">
        <v>1238</v>
      </c>
      <c r="BL284" t="s">
        <v>2144</v>
      </c>
      <c r="BM284" t="s">
        <v>1206</v>
      </c>
      <c r="BN284" t="s">
        <v>2145</v>
      </c>
      <c r="BO284" t="s">
        <v>964</v>
      </c>
      <c r="BP284" t="s">
        <v>1206</v>
      </c>
      <c r="BQ284" t="s">
        <v>354</v>
      </c>
      <c r="BR284" t="s">
        <v>355</v>
      </c>
      <c r="BU284" t="s">
        <v>1206</v>
      </c>
      <c r="BV284" t="s">
        <v>1208</v>
      </c>
      <c r="BW284" t="s">
        <v>1206</v>
      </c>
      <c r="BX284" t="s">
        <v>1208</v>
      </c>
      <c r="CA284" t="s">
        <v>1206</v>
      </c>
      <c r="CB284" t="s">
        <v>1209</v>
      </c>
      <c r="CC284" t="s">
        <v>88</v>
      </c>
      <c r="CD284" t="s">
        <v>2146</v>
      </c>
      <c r="CI284" t="s">
        <v>402</v>
      </c>
      <c r="CJ284" t="s">
        <v>2147</v>
      </c>
    </row>
    <row r="285" spans="1:88" x14ac:dyDescent="0.25">
      <c r="A285" t="s">
        <v>444</v>
      </c>
      <c r="B285" t="s">
        <v>1114</v>
      </c>
      <c r="C285" t="s">
        <v>84</v>
      </c>
      <c r="D285" t="s">
        <v>89</v>
      </c>
      <c r="E285" t="s">
        <v>85</v>
      </c>
      <c r="F285" t="s">
        <v>590</v>
      </c>
      <c r="G285" t="s">
        <v>591</v>
      </c>
      <c r="H285" t="s">
        <v>1802</v>
      </c>
      <c r="I285" t="s">
        <v>1908</v>
      </c>
      <c r="K285" t="s">
        <v>1908</v>
      </c>
      <c r="L285" t="s">
        <v>592</v>
      </c>
      <c r="M285" t="s">
        <v>1154</v>
      </c>
      <c r="N285" t="s">
        <v>593</v>
      </c>
      <c r="P285" s="2">
        <v>1</v>
      </c>
      <c r="Q285" s="2">
        <v>0.55000000000000004</v>
      </c>
      <c r="R285" s="2">
        <v>0.55000000000000004</v>
      </c>
      <c r="T285" s="2">
        <v>25.43</v>
      </c>
      <c r="V285" s="2">
        <v>25.43</v>
      </c>
      <c r="W285" s="2">
        <v>0.67</v>
      </c>
      <c r="X285" s="2">
        <v>-0.67</v>
      </c>
      <c r="Y285" s="2">
        <v>0</v>
      </c>
      <c r="AC285" s="2">
        <v>25.43</v>
      </c>
      <c r="AD285" s="2">
        <v>0.16</v>
      </c>
      <c r="AE285" s="2">
        <v>4.07</v>
      </c>
      <c r="AG285" s="2">
        <v>4.07</v>
      </c>
      <c r="AH285" s="2">
        <v>0.16</v>
      </c>
      <c r="AI285" s="2">
        <v>0.11</v>
      </c>
      <c r="AJ285" s="2">
        <v>-0.11</v>
      </c>
      <c r="AK285" s="2">
        <v>0</v>
      </c>
      <c r="AP285" s="2">
        <v>4.07</v>
      </c>
      <c r="AQ285" s="2">
        <v>29.5</v>
      </c>
      <c r="AS285" s="2">
        <v>29.5</v>
      </c>
      <c r="AT285" s="2">
        <v>0.78</v>
      </c>
      <c r="AU285" s="2">
        <v>-0.78</v>
      </c>
      <c r="AV285" s="2">
        <v>0</v>
      </c>
      <c r="AZ285" s="2">
        <v>29.5</v>
      </c>
      <c r="BA285" t="s">
        <v>87</v>
      </c>
      <c r="BH285" t="s">
        <v>407</v>
      </c>
      <c r="BI285" t="s">
        <v>505</v>
      </c>
      <c r="BJ285" t="s">
        <v>206</v>
      </c>
      <c r="BK285" t="s">
        <v>506</v>
      </c>
      <c r="BL285" t="s">
        <v>594</v>
      </c>
      <c r="BM285" t="s">
        <v>90</v>
      </c>
      <c r="BN285" t="s">
        <v>595</v>
      </c>
      <c r="BO285" t="s">
        <v>206</v>
      </c>
      <c r="BP285" t="s">
        <v>90</v>
      </c>
      <c r="BQ285" t="s">
        <v>354</v>
      </c>
      <c r="BR285" t="s">
        <v>355</v>
      </c>
      <c r="BU285" t="s">
        <v>90</v>
      </c>
      <c r="BV285" t="s">
        <v>518</v>
      </c>
      <c r="BW285" t="s">
        <v>90</v>
      </c>
      <c r="BX285" t="s">
        <v>518</v>
      </c>
      <c r="CA285" t="s">
        <v>90</v>
      </c>
      <c r="CB285" t="s">
        <v>427</v>
      </c>
      <c r="CC285" t="s">
        <v>88</v>
      </c>
      <c r="CD285" t="s">
        <v>596</v>
      </c>
      <c r="CI285" t="s">
        <v>402</v>
      </c>
      <c r="CJ285" t="s">
        <v>597</v>
      </c>
    </row>
    <row r="286" spans="1:88" x14ac:dyDescent="0.25">
      <c r="A286" t="s">
        <v>444</v>
      </c>
      <c r="B286" t="s">
        <v>1114</v>
      </c>
      <c r="C286" t="s">
        <v>84</v>
      </c>
      <c r="D286" t="s">
        <v>89</v>
      </c>
      <c r="E286" t="s">
        <v>85</v>
      </c>
      <c r="F286" t="s">
        <v>2148</v>
      </c>
      <c r="G286" t="s">
        <v>2149</v>
      </c>
      <c r="H286" t="s">
        <v>1855</v>
      </c>
      <c r="I286" t="s">
        <v>1908</v>
      </c>
      <c r="K286" t="s">
        <v>1908</v>
      </c>
      <c r="L286" t="s">
        <v>467</v>
      </c>
      <c r="M286" t="s">
        <v>1120</v>
      </c>
      <c r="N286" t="s">
        <v>468</v>
      </c>
      <c r="P286" s="2">
        <v>1</v>
      </c>
      <c r="Q286" s="2">
        <v>0.28000000000000003</v>
      </c>
      <c r="R286" s="2">
        <v>0.28000000000000003</v>
      </c>
      <c r="T286" s="2">
        <v>16.29</v>
      </c>
      <c r="V286" s="2">
        <v>16.29</v>
      </c>
      <c r="AC286" s="2">
        <v>16.29</v>
      </c>
      <c r="AD286" s="2">
        <v>0.16</v>
      </c>
      <c r="AE286" s="2">
        <v>2.61</v>
      </c>
      <c r="AG286" s="2">
        <v>2.61</v>
      </c>
      <c r="AP286" s="2">
        <v>2.61</v>
      </c>
      <c r="AQ286" s="2">
        <v>18.899999999999999</v>
      </c>
      <c r="AS286" s="2">
        <v>18.899999999999999</v>
      </c>
      <c r="AZ286" s="2">
        <v>18.899999999999999</v>
      </c>
      <c r="BA286" t="s">
        <v>87</v>
      </c>
      <c r="BH286" t="s">
        <v>407</v>
      </c>
      <c r="BI286" t="s">
        <v>1084</v>
      </c>
      <c r="BJ286" t="s">
        <v>1085</v>
      </c>
      <c r="BK286" t="s">
        <v>1086</v>
      </c>
      <c r="BL286" t="s">
        <v>2150</v>
      </c>
      <c r="BM286" t="s">
        <v>90</v>
      </c>
      <c r="BN286" t="s">
        <v>2151</v>
      </c>
      <c r="BO286" t="s">
        <v>1085</v>
      </c>
      <c r="BP286" t="s">
        <v>90</v>
      </c>
      <c r="BQ286" t="s">
        <v>354</v>
      </c>
      <c r="BR286" t="s">
        <v>355</v>
      </c>
      <c r="BU286" t="s">
        <v>90</v>
      </c>
      <c r="BV286" t="s">
        <v>518</v>
      </c>
      <c r="BW286" t="s">
        <v>90</v>
      </c>
      <c r="BX286" t="s">
        <v>518</v>
      </c>
      <c r="CA286" t="s">
        <v>90</v>
      </c>
      <c r="CB286" t="s">
        <v>427</v>
      </c>
      <c r="CC286" t="s">
        <v>88</v>
      </c>
      <c r="CD286" t="s">
        <v>2152</v>
      </c>
      <c r="CI286" t="s">
        <v>402</v>
      </c>
      <c r="CJ286" t="s">
        <v>2153</v>
      </c>
    </row>
    <row r="287" spans="1:88" x14ac:dyDescent="0.25">
      <c r="A287" t="s">
        <v>444</v>
      </c>
      <c r="B287" t="s">
        <v>1114</v>
      </c>
      <c r="C287" t="s">
        <v>84</v>
      </c>
      <c r="D287" t="s">
        <v>89</v>
      </c>
      <c r="E287" t="s">
        <v>85</v>
      </c>
      <c r="F287" t="s">
        <v>2154</v>
      </c>
      <c r="G287" t="s">
        <v>2155</v>
      </c>
      <c r="H287" t="s">
        <v>1855</v>
      </c>
      <c r="I287" t="s">
        <v>1908</v>
      </c>
      <c r="K287" t="s">
        <v>1908</v>
      </c>
      <c r="L287" t="s">
        <v>714</v>
      </c>
      <c r="M287" t="s">
        <v>1300</v>
      </c>
      <c r="N287" t="s">
        <v>715</v>
      </c>
      <c r="P287" s="2">
        <v>1</v>
      </c>
      <c r="Q287" s="2">
        <v>0.47</v>
      </c>
      <c r="R287" s="2">
        <v>0.47</v>
      </c>
      <c r="T287" s="2">
        <v>16.29</v>
      </c>
      <c r="V287" s="2">
        <v>16.29</v>
      </c>
      <c r="AC287" s="2">
        <v>16.29</v>
      </c>
      <c r="AD287" s="2">
        <v>0.16</v>
      </c>
      <c r="AE287" s="2">
        <v>2.61</v>
      </c>
      <c r="AG287" s="2">
        <v>2.61</v>
      </c>
      <c r="AP287" s="2">
        <v>2.61</v>
      </c>
      <c r="AQ287" s="2">
        <v>18.899999999999999</v>
      </c>
      <c r="AS287" s="2">
        <v>18.899999999999999</v>
      </c>
      <c r="AZ287" s="2">
        <v>18.899999999999999</v>
      </c>
      <c r="BA287" t="s">
        <v>87</v>
      </c>
      <c r="BH287" t="s">
        <v>407</v>
      </c>
      <c r="BI287" t="s">
        <v>412</v>
      </c>
      <c r="BJ287" t="s">
        <v>90</v>
      </c>
      <c r="BK287" t="s">
        <v>409</v>
      </c>
      <c r="BL287" t="s">
        <v>2156</v>
      </c>
      <c r="BM287" t="s">
        <v>90</v>
      </c>
      <c r="BN287" t="s">
        <v>2157</v>
      </c>
      <c r="BO287" t="s">
        <v>90</v>
      </c>
      <c r="BP287" t="s">
        <v>90</v>
      </c>
      <c r="BQ287" t="s">
        <v>354</v>
      </c>
      <c r="BR287" t="s">
        <v>355</v>
      </c>
      <c r="BS287" t="s">
        <v>90</v>
      </c>
      <c r="BT287" t="s">
        <v>518</v>
      </c>
      <c r="BU287" t="s">
        <v>90</v>
      </c>
      <c r="BV287" t="s">
        <v>518</v>
      </c>
      <c r="BW287" t="s">
        <v>90</v>
      </c>
      <c r="BX287" t="s">
        <v>518</v>
      </c>
      <c r="CA287" t="s">
        <v>90</v>
      </c>
      <c r="CB287" t="s">
        <v>427</v>
      </c>
      <c r="CC287" t="s">
        <v>88</v>
      </c>
      <c r="CD287" t="s">
        <v>2158</v>
      </c>
      <c r="CI287" t="s">
        <v>402</v>
      </c>
      <c r="CJ287" t="s">
        <v>2159</v>
      </c>
    </row>
    <row r="288" spans="1:88" x14ac:dyDescent="0.25">
      <c r="A288" t="s">
        <v>444</v>
      </c>
      <c r="B288" t="s">
        <v>1114</v>
      </c>
      <c r="C288" t="s">
        <v>84</v>
      </c>
      <c r="D288" t="s">
        <v>958</v>
      </c>
      <c r="E288" t="s">
        <v>356</v>
      </c>
      <c r="F288" t="s">
        <v>2160</v>
      </c>
      <c r="G288" t="s">
        <v>2161</v>
      </c>
      <c r="J288" t="s">
        <v>1908</v>
      </c>
      <c r="K288" t="s">
        <v>1908</v>
      </c>
      <c r="L288" t="s">
        <v>1731</v>
      </c>
      <c r="M288" t="s">
        <v>1732</v>
      </c>
      <c r="N288" t="s">
        <v>2162</v>
      </c>
      <c r="P288" s="2">
        <v>1</v>
      </c>
      <c r="Q288" s="2">
        <v>0.64</v>
      </c>
      <c r="R288" s="2">
        <v>0.64</v>
      </c>
      <c r="BI288" t="s">
        <v>2163</v>
      </c>
      <c r="BJ288" t="s">
        <v>964</v>
      </c>
      <c r="BK288" t="s">
        <v>2164</v>
      </c>
      <c r="BL288" t="s">
        <v>1145</v>
      </c>
      <c r="BM288" t="s">
        <v>1146</v>
      </c>
      <c r="BN288" t="s">
        <v>1147</v>
      </c>
      <c r="BO288" t="s">
        <v>206</v>
      </c>
      <c r="BP288" t="s">
        <v>964</v>
      </c>
      <c r="BQ288" t="s">
        <v>354</v>
      </c>
      <c r="BR288" t="s">
        <v>123</v>
      </c>
    </row>
    <row r="289" spans="1:88" x14ac:dyDescent="0.25">
      <c r="A289" t="s">
        <v>444</v>
      </c>
      <c r="B289" t="s">
        <v>1114</v>
      </c>
      <c r="C289" t="s">
        <v>84</v>
      </c>
      <c r="D289" t="s">
        <v>958</v>
      </c>
      <c r="E289" t="s">
        <v>356</v>
      </c>
      <c r="F289" t="s">
        <v>2165</v>
      </c>
      <c r="G289" t="s">
        <v>2166</v>
      </c>
      <c r="J289" t="s">
        <v>1908</v>
      </c>
      <c r="K289" t="s">
        <v>1908</v>
      </c>
      <c r="L289" t="s">
        <v>1612</v>
      </c>
      <c r="M289" t="s">
        <v>1613</v>
      </c>
      <c r="N289" t="s">
        <v>2167</v>
      </c>
      <c r="P289" s="2">
        <v>1</v>
      </c>
      <c r="Q289" s="2">
        <v>0.59</v>
      </c>
      <c r="R289" s="2">
        <v>0.59</v>
      </c>
      <c r="BI289" t="s">
        <v>2168</v>
      </c>
      <c r="BJ289" t="s">
        <v>964</v>
      </c>
      <c r="BK289" t="s">
        <v>2169</v>
      </c>
      <c r="BL289" t="s">
        <v>1145</v>
      </c>
      <c r="BM289" t="s">
        <v>1146</v>
      </c>
      <c r="BN289" t="s">
        <v>1147</v>
      </c>
      <c r="BO289" t="s">
        <v>964</v>
      </c>
      <c r="BP289" t="s">
        <v>964</v>
      </c>
      <c r="BQ289" t="s">
        <v>354</v>
      </c>
      <c r="BR289" t="s">
        <v>123</v>
      </c>
    </row>
    <row r="290" spans="1:88" x14ac:dyDescent="0.25">
      <c r="A290" t="s">
        <v>444</v>
      </c>
      <c r="B290" t="s">
        <v>1114</v>
      </c>
      <c r="C290" t="s">
        <v>84</v>
      </c>
      <c r="D290" t="s">
        <v>958</v>
      </c>
      <c r="E290" t="s">
        <v>356</v>
      </c>
      <c r="F290" t="s">
        <v>2165</v>
      </c>
      <c r="G290" t="s">
        <v>2166</v>
      </c>
      <c r="J290" t="s">
        <v>1908</v>
      </c>
      <c r="K290" t="s">
        <v>1908</v>
      </c>
      <c r="L290" t="s">
        <v>610</v>
      </c>
      <c r="M290" t="s">
        <v>1174</v>
      </c>
      <c r="N290" t="s">
        <v>2170</v>
      </c>
      <c r="P290" s="2">
        <v>1</v>
      </c>
      <c r="Q290" s="2">
        <v>0.48</v>
      </c>
      <c r="R290" s="2">
        <v>0.48</v>
      </c>
      <c r="BI290" t="s">
        <v>2168</v>
      </c>
      <c r="BJ290" t="s">
        <v>964</v>
      </c>
      <c r="BK290" t="s">
        <v>2169</v>
      </c>
      <c r="BL290" t="s">
        <v>1145</v>
      </c>
      <c r="BM290" t="s">
        <v>1146</v>
      </c>
      <c r="BN290" t="s">
        <v>1147</v>
      </c>
      <c r="BO290" t="s">
        <v>964</v>
      </c>
      <c r="BP290" t="s">
        <v>964</v>
      </c>
      <c r="BQ290" t="s">
        <v>354</v>
      </c>
      <c r="BR290" t="s">
        <v>123</v>
      </c>
    </row>
    <row r="291" spans="1:88" x14ac:dyDescent="0.25">
      <c r="A291" t="s">
        <v>444</v>
      </c>
      <c r="B291" t="s">
        <v>1114</v>
      </c>
      <c r="C291" t="s">
        <v>84</v>
      </c>
      <c r="D291" t="s">
        <v>89</v>
      </c>
      <c r="E291" t="s">
        <v>356</v>
      </c>
      <c r="F291" t="s">
        <v>2171</v>
      </c>
      <c r="G291" t="s">
        <v>2172</v>
      </c>
      <c r="J291" t="s">
        <v>1908</v>
      </c>
      <c r="K291" t="s">
        <v>1908</v>
      </c>
      <c r="L291" t="s">
        <v>2173</v>
      </c>
      <c r="M291" t="s">
        <v>2174</v>
      </c>
      <c r="N291" t="s">
        <v>2175</v>
      </c>
      <c r="P291" s="2">
        <v>1</v>
      </c>
      <c r="Q291" s="2">
        <v>0.15</v>
      </c>
      <c r="R291" s="2">
        <v>0.15</v>
      </c>
      <c r="BI291" t="s">
        <v>2176</v>
      </c>
      <c r="BJ291" t="s">
        <v>90</v>
      </c>
      <c r="BK291" t="s">
        <v>2177</v>
      </c>
      <c r="BL291" t="s">
        <v>367</v>
      </c>
      <c r="BM291" t="s">
        <v>206</v>
      </c>
      <c r="BN291" t="s">
        <v>368</v>
      </c>
      <c r="BO291" t="s">
        <v>964</v>
      </c>
      <c r="BP291" t="s">
        <v>90</v>
      </c>
      <c r="BQ291" t="s">
        <v>354</v>
      </c>
      <c r="BR291" t="s">
        <v>123</v>
      </c>
    </row>
    <row r="292" spans="1:88" x14ac:dyDescent="0.25">
      <c r="A292" t="s">
        <v>444</v>
      </c>
      <c r="B292" t="s">
        <v>1114</v>
      </c>
      <c r="C292" t="s">
        <v>84</v>
      </c>
      <c r="D292" t="s">
        <v>89</v>
      </c>
      <c r="E292" t="s">
        <v>356</v>
      </c>
      <c r="F292" t="s">
        <v>2178</v>
      </c>
      <c r="G292" t="s">
        <v>2179</v>
      </c>
      <c r="J292" t="s">
        <v>1908</v>
      </c>
      <c r="K292" t="s">
        <v>1908</v>
      </c>
      <c r="L292" t="s">
        <v>610</v>
      </c>
      <c r="M292" t="s">
        <v>1174</v>
      </c>
      <c r="N292" t="s">
        <v>611</v>
      </c>
      <c r="P292" s="2">
        <v>1</v>
      </c>
      <c r="Q292" s="2">
        <v>0.48</v>
      </c>
      <c r="R292" s="2">
        <v>0.48</v>
      </c>
      <c r="BI292" t="s">
        <v>2180</v>
      </c>
      <c r="BJ292" t="s">
        <v>90</v>
      </c>
      <c r="BK292" t="s">
        <v>2181</v>
      </c>
      <c r="BL292" t="s">
        <v>367</v>
      </c>
      <c r="BM292" t="s">
        <v>206</v>
      </c>
      <c r="BN292" t="s">
        <v>368</v>
      </c>
      <c r="BO292" t="s">
        <v>964</v>
      </c>
      <c r="BP292" t="s">
        <v>90</v>
      </c>
      <c r="BQ292" t="s">
        <v>354</v>
      </c>
      <c r="BR292" t="s">
        <v>123</v>
      </c>
    </row>
    <row r="293" spans="1:88" x14ac:dyDescent="0.25">
      <c r="A293" t="s">
        <v>444</v>
      </c>
      <c r="B293" t="s">
        <v>1114</v>
      </c>
      <c r="C293" t="s">
        <v>84</v>
      </c>
      <c r="D293" t="s">
        <v>89</v>
      </c>
      <c r="E293" t="s">
        <v>356</v>
      </c>
      <c r="F293" t="s">
        <v>2182</v>
      </c>
      <c r="G293" t="s">
        <v>2183</v>
      </c>
      <c r="J293" t="s">
        <v>1908</v>
      </c>
      <c r="K293" t="s">
        <v>1908</v>
      </c>
      <c r="L293" t="s">
        <v>647</v>
      </c>
      <c r="M293" t="s">
        <v>1229</v>
      </c>
      <c r="N293" t="s">
        <v>648</v>
      </c>
      <c r="P293" s="2">
        <v>1</v>
      </c>
      <c r="Q293" s="2">
        <v>0.64</v>
      </c>
      <c r="R293" s="2">
        <v>0.64</v>
      </c>
      <c r="BI293" t="s">
        <v>2184</v>
      </c>
      <c r="BJ293" t="s">
        <v>90</v>
      </c>
      <c r="BK293" t="s">
        <v>2185</v>
      </c>
      <c r="BL293" t="s">
        <v>367</v>
      </c>
      <c r="BM293" t="s">
        <v>206</v>
      </c>
      <c r="BN293" t="s">
        <v>368</v>
      </c>
      <c r="BO293" t="s">
        <v>964</v>
      </c>
      <c r="BP293" t="s">
        <v>90</v>
      </c>
      <c r="BQ293" t="s">
        <v>354</v>
      </c>
      <c r="BR293" t="s">
        <v>123</v>
      </c>
    </row>
    <row r="294" spans="1:88" x14ac:dyDescent="0.25">
      <c r="A294" t="s">
        <v>444</v>
      </c>
      <c r="B294" t="s">
        <v>1114</v>
      </c>
      <c r="C294" t="s">
        <v>84</v>
      </c>
      <c r="D294" t="s">
        <v>89</v>
      </c>
      <c r="E294" t="s">
        <v>201</v>
      </c>
      <c r="F294" t="s">
        <v>1037</v>
      </c>
      <c r="G294" t="s">
        <v>1038</v>
      </c>
      <c r="H294" t="s">
        <v>2186</v>
      </c>
      <c r="K294" t="s">
        <v>1908</v>
      </c>
      <c r="L294" t="s">
        <v>1039</v>
      </c>
      <c r="M294" t="s">
        <v>1139</v>
      </c>
      <c r="N294" t="s">
        <v>1040</v>
      </c>
      <c r="P294" s="2">
        <v>1</v>
      </c>
      <c r="T294" s="2">
        <v>-25.78</v>
      </c>
      <c r="V294" s="2">
        <v>-25.78</v>
      </c>
      <c r="W294" s="2">
        <v>-1.1200000000000001</v>
      </c>
      <c r="X294" s="2">
        <v>1.1200000000000001</v>
      </c>
      <c r="Y294" s="2">
        <v>0</v>
      </c>
      <c r="AC294" s="2">
        <v>-25.78</v>
      </c>
      <c r="AD294" s="2">
        <v>0.16</v>
      </c>
      <c r="AE294" s="2">
        <v>-4.12</v>
      </c>
      <c r="AG294" s="2">
        <v>-4.12</v>
      </c>
      <c r="AH294" s="2">
        <v>0.16</v>
      </c>
      <c r="AI294" s="2">
        <v>-0.18</v>
      </c>
      <c r="AJ294" s="2">
        <v>0.18</v>
      </c>
      <c r="AK294" s="2">
        <v>0</v>
      </c>
      <c r="AP294" s="2">
        <v>-4.12</v>
      </c>
      <c r="AQ294" s="2">
        <v>-29.9</v>
      </c>
      <c r="AS294" s="2">
        <v>-29.9</v>
      </c>
      <c r="AT294" s="2">
        <v>-1.3</v>
      </c>
      <c r="AU294" s="2">
        <v>1.3</v>
      </c>
      <c r="AV294" s="2">
        <v>0</v>
      </c>
      <c r="AZ294" s="2">
        <v>-29.9</v>
      </c>
      <c r="BA294" t="s">
        <v>87</v>
      </c>
      <c r="BH294" t="s">
        <v>407</v>
      </c>
      <c r="BI294" t="s">
        <v>525</v>
      </c>
      <c r="BK294" t="s">
        <v>526</v>
      </c>
      <c r="BL294" t="s">
        <v>1041</v>
      </c>
      <c r="BM294" t="s">
        <v>90</v>
      </c>
      <c r="BN294" t="s">
        <v>1042</v>
      </c>
      <c r="BO294" t="s">
        <v>206</v>
      </c>
      <c r="BP294" t="s">
        <v>90</v>
      </c>
      <c r="BQ294" t="s">
        <v>354</v>
      </c>
      <c r="BR294" t="s">
        <v>355</v>
      </c>
      <c r="BU294" t="s">
        <v>90</v>
      </c>
      <c r="BV294" t="s">
        <v>518</v>
      </c>
      <c r="BW294" t="s">
        <v>90</v>
      </c>
      <c r="BX294" t="s">
        <v>518</v>
      </c>
      <c r="CA294" t="s">
        <v>90</v>
      </c>
      <c r="CB294" t="s">
        <v>427</v>
      </c>
      <c r="CC294" t="s">
        <v>88</v>
      </c>
      <c r="CD294" t="s">
        <v>1043</v>
      </c>
      <c r="CI294" t="s">
        <v>402</v>
      </c>
      <c r="CJ294" t="s">
        <v>1044</v>
      </c>
    </row>
    <row r="295" spans="1:88" x14ac:dyDescent="0.25">
      <c r="A295" t="s">
        <v>444</v>
      </c>
      <c r="B295" t="s">
        <v>1114</v>
      </c>
      <c r="C295" t="s">
        <v>84</v>
      </c>
      <c r="D295" t="s">
        <v>89</v>
      </c>
      <c r="E295" t="s">
        <v>201</v>
      </c>
      <c r="F295" t="s">
        <v>980</v>
      </c>
      <c r="G295" t="s">
        <v>981</v>
      </c>
      <c r="H295" t="s">
        <v>430</v>
      </c>
      <c r="K295" t="s">
        <v>1908</v>
      </c>
      <c r="L295" t="s">
        <v>982</v>
      </c>
      <c r="M295" t="s">
        <v>1389</v>
      </c>
      <c r="N295" t="s">
        <v>983</v>
      </c>
      <c r="P295" s="2">
        <v>1</v>
      </c>
      <c r="T295" s="2">
        <v>-25.78</v>
      </c>
      <c r="V295" s="2">
        <v>-25.78</v>
      </c>
      <c r="AC295" s="2">
        <v>-25.78</v>
      </c>
      <c r="AD295" s="2">
        <v>0.16</v>
      </c>
      <c r="AE295" s="2">
        <v>-4.12</v>
      </c>
      <c r="AG295" s="2">
        <v>-4.12</v>
      </c>
      <c r="AP295" s="2">
        <v>-4.12</v>
      </c>
      <c r="AQ295" s="2">
        <v>-29.9</v>
      </c>
      <c r="AS295" s="2">
        <v>-29.9</v>
      </c>
      <c r="AZ295" s="2">
        <v>-29.9</v>
      </c>
      <c r="BA295" t="s">
        <v>87</v>
      </c>
      <c r="BH295" t="s">
        <v>407</v>
      </c>
      <c r="BI295" t="s">
        <v>367</v>
      </c>
      <c r="BK295" t="s">
        <v>368</v>
      </c>
      <c r="BL295" t="s">
        <v>984</v>
      </c>
      <c r="BM295" t="s">
        <v>90</v>
      </c>
      <c r="BN295" t="s">
        <v>985</v>
      </c>
      <c r="BO295" t="s">
        <v>206</v>
      </c>
      <c r="BP295" t="s">
        <v>90</v>
      </c>
      <c r="BQ295" t="s">
        <v>354</v>
      </c>
      <c r="BR295" t="s">
        <v>355</v>
      </c>
      <c r="BU295" t="s">
        <v>90</v>
      </c>
      <c r="BV295" t="s">
        <v>518</v>
      </c>
      <c r="BW295" t="s">
        <v>90</v>
      </c>
      <c r="BX295" t="s">
        <v>518</v>
      </c>
      <c r="CA295" t="s">
        <v>90</v>
      </c>
      <c r="CB295" t="s">
        <v>427</v>
      </c>
      <c r="CC295" t="s">
        <v>88</v>
      </c>
      <c r="CD295" t="s">
        <v>986</v>
      </c>
      <c r="CI295" t="s">
        <v>402</v>
      </c>
      <c r="CJ295" t="s">
        <v>987</v>
      </c>
    </row>
    <row r="296" spans="1:88" x14ac:dyDescent="0.25">
      <c r="A296" t="s">
        <v>444</v>
      </c>
      <c r="B296" t="s">
        <v>1114</v>
      </c>
      <c r="C296" t="s">
        <v>84</v>
      </c>
      <c r="D296" t="s">
        <v>1079</v>
      </c>
      <c r="E296" t="s">
        <v>1080</v>
      </c>
      <c r="F296" t="s">
        <v>1081</v>
      </c>
      <c r="G296" t="s">
        <v>1081</v>
      </c>
      <c r="I296" t="s">
        <v>1855</v>
      </c>
      <c r="J296" t="s">
        <v>1908</v>
      </c>
      <c r="K296" t="s">
        <v>1908</v>
      </c>
      <c r="L296" t="s">
        <v>944</v>
      </c>
      <c r="M296" t="s">
        <v>1170</v>
      </c>
      <c r="N296" t="s">
        <v>996</v>
      </c>
      <c r="P296" s="2">
        <v>1</v>
      </c>
      <c r="Q296" s="2">
        <v>0.64</v>
      </c>
      <c r="R296" s="2">
        <v>0.64</v>
      </c>
      <c r="U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F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R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BI296" t="s">
        <v>367</v>
      </c>
      <c r="BJ296" t="s">
        <v>206</v>
      </c>
      <c r="BK296" t="s">
        <v>368</v>
      </c>
      <c r="BL296" t="s">
        <v>1084</v>
      </c>
      <c r="BM296" t="s">
        <v>1085</v>
      </c>
      <c r="BN296" t="s">
        <v>1086</v>
      </c>
      <c r="BQ296" t="s">
        <v>1088</v>
      </c>
      <c r="BR296" t="s">
        <v>123</v>
      </c>
    </row>
    <row r="297" spans="1:88" x14ac:dyDescent="0.25">
      <c r="A297" t="s">
        <v>444</v>
      </c>
      <c r="B297" t="s">
        <v>1114</v>
      </c>
      <c r="C297" t="s">
        <v>84</v>
      </c>
      <c r="D297" t="s">
        <v>89</v>
      </c>
      <c r="E297" t="s">
        <v>85</v>
      </c>
      <c r="F297" t="s">
        <v>2187</v>
      </c>
      <c r="G297" t="s">
        <v>2188</v>
      </c>
      <c r="H297" t="s">
        <v>1855</v>
      </c>
      <c r="I297" t="s">
        <v>1855</v>
      </c>
      <c r="K297" t="s">
        <v>1855</v>
      </c>
      <c r="L297" t="s">
        <v>448</v>
      </c>
      <c r="M297" t="s">
        <v>1117</v>
      </c>
      <c r="N297" t="s">
        <v>449</v>
      </c>
      <c r="P297" s="2">
        <v>1</v>
      </c>
      <c r="Q297" s="2">
        <v>0.02</v>
      </c>
      <c r="R297" s="2">
        <v>0.02</v>
      </c>
      <c r="T297" s="2">
        <v>16.29</v>
      </c>
      <c r="V297" s="2">
        <v>16.29</v>
      </c>
      <c r="AC297" s="2">
        <v>16.29</v>
      </c>
      <c r="AD297" s="2">
        <v>0.16</v>
      </c>
      <c r="AE297" s="2">
        <v>2.61</v>
      </c>
      <c r="AG297" s="2">
        <v>2.61</v>
      </c>
      <c r="AP297" s="2">
        <v>2.61</v>
      </c>
      <c r="AQ297" s="2">
        <v>18.899999999999999</v>
      </c>
      <c r="AS297" s="2">
        <v>18.899999999999999</v>
      </c>
      <c r="AZ297" s="2">
        <v>18.899999999999999</v>
      </c>
      <c r="BA297" t="s">
        <v>87</v>
      </c>
      <c r="BH297" t="s">
        <v>407</v>
      </c>
      <c r="BI297" t="s">
        <v>416</v>
      </c>
      <c r="BJ297" t="s">
        <v>90</v>
      </c>
      <c r="BK297" t="s">
        <v>410</v>
      </c>
      <c r="BL297" t="s">
        <v>2189</v>
      </c>
      <c r="BM297" t="s">
        <v>90</v>
      </c>
      <c r="BN297" t="s">
        <v>2190</v>
      </c>
      <c r="BO297" t="s">
        <v>90</v>
      </c>
      <c r="BP297" t="s">
        <v>90</v>
      </c>
      <c r="BQ297" t="s">
        <v>354</v>
      </c>
      <c r="BR297" t="s">
        <v>355</v>
      </c>
      <c r="BS297" t="s">
        <v>90</v>
      </c>
      <c r="BT297" t="s">
        <v>518</v>
      </c>
      <c r="BU297" t="s">
        <v>90</v>
      </c>
      <c r="BV297" t="s">
        <v>518</v>
      </c>
      <c r="BW297" t="s">
        <v>90</v>
      </c>
      <c r="BX297" t="s">
        <v>518</v>
      </c>
      <c r="CA297" t="s">
        <v>90</v>
      </c>
      <c r="CB297" t="s">
        <v>427</v>
      </c>
      <c r="CC297" t="s">
        <v>88</v>
      </c>
      <c r="CD297" t="s">
        <v>2191</v>
      </c>
      <c r="CI297" t="s">
        <v>402</v>
      </c>
      <c r="CJ297" t="s">
        <v>2192</v>
      </c>
    </row>
    <row r="298" spans="1:88" x14ac:dyDescent="0.25">
      <c r="A298" t="s">
        <v>444</v>
      </c>
      <c r="B298" t="s">
        <v>1114</v>
      </c>
      <c r="C298" t="s">
        <v>84</v>
      </c>
      <c r="D298" t="s">
        <v>89</v>
      </c>
      <c r="E298" t="s">
        <v>85</v>
      </c>
      <c r="F298" t="s">
        <v>578</v>
      </c>
      <c r="G298" t="s">
        <v>579</v>
      </c>
      <c r="H298" t="s">
        <v>1855</v>
      </c>
      <c r="I298" t="s">
        <v>1855</v>
      </c>
      <c r="K298" t="s">
        <v>1855</v>
      </c>
      <c r="L298" t="s">
        <v>467</v>
      </c>
      <c r="M298" t="s">
        <v>1120</v>
      </c>
      <c r="N298" t="s">
        <v>468</v>
      </c>
      <c r="P298" s="2">
        <v>1</v>
      </c>
      <c r="Q298" s="2">
        <v>0.28000000000000003</v>
      </c>
      <c r="R298" s="2">
        <v>0.28000000000000003</v>
      </c>
      <c r="T298" s="2">
        <v>16.29</v>
      </c>
      <c r="V298" s="2">
        <v>16.29</v>
      </c>
      <c r="AC298" s="2">
        <v>16.29</v>
      </c>
      <c r="AD298" s="2">
        <v>0.16</v>
      </c>
      <c r="AE298" s="2">
        <v>2.61</v>
      </c>
      <c r="AG298" s="2">
        <v>2.61</v>
      </c>
      <c r="AP298" s="2">
        <v>2.61</v>
      </c>
      <c r="AQ298" s="2">
        <v>18.899999999999999</v>
      </c>
      <c r="AS298" s="2">
        <v>18.899999999999999</v>
      </c>
      <c r="AZ298" s="2">
        <v>18.899999999999999</v>
      </c>
      <c r="BA298" t="s">
        <v>87</v>
      </c>
      <c r="BH298" t="s">
        <v>407</v>
      </c>
      <c r="BI298" t="s">
        <v>525</v>
      </c>
      <c r="BJ298" t="s">
        <v>206</v>
      </c>
      <c r="BK298" t="s">
        <v>526</v>
      </c>
      <c r="BL298" t="s">
        <v>541</v>
      </c>
      <c r="BM298" t="s">
        <v>90</v>
      </c>
      <c r="BN298" t="s">
        <v>580</v>
      </c>
      <c r="BO298" t="s">
        <v>206</v>
      </c>
      <c r="BP298" t="s">
        <v>90</v>
      </c>
      <c r="BQ298" t="s">
        <v>354</v>
      </c>
      <c r="BR298" t="s">
        <v>355</v>
      </c>
      <c r="BU298" t="s">
        <v>90</v>
      </c>
      <c r="BV298" t="s">
        <v>518</v>
      </c>
      <c r="BW298" t="s">
        <v>90</v>
      </c>
      <c r="BX298" t="s">
        <v>518</v>
      </c>
      <c r="CA298" t="s">
        <v>90</v>
      </c>
      <c r="CB298" t="s">
        <v>427</v>
      </c>
      <c r="CC298" t="s">
        <v>88</v>
      </c>
      <c r="CD298" t="s">
        <v>581</v>
      </c>
      <c r="CI298" t="s">
        <v>402</v>
      </c>
      <c r="CJ298" t="s">
        <v>582</v>
      </c>
    </row>
    <row r="299" spans="1:88" x14ac:dyDescent="0.25">
      <c r="A299" t="s">
        <v>444</v>
      </c>
      <c r="B299" t="s">
        <v>1114</v>
      </c>
      <c r="C299" t="s">
        <v>84</v>
      </c>
      <c r="D299" t="s">
        <v>89</v>
      </c>
      <c r="E299" t="s">
        <v>85</v>
      </c>
      <c r="F299" t="s">
        <v>2193</v>
      </c>
      <c r="G299" t="s">
        <v>2194</v>
      </c>
      <c r="H299" t="s">
        <v>1855</v>
      </c>
      <c r="I299" t="s">
        <v>1855</v>
      </c>
      <c r="K299" t="s">
        <v>1855</v>
      </c>
      <c r="L299" t="s">
        <v>1411</v>
      </c>
      <c r="M299" t="s">
        <v>1412</v>
      </c>
      <c r="N299" t="s">
        <v>1413</v>
      </c>
      <c r="P299" s="2">
        <v>1</v>
      </c>
      <c r="Q299" s="2">
        <v>0.64</v>
      </c>
      <c r="R299" s="2">
        <v>0.64</v>
      </c>
      <c r="T299" s="2">
        <v>25.43</v>
      </c>
      <c r="V299" s="2">
        <v>25.43</v>
      </c>
      <c r="AC299" s="2">
        <v>25.43</v>
      </c>
      <c r="AD299" s="2">
        <v>0.16</v>
      </c>
      <c r="AE299" s="2">
        <v>4.07</v>
      </c>
      <c r="AG299" s="2">
        <v>4.07</v>
      </c>
      <c r="AP299" s="2">
        <v>4.07</v>
      </c>
      <c r="AQ299" s="2">
        <v>29.5</v>
      </c>
      <c r="AS299" s="2">
        <v>29.5</v>
      </c>
      <c r="AZ299" s="2">
        <v>29.5</v>
      </c>
      <c r="BA299" t="s">
        <v>87</v>
      </c>
      <c r="BH299" t="s">
        <v>407</v>
      </c>
      <c r="BI299" t="s">
        <v>1237</v>
      </c>
      <c r="BJ299" t="s">
        <v>964</v>
      </c>
      <c r="BK299" t="s">
        <v>1238</v>
      </c>
      <c r="BL299" t="s">
        <v>641</v>
      </c>
      <c r="BM299" t="s">
        <v>90</v>
      </c>
      <c r="BN299" t="s">
        <v>642</v>
      </c>
      <c r="BO299" t="s">
        <v>964</v>
      </c>
      <c r="BP299" t="s">
        <v>90</v>
      </c>
      <c r="BQ299" t="s">
        <v>354</v>
      </c>
      <c r="BR299" t="s">
        <v>355</v>
      </c>
      <c r="BU299" t="s">
        <v>90</v>
      </c>
      <c r="BV299" t="s">
        <v>518</v>
      </c>
      <c r="BW299" t="s">
        <v>90</v>
      </c>
      <c r="BX299" t="s">
        <v>518</v>
      </c>
      <c r="CA299" t="s">
        <v>90</v>
      </c>
      <c r="CB299" t="s">
        <v>427</v>
      </c>
      <c r="CC299" t="s">
        <v>88</v>
      </c>
      <c r="CD299" t="s">
        <v>2195</v>
      </c>
      <c r="CI299" t="s">
        <v>402</v>
      </c>
      <c r="CJ299" t="s">
        <v>2196</v>
      </c>
    </row>
    <row r="300" spans="1:88" x14ac:dyDescent="0.25">
      <c r="A300" t="s">
        <v>444</v>
      </c>
      <c r="B300" t="s">
        <v>1114</v>
      </c>
      <c r="C300" t="s">
        <v>84</v>
      </c>
      <c r="D300" t="s">
        <v>89</v>
      </c>
      <c r="E300" t="s">
        <v>85</v>
      </c>
      <c r="F300" t="s">
        <v>583</v>
      </c>
      <c r="G300" t="s">
        <v>584</v>
      </c>
      <c r="H300" t="s">
        <v>1802</v>
      </c>
      <c r="I300" t="s">
        <v>1855</v>
      </c>
      <c r="K300" t="s">
        <v>1855</v>
      </c>
      <c r="L300" t="s">
        <v>585</v>
      </c>
      <c r="M300" t="s">
        <v>1513</v>
      </c>
      <c r="N300" t="s">
        <v>586</v>
      </c>
      <c r="P300" s="2">
        <v>1</v>
      </c>
      <c r="Q300" s="2">
        <v>0.55000000000000004</v>
      </c>
      <c r="R300" s="2">
        <v>0.55000000000000004</v>
      </c>
      <c r="T300" s="2">
        <v>25.43</v>
      </c>
      <c r="V300" s="2">
        <v>25.43</v>
      </c>
      <c r="AC300" s="2">
        <v>25.43</v>
      </c>
      <c r="AD300" s="2">
        <v>0.16</v>
      </c>
      <c r="AE300" s="2">
        <v>4.07</v>
      </c>
      <c r="AG300" s="2">
        <v>4.07</v>
      </c>
      <c r="AP300" s="2">
        <v>4.07</v>
      </c>
      <c r="AQ300" s="2">
        <v>29.5</v>
      </c>
      <c r="AS300" s="2">
        <v>29.5</v>
      </c>
      <c r="AZ300" s="2">
        <v>29.5</v>
      </c>
      <c r="BA300" t="s">
        <v>87</v>
      </c>
      <c r="BH300" t="s">
        <v>407</v>
      </c>
      <c r="BI300" t="s">
        <v>367</v>
      </c>
      <c r="BJ300" t="s">
        <v>206</v>
      </c>
      <c r="BK300" t="s">
        <v>368</v>
      </c>
      <c r="BL300" t="s">
        <v>417</v>
      </c>
      <c r="BM300" t="s">
        <v>90</v>
      </c>
      <c r="BN300" t="s">
        <v>587</v>
      </c>
      <c r="BO300" t="s">
        <v>206</v>
      </c>
      <c r="BP300" t="s">
        <v>90</v>
      </c>
      <c r="BQ300" t="s">
        <v>354</v>
      </c>
      <c r="BR300" t="s">
        <v>355</v>
      </c>
      <c r="BU300" t="s">
        <v>90</v>
      </c>
      <c r="BV300" t="s">
        <v>518</v>
      </c>
      <c r="BW300" t="s">
        <v>90</v>
      </c>
      <c r="BX300" t="s">
        <v>518</v>
      </c>
      <c r="CA300" t="s">
        <v>90</v>
      </c>
      <c r="CB300" t="s">
        <v>427</v>
      </c>
      <c r="CC300" t="s">
        <v>88</v>
      </c>
      <c r="CD300" t="s">
        <v>588</v>
      </c>
      <c r="CI300" t="s">
        <v>402</v>
      </c>
      <c r="CJ300" t="s">
        <v>589</v>
      </c>
    </row>
    <row r="301" spans="1:88" x14ac:dyDescent="0.25">
      <c r="A301" t="s">
        <v>444</v>
      </c>
      <c r="B301" t="s">
        <v>1114</v>
      </c>
      <c r="C301" t="s">
        <v>84</v>
      </c>
      <c r="D301" t="s">
        <v>425</v>
      </c>
      <c r="E301" t="s">
        <v>85</v>
      </c>
      <c r="F301" t="s">
        <v>2197</v>
      </c>
      <c r="G301" t="s">
        <v>2198</v>
      </c>
      <c r="H301" t="s">
        <v>2199</v>
      </c>
      <c r="I301" t="s">
        <v>1855</v>
      </c>
      <c r="K301" t="s">
        <v>1855</v>
      </c>
      <c r="L301" t="s">
        <v>1450</v>
      </c>
      <c r="M301" t="s">
        <v>1451</v>
      </c>
      <c r="N301" t="s">
        <v>2200</v>
      </c>
      <c r="P301" s="2">
        <v>1</v>
      </c>
      <c r="Q301" s="2">
        <v>0.66</v>
      </c>
      <c r="R301" s="2">
        <v>0.66</v>
      </c>
      <c r="T301" s="2">
        <v>22.42</v>
      </c>
      <c r="V301" s="2">
        <v>22.42</v>
      </c>
      <c r="W301" s="2">
        <v>0.82</v>
      </c>
      <c r="X301" s="2">
        <v>-0.82</v>
      </c>
      <c r="Y301" s="2">
        <v>0</v>
      </c>
      <c r="AC301" s="2">
        <v>22.42</v>
      </c>
      <c r="AD301" s="2">
        <v>0.2</v>
      </c>
      <c r="AE301" s="2">
        <v>4.4800000000000004</v>
      </c>
      <c r="AG301" s="2">
        <v>4.4800000000000004</v>
      </c>
      <c r="AH301" s="2">
        <v>0.2</v>
      </c>
      <c r="AI301" s="2">
        <v>0.17</v>
      </c>
      <c r="AJ301" s="2">
        <v>-0.17</v>
      </c>
      <c r="AK301" s="2">
        <v>0</v>
      </c>
      <c r="AP301" s="2">
        <v>4.4800000000000004</v>
      </c>
      <c r="AQ301" s="2">
        <v>26.9</v>
      </c>
      <c r="AS301" s="2">
        <v>26.9</v>
      </c>
      <c r="AT301" s="2">
        <v>0.99</v>
      </c>
      <c r="AU301" s="2">
        <v>-0.99</v>
      </c>
      <c r="AV301" s="2">
        <v>0</v>
      </c>
      <c r="AZ301" s="2">
        <v>26.9</v>
      </c>
      <c r="BA301" t="s">
        <v>377</v>
      </c>
      <c r="BH301" t="s">
        <v>407</v>
      </c>
      <c r="BI301" t="s">
        <v>1237</v>
      </c>
      <c r="BJ301" t="s">
        <v>964</v>
      </c>
      <c r="BK301" t="s">
        <v>1238</v>
      </c>
      <c r="BL301" t="s">
        <v>1074</v>
      </c>
      <c r="BM301" t="s">
        <v>376</v>
      </c>
      <c r="BN301" t="s">
        <v>2201</v>
      </c>
      <c r="BO301" t="s">
        <v>964</v>
      </c>
      <c r="BP301" t="s">
        <v>376</v>
      </c>
      <c r="BQ301" t="s">
        <v>354</v>
      </c>
      <c r="BR301" t="s">
        <v>355</v>
      </c>
      <c r="BU301" t="s">
        <v>376</v>
      </c>
      <c r="BV301" t="s">
        <v>1076</v>
      </c>
      <c r="BW301" t="s">
        <v>376</v>
      </c>
      <c r="BX301" t="s">
        <v>1076</v>
      </c>
      <c r="CA301" t="s">
        <v>376</v>
      </c>
      <c r="CB301" t="s">
        <v>1165</v>
      </c>
      <c r="CC301" t="s">
        <v>88</v>
      </c>
      <c r="CD301" t="s">
        <v>2202</v>
      </c>
      <c r="CI301" t="s">
        <v>402</v>
      </c>
      <c r="CJ301" t="s">
        <v>2203</v>
      </c>
    </row>
    <row r="302" spans="1:88" x14ac:dyDescent="0.25">
      <c r="A302" t="s">
        <v>444</v>
      </c>
      <c r="B302" t="s">
        <v>1114</v>
      </c>
      <c r="C302" t="s">
        <v>84</v>
      </c>
      <c r="D302" t="s">
        <v>89</v>
      </c>
      <c r="E302" t="s">
        <v>356</v>
      </c>
      <c r="F302" t="s">
        <v>2204</v>
      </c>
      <c r="G302" t="s">
        <v>2205</v>
      </c>
      <c r="J302" t="s">
        <v>1855</v>
      </c>
      <c r="K302" t="s">
        <v>1855</v>
      </c>
      <c r="L302" t="s">
        <v>2206</v>
      </c>
      <c r="M302" t="s">
        <v>2207</v>
      </c>
      <c r="N302" t="s">
        <v>2208</v>
      </c>
      <c r="P302" s="2">
        <v>1</v>
      </c>
      <c r="Q302" s="2">
        <v>0.55000000000000004</v>
      </c>
      <c r="R302" s="2">
        <v>0.55000000000000004</v>
      </c>
      <c r="BI302" t="s">
        <v>2209</v>
      </c>
      <c r="BJ302" t="s">
        <v>90</v>
      </c>
      <c r="BK302" t="s">
        <v>2210</v>
      </c>
      <c r="BL302" t="s">
        <v>367</v>
      </c>
      <c r="BM302" t="s">
        <v>206</v>
      </c>
      <c r="BN302" t="s">
        <v>368</v>
      </c>
      <c r="BO302" t="s">
        <v>964</v>
      </c>
      <c r="BP302" t="s">
        <v>90</v>
      </c>
      <c r="BQ302" t="s">
        <v>354</v>
      </c>
      <c r="BR302" t="s">
        <v>123</v>
      </c>
    </row>
    <row r="303" spans="1:88" x14ac:dyDescent="0.25">
      <c r="A303" t="s">
        <v>444</v>
      </c>
      <c r="B303" t="s">
        <v>1114</v>
      </c>
      <c r="C303" t="s">
        <v>84</v>
      </c>
      <c r="D303" t="s">
        <v>89</v>
      </c>
      <c r="E303" t="s">
        <v>356</v>
      </c>
      <c r="F303" t="s">
        <v>2211</v>
      </c>
      <c r="G303" t="s">
        <v>2212</v>
      </c>
      <c r="J303" t="s">
        <v>1855</v>
      </c>
      <c r="K303" t="s">
        <v>1855</v>
      </c>
      <c r="L303" t="s">
        <v>639</v>
      </c>
      <c r="M303" t="s">
        <v>2038</v>
      </c>
      <c r="N303" t="s">
        <v>640</v>
      </c>
      <c r="P303" s="2">
        <v>1</v>
      </c>
      <c r="Q303" s="2">
        <v>0.64</v>
      </c>
      <c r="R303" s="2">
        <v>0.64</v>
      </c>
      <c r="BI303" t="s">
        <v>2213</v>
      </c>
      <c r="BJ303" t="s">
        <v>90</v>
      </c>
      <c r="BK303" t="s">
        <v>2214</v>
      </c>
      <c r="BL303" t="s">
        <v>367</v>
      </c>
      <c r="BM303" t="s">
        <v>206</v>
      </c>
      <c r="BN303" t="s">
        <v>368</v>
      </c>
      <c r="BO303" t="s">
        <v>964</v>
      </c>
      <c r="BP303" t="s">
        <v>90</v>
      </c>
      <c r="BQ303" t="s">
        <v>354</v>
      </c>
      <c r="BR303" t="s">
        <v>123</v>
      </c>
    </row>
    <row r="304" spans="1:88" x14ac:dyDescent="0.25">
      <c r="A304" t="s">
        <v>444</v>
      </c>
      <c r="B304" t="s">
        <v>1114</v>
      </c>
      <c r="C304" t="s">
        <v>84</v>
      </c>
      <c r="D304" t="s">
        <v>89</v>
      </c>
      <c r="E304" t="s">
        <v>356</v>
      </c>
      <c r="F304" t="s">
        <v>2215</v>
      </c>
      <c r="G304" t="s">
        <v>2216</v>
      </c>
      <c r="J304" t="s">
        <v>1855</v>
      </c>
      <c r="K304" t="s">
        <v>1855</v>
      </c>
      <c r="L304" t="s">
        <v>2217</v>
      </c>
      <c r="M304" t="s">
        <v>2218</v>
      </c>
      <c r="N304" t="s">
        <v>2219</v>
      </c>
      <c r="P304" s="2">
        <v>1</v>
      </c>
      <c r="Q304" s="2">
        <v>0.79</v>
      </c>
      <c r="R304" s="2">
        <v>0.79</v>
      </c>
      <c r="BI304" t="s">
        <v>2220</v>
      </c>
      <c r="BJ304" t="s">
        <v>90</v>
      </c>
      <c r="BK304" t="s">
        <v>2221</v>
      </c>
      <c r="BL304" t="s">
        <v>367</v>
      </c>
      <c r="BM304" t="s">
        <v>206</v>
      </c>
      <c r="BN304" t="s">
        <v>368</v>
      </c>
      <c r="BO304" t="s">
        <v>1085</v>
      </c>
      <c r="BP304" t="s">
        <v>90</v>
      </c>
      <c r="BQ304" t="s">
        <v>354</v>
      </c>
      <c r="BR304" t="s">
        <v>123</v>
      </c>
    </row>
    <row r="305" spans="1:88" x14ac:dyDescent="0.25">
      <c r="A305" t="s">
        <v>444</v>
      </c>
      <c r="B305" t="s">
        <v>1114</v>
      </c>
      <c r="C305" t="s">
        <v>84</v>
      </c>
      <c r="D305" t="s">
        <v>89</v>
      </c>
      <c r="E305" t="s">
        <v>356</v>
      </c>
      <c r="F305" t="s">
        <v>2222</v>
      </c>
      <c r="G305" t="s">
        <v>2223</v>
      </c>
      <c r="J305" t="s">
        <v>1855</v>
      </c>
      <c r="K305" t="s">
        <v>1855</v>
      </c>
      <c r="L305" t="s">
        <v>1450</v>
      </c>
      <c r="M305" t="s">
        <v>1451</v>
      </c>
      <c r="N305" t="s">
        <v>1452</v>
      </c>
      <c r="P305" s="2">
        <v>1</v>
      </c>
      <c r="Q305" s="2">
        <v>0.66</v>
      </c>
      <c r="R305" s="2">
        <v>0.66</v>
      </c>
      <c r="BI305" t="s">
        <v>2224</v>
      </c>
      <c r="BJ305" t="s">
        <v>90</v>
      </c>
      <c r="BK305" t="s">
        <v>2225</v>
      </c>
      <c r="BL305" t="s">
        <v>367</v>
      </c>
      <c r="BM305" t="s">
        <v>206</v>
      </c>
      <c r="BN305" t="s">
        <v>368</v>
      </c>
      <c r="BO305" t="s">
        <v>964</v>
      </c>
      <c r="BP305" t="s">
        <v>90</v>
      </c>
      <c r="BQ305" t="s">
        <v>354</v>
      </c>
      <c r="BR305" t="s">
        <v>123</v>
      </c>
    </row>
    <row r="306" spans="1:88" x14ac:dyDescent="0.25">
      <c r="A306" t="s">
        <v>444</v>
      </c>
      <c r="B306" t="s">
        <v>1114</v>
      </c>
      <c r="C306" t="s">
        <v>84</v>
      </c>
      <c r="D306" t="s">
        <v>89</v>
      </c>
      <c r="E306" t="s">
        <v>356</v>
      </c>
      <c r="F306" t="s">
        <v>980</v>
      </c>
      <c r="G306" t="s">
        <v>2226</v>
      </c>
      <c r="J306" t="s">
        <v>1855</v>
      </c>
      <c r="K306" t="s">
        <v>1855</v>
      </c>
      <c r="L306" t="s">
        <v>982</v>
      </c>
      <c r="M306" t="s">
        <v>1389</v>
      </c>
      <c r="N306" t="s">
        <v>983</v>
      </c>
      <c r="P306" s="2">
        <v>1</v>
      </c>
      <c r="Q306" s="2">
        <v>0.53</v>
      </c>
      <c r="R306" s="2">
        <v>0.53</v>
      </c>
      <c r="BI306" t="s">
        <v>2227</v>
      </c>
      <c r="BJ306" t="s">
        <v>90</v>
      </c>
      <c r="BK306" t="s">
        <v>985</v>
      </c>
      <c r="BL306" t="s">
        <v>367</v>
      </c>
      <c r="BM306" t="s">
        <v>206</v>
      </c>
      <c r="BN306" t="s">
        <v>368</v>
      </c>
      <c r="BO306" t="s">
        <v>206</v>
      </c>
      <c r="BP306" t="s">
        <v>90</v>
      </c>
      <c r="BQ306" t="s">
        <v>354</v>
      </c>
      <c r="BR306" t="s">
        <v>123</v>
      </c>
    </row>
    <row r="307" spans="1:88" x14ac:dyDescent="0.25">
      <c r="A307" t="s">
        <v>444</v>
      </c>
      <c r="B307" t="s">
        <v>1114</v>
      </c>
      <c r="C307" t="s">
        <v>84</v>
      </c>
      <c r="D307" t="s">
        <v>89</v>
      </c>
      <c r="E307" t="s">
        <v>356</v>
      </c>
      <c r="F307" t="s">
        <v>2228</v>
      </c>
      <c r="G307" t="s">
        <v>2229</v>
      </c>
      <c r="J307" t="s">
        <v>1855</v>
      </c>
      <c r="K307" t="s">
        <v>1855</v>
      </c>
      <c r="L307" t="s">
        <v>1630</v>
      </c>
      <c r="M307" t="s">
        <v>1631</v>
      </c>
      <c r="N307" t="s">
        <v>2230</v>
      </c>
      <c r="P307" s="2">
        <v>1</v>
      </c>
      <c r="Q307" s="2">
        <v>0.66</v>
      </c>
      <c r="R307" s="2">
        <v>0.66</v>
      </c>
      <c r="BI307" t="s">
        <v>2231</v>
      </c>
      <c r="BJ307" t="s">
        <v>90</v>
      </c>
      <c r="BK307" t="s">
        <v>2232</v>
      </c>
      <c r="BL307" t="s">
        <v>367</v>
      </c>
      <c r="BM307" t="s">
        <v>206</v>
      </c>
      <c r="BN307" t="s">
        <v>368</v>
      </c>
      <c r="BO307" t="s">
        <v>90</v>
      </c>
      <c r="BP307" t="s">
        <v>90</v>
      </c>
      <c r="BQ307" t="s">
        <v>354</v>
      </c>
      <c r="BR307" t="s">
        <v>123</v>
      </c>
    </row>
    <row r="308" spans="1:88" x14ac:dyDescent="0.25">
      <c r="A308" t="s">
        <v>444</v>
      </c>
      <c r="B308" t="s">
        <v>1114</v>
      </c>
      <c r="C308" t="s">
        <v>84</v>
      </c>
      <c r="D308" t="s">
        <v>89</v>
      </c>
      <c r="E308" t="s">
        <v>356</v>
      </c>
      <c r="F308" t="s">
        <v>2228</v>
      </c>
      <c r="G308" t="s">
        <v>2233</v>
      </c>
      <c r="J308" t="s">
        <v>1855</v>
      </c>
      <c r="K308" t="s">
        <v>1855</v>
      </c>
      <c r="L308" t="s">
        <v>1450</v>
      </c>
      <c r="M308" t="s">
        <v>1451</v>
      </c>
      <c r="N308" t="s">
        <v>1452</v>
      </c>
      <c r="P308" s="2">
        <v>1</v>
      </c>
      <c r="Q308" s="2">
        <v>0.66</v>
      </c>
      <c r="R308" s="2">
        <v>0.66</v>
      </c>
      <c r="BI308" t="s">
        <v>2231</v>
      </c>
      <c r="BJ308" t="s">
        <v>90</v>
      </c>
      <c r="BK308" t="s">
        <v>2232</v>
      </c>
      <c r="BL308" t="s">
        <v>367</v>
      </c>
      <c r="BM308" t="s">
        <v>206</v>
      </c>
      <c r="BN308" t="s">
        <v>368</v>
      </c>
      <c r="BO308" t="s">
        <v>90</v>
      </c>
      <c r="BP308" t="s">
        <v>90</v>
      </c>
      <c r="BQ308" t="s">
        <v>354</v>
      </c>
      <c r="BR308" t="s">
        <v>123</v>
      </c>
    </row>
    <row r="309" spans="1:88" x14ac:dyDescent="0.25">
      <c r="A309" t="s">
        <v>444</v>
      </c>
      <c r="B309" t="s">
        <v>1114</v>
      </c>
      <c r="C309" t="s">
        <v>84</v>
      </c>
      <c r="D309" t="s">
        <v>89</v>
      </c>
      <c r="E309" t="s">
        <v>201</v>
      </c>
      <c r="F309" t="s">
        <v>1049</v>
      </c>
      <c r="G309" t="s">
        <v>1050</v>
      </c>
      <c r="H309" t="s">
        <v>2234</v>
      </c>
      <c r="K309" t="s">
        <v>1855</v>
      </c>
      <c r="L309" t="s">
        <v>982</v>
      </c>
      <c r="M309" t="s">
        <v>1389</v>
      </c>
      <c r="N309" t="s">
        <v>983</v>
      </c>
      <c r="P309" s="2">
        <v>1</v>
      </c>
      <c r="T309" s="2">
        <v>-25.78</v>
      </c>
      <c r="V309" s="2">
        <v>-25.78</v>
      </c>
      <c r="AC309" s="2">
        <v>-25.78</v>
      </c>
      <c r="AD309" s="2">
        <v>0.16</v>
      </c>
      <c r="AE309" s="2">
        <v>-4.12</v>
      </c>
      <c r="AG309" s="2">
        <v>-4.12</v>
      </c>
      <c r="AP309" s="2">
        <v>-4.12</v>
      </c>
      <c r="AQ309" s="2">
        <v>-29.9</v>
      </c>
      <c r="AS309" s="2">
        <v>-29.9</v>
      </c>
      <c r="AZ309" s="2">
        <v>-29.9</v>
      </c>
      <c r="BA309" t="s">
        <v>87</v>
      </c>
      <c r="BH309" t="s">
        <v>407</v>
      </c>
      <c r="BI309" t="s">
        <v>367</v>
      </c>
      <c r="BK309" t="s">
        <v>368</v>
      </c>
      <c r="BL309" t="s">
        <v>1051</v>
      </c>
      <c r="BM309" t="s">
        <v>90</v>
      </c>
      <c r="BN309" t="s">
        <v>1052</v>
      </c>
      <c r="BO309" t="s">
        <v>206</v>
      </c>
      <c r="BP309" t="s">
        <v>90</v>
      </c>
      <c r="BQ309" t="s">
        <v>354</v>
      </c>
      <c r="BR309" t="s">
        <v>355</v>
      </c>
      <c r="BU309" t="s">
        <v>90</v>
      </c>
      <c r="BV309" t="s">
        <v>518</v>
      </c>
      <c r="BW309" t="s">
        <v>90</v>
      </c>
      <c r="BX309" t="s">
        <v>518</v>
      </c>
      <c r="CA309" t="s">
        <v>90</v>
      </c>
      <c r="CB309" t="s">
        <v>427</v>
      </c>
      <c r="CC309" t="s">
        <v>88</v>
      </c>
      <c r="CD309" t="s">
        <v>1053</v>
      </c>
      <c r="CI309" t="s">
        <v>402</v>
      </c>
      <c r="CJ309" t="s">
        <v>1054</v>
      </c>
    </row>
    <row r="310" spans="1:88" x14ac:dyDescent="0.25">
      <c r="A310" t="s">
        <v>444</v>
      </c>
      <c r="B310" t="s">
        <v>1114</v>
      </c>
      <c r="C310" t="s">
        <v>84</v>
      </c>
      <c r="D310" t="s">
        <v>89</v>
      </c>
      <c r="E310" t="s">
        <v>201</v>
      </c>
      <c r="F310" t="s">
        <v>1007</v>
      </c>
      <c r="G310" t="s">
        <v>1008</v>
      </c>
      <c r="H310" t="s">
        <v>434</v>
      </c>
      <c r="K310" t="s">
        <v>1855</v>
      </c>
      <c r="L310" t="s">
        <v>1003</v>
      </c>
      <c r="M310" t="s">
        <v>1861</v>
      </c>
      <c r="N310" t="s">
        <v>1004</v>
      </c>
      <c r="P310" s="2">
        <v>1</v>
      </c>
      <c r="T310" s="2">
        <v>-25.43</v>
      </c>
      <c r="V310" s="2">
        <v>-25.43</v>
      </c>
      <c r="W310" s="2">
        <v>-3.35</v>
      </c>
      <c r="X310" s="2">
        <v>3.35</v>
      </c>
      <c r="Y310" s="2">
        <v>0</v>
      </c>
      <c r="AC310" s="2">
        <v>-25.43</v>
      </c>
      <c r="AD310" s="2">
        <v>0.16</v>
      </c>
      <c r="AE310" s="2">
        <v>-4.07</v>
      </c>
      <c r="AG310" s="2">
        <v>-4.07</v>
      </c>
      <c r="AH310" s="2">
        <v>0.16</v>
      </c>
      <c r="AI310" s="2">
        <v>-0.54</v>
      </c>
      <c r="AJ310" s="2">
        <v>0.54</v>
      </c>
      <c r="AK310" s="2">
        <v>0</v>
      </c>
      <c r="AP310" s="2">
        <v>-4.07</v>
      </c>
      <c r="AQ310" s="2">
        <v>-29.5</v>
      </c>
      <c r="AS310" s="2">
        <v>-29.5</v>
      </c>
      <c r="AT310" s="2">
        <v>-3.89</v>
      </c>
      <c r="AU310" s="2">
        <v>3.89</v>
      </c>
      <c r="AV310" s="2">
        <v>0</v>
      </c>
      <c r="AZ310" s="2">
        <v>-29.5</v>
      </c>
      <c r="BA310" t="s">
        <v>87</v>
      </c>
      <c r="BH310" t="s">
        <v>407</v>
      </c>
      <c r="BI310" t="s">
        <v>367</v>
      </c>
      <c r="BK310" t="s">
        <v>368</v>
      </c>
      <c r="BL310" t="s">
        <v>997</v>
      </c>
      <c r="BM310" t="s">
        <v>90</v>
      </c>
      <c r="BN310" t="s">
        <v>998</v>
      </c>
      <c r="BO310" t="s">
        <v>206</v>
      </c>
      <c r="BP310" t="s">
        <v>90</v>
      </c>
      <c r="BQ310" t="s">
        <v>354</v>
      </c>
      <c r="BR310" t="s">
        <v>355</v>
      </c>
      <c r="BU310" t="s">
        <v>90</v>
      </c>
      <c r="BV310" t="s">
        <v>518</v>
      </c>
      <c r="BW310" t="s">
        <v>90</v>
      </c>
      <c r="BX310" t="s">
        <v>518</v>
      </c>
      <c r="CA310" t="s">
        <v>90</v>
      </c>
      <c r="CB310" t="s">
        <v>427</v>
      </c>
      <c r="CC310" t="s">
        <v>88</v>
      </c>
      <c r="CD310" t="s">
        <v>1009</v>
      </c>
      <c r="CI310" t="s">
        <v>402</v>
      </c>
      <c r="CJ310" t="s">
        <v>1010</v>
      </c>
    </row>
    <row r="311" spans="1:88" x14ac:dyDescent="0.25">
      <c r="A311" t="s">
        <v>444</v>
      </c>
      <c r="B311" t="s">
        <v>1114</v>
      </c>
      <c r="C311" t="s">
        <v>84</v>
      </c>
      <c r="D311" t="s">
        <v>89</v>
      </c>
      <c r="E311" t="s">
        <v>201</v>
      </c>
      <c r="F311" t="s">
        <v>994</v>
      </c>
      <c r="G311" t="s">
        <v>995</v>
      </c>
      <c r="H311" t="s">
        <v>434</v>
      </c>
      <c r="K311" t="s">
        <v>1855</v>
      </c>
      <c r="L311" t="s">
        <v>944</v>
      </c>
      <c r="M311" t="s">
        <v>1170</v>
      </c>
      <c r="N311" t="s">
        <v>996</v>
      </c>
      <c r="P311" s="2">
        <v>1</v>
      </c>
      <c r="T311" s="2">
        <v>-25.43</v>
      </c>
      <c r="V311" s="2">
        <v>-25.43</v>
      </c>
      <c r="W311" s="2">
        <v>-3.35</v>
      </c>
      <c r="X311" s="2">
        <v>3.35</v>
      </c>
      <c r="Y311" s="2">
        <v>0</v>
      </c>
      <c r="AC311" s="2">
        <v>-25.43</v>
      </c>
      <c r="AD311" s="2">
        <v>0.16</v>
      </c>
      <c r="AE311" s="2">
        <v>-4.07</v>
      </c>
      <c r="AG311" s="2">
        <v>-4.07</v>
      </c>
      <c r="AH311" s="2">
        <v>0.16</v>
      </c>
      <c r="AI311" s="2">
        <v>-0.54</v>
      </c>
      <c r="AJ311" s="2">
        <v>0.54</v>
      </c>
      <c r="AK311" s="2">
        <v>0</v>
      </c>
      <c r="AP311" s="2">
        <v>-4.07</v>
      </c>
      <c r="AQ311" s="2">
        <v>-29.5</v>
      </c>
      <c r="AS311" s="2">
        <v>-29.5</v>
      </c>
      <c r="AT311" s="2">
        <v>-3.89</v>
      </c>
      <c r="AU311" s="2">
        <v>3.89</v>
      </c>
      <c r="AV311" s="2">
        <v>0</v>
      </c>
      <c r="AZ311" s="2">
        <v>-29.5</v>
      </c>
      <c r="BA311" t="s">
        <v>87</v>
      </c>
      <c r="BH311" t="s">
        <v>407</v>
      </c>
      <c r="BI311" t="s">
        <v>367</v>
      </c>
      <c r="BK311" t="s">
        <v>368</v>
      </c>
      <c r="BL311" t="s">
        <v>997</v>
      </c>
      <c r="BM311" t="s">
        <v>90</v>
      </c>
      <c r="BN311" t="s">
        <v>998</v>
      </c>
      <c r="BO311" t="s">
        <v>206</v>
      </c>
      <c r="BP311" t="s">
        <v>90</v>
      </c>
      <c r="BQ311" t="s">
        <v>354</v>
      </c>
      <c r="BR311" t="s">
        <v>355</v>
      </c>
      <c r="BU311" t="s">
        <v>90</v>
      </c>
      <c r="BV311" t="s">
        <v>518</v>
      </c>
      <c r="BW311" t="s">
        <v>90</v>
      </c>
      <c r="BX311" t="s">
        <v>518</v>
      </c>
      <c r="CA311" t="s">
        <v>90</v>
      </c>
      <c r="CB311" t="s">
        <v>427</v>
      </c>
      <c r="CC311" t="s">
        <v>88</v>
      </c>
      <c r="CD311" t="s">
        <v>999</v>
      </c>
      <c r="CI311" t="s">
        <v>402</v>
      </c>
      <c r="CJ311" t="s">
        <v>1000</v>
      </c>
    </row>
    <row r="312" spans="1:88" x14ac:dyDescent="0.25">
      <c r="A312" t="s">
        <v>444</v>
      </c>
      <c r="B312" t="s">
        <v>1114</v>
      </c>
      <c r="C312" t="s">
        <v>84</v>
      </c>
      <c r="D312" t="s">
        <v>89</v>
      </c>
      <c r="E312" t="s">
        <v>201</v>
      </c>
      <c r="F312" t="s">
        <v>2228</v>
      </c>
      <c r="G312" t="s">
        <v>2235</v>
      </c>
      <c r="H312" t="s">
        <v>2236</v>
      </c>
      <c r="K312" t="s">
        <v>1855</v>
      </c>
      <c r="L312" t="s">
        <v>1450</v>
      </c>
      <c r="M312" t="s">
        <v>1451</v>
      </c>
      <c r="N312" t="s">
        <v>1452</v>
      </c>
      <c r="P312" s="2">
        <v>1</v>
      </c>
      <c r="T312" s="2">
        <v>-25.13</v>
      </c>
      <c r="V312" s="2">
        <v>-25.13</v>
      </c>
      <c r="AC312" s="2">
        <v>-25.13</v>
      </c>
      <c r="AD312" s="2">
        <v>0.19</v>
      </c>
      <c r="AE312" s="2">
        <v>-4.7699999999999996</v>
      </c>
      <c r="AG312" s="2">
        <v>-4.7699999999999996</v>
      </c>
      <c r="AP312" s="2">
        <v>-4.7699999999999996</v>
      </c>
      <c r="AQ312" s="2">
        <v>-29.9</v>
      </c>
      <c r="AS312" s="2">
        <v>-29.9</v>
      </c>
      <c r="AZ312" s="2">
        <v>-29.9</v>
      </c>
      <c r="BA312" t="s">
        <v>87</v>
      </c>
      <c r="BH312" t="s">
        <v>407</v>
      </c>
      <c r="BI312" t="s">
        <v>1093</v>
      </c>
      <c r="BK312" t="s">
        <v>1094</v>
      </c>
      <c r="BL312" t="s">
        <v>2237</v>
      </c>
      <c r="BM312" t="s">
        <v>90</v>
      </c>
      <c r="BN312" t="s">
        <v>2232</v>
      </c>
      <c r="BO312" t="s">
        <v>90</v>
      </c>
      <c r="BP312" t="s">
        <v>90</v>
      </c>
      <c r="BQ312" t="s">
        <v>354</v>
      </c>
      <c r="BR312" t="s">
        <v>355</v>
      </c>
      <c r="BS312" t="s">
        <v>90</v>
      </c>
      <c r="BT312" t="s">
        <v>518</v>
      </c>
      <c r="BU312" t="s">
        <v>90</v>
      </c>
      <c r="BV312" t="s">
        <v>518</v>
      </c>
      <c r="BW312" t="s">
        <v>90</v>
      </c>
      <c r="BX312" t="s">
        <v>518</v>
      </c>
      <c r="CA312" t="s">
        <v>90</v>
      </c>
      <c r="CB312" t="s">
        <v>427</v>
      </c>
      <c r="CC312" t="s">
        <v>88</v>
      </c>
      <c r="CD312" t="s">
        <v>2238</v>
      </c>
      <c r="CI312" t="s">
        <v>402</v>
      </c>
      <c r="CJ312" t="s">
        <v>2239</v>
      </c>
    </row>
    <row r="313" spans="1:88" x14ac:dyDescent="0.25">
      <c r="A313" t="s">
        <v>444</v>
      </c>
      <c r="B313" t="s">
        <v>1114</v>
      </c>
      <c r="C313" t="s">
        <v>84</v>
      </c>
      <c r="D313" t="s">
        <v>1079</v>
      </c>
      <c r="E313" t="s">
        <v>1080</v>
      </c>
      <c r="F313" t="s">
        <v>2240</v>
      </c>
      <c r="G313" t="s">
        <v>2240</v>
      </c>
      <c r="I313" t="s">
        <v>1802</v>
      </c>
      <c r="J313" t="s">
        <v>1855</v>
      </c>
      <c r="K313" t="s">
        <v>1855</v>
      </c>
      <c r="L313" t="s">
        <v>1612</v>
      </c>
      <c r="M313" t="s">
        <v>1613</v>
      </c>
      <c r="N313" t="s">
        <v>1989</v>
      </c>
      <c r="P313" s="2">
        <v>1</v>
      </c>
      <c r="Q313" s="2">
        <v>0.59</v>
      </c>
      <c r="R313" s="2">
        <v>0.59</v>
      </c>
      <c r="U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F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R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BI313" t="s">
        <v>1145</v>
      </c>
      <c r="BJ313" t="s">
        <v>1146</v>
      </c>
      <c r="BK313" t="s">
        <v>1147</v>
      </c>
      <c r="BL313" t="s">
        <v>1093</v>
      </c>
      <c r="BM313" t="s">
        <v>90</v>
      </c>
      <c r="BN313" t="s">
        <v>1094</v>
      </c>
      <c r="BQ313" t="s">
        <v>1088</v>
      </c>
      <c r="BR313" t="s">
        <v>123</v>
      </c>
    </row>
    <row r="314" spans="1:88" x14ac:dyDescent="0.25">
      <c r="A314" t="s">
        <v>444</v>
      </c>
      <c r="B314" t="s">
        <v>1114</v>
      </c>
      <c r="C314" t="s">
        <v>84</v>
      </c>
      <c r="D314" t="s">
        <v>89</v>
      </c>
      <c r="E314" t="s">
        <v>85</v>
      </c>
      <c r="F314" t="s">
        <v>446</v>
      </c>
      <c r="G314" t="s">
        <v>447</v>
      </c>
      <c r="H314" t="s">
        <v>2199</v>
      </c>
      <c r="I314" t="s">
        <v>1802</v>
      </c>
      <c r="K314" t="s">
        <v>1802</v>
      </c>
      <c r="L314" t="s">
        <v>448</v>
      </c>
      <c r="M314" t="s">
        <v>1117</v>
      </c>
      <c r="N314" t="s">
        <v>449</v>
      </c>
      <c r="P314" s="2">
        <v>1</v>
      </c>
      <c r="Q314" s="2">
        <v>0.02</v>
      </c>
      <c r="R314" s="2">
        <v>0.02</v>
      </c>
      <c r="T314" s="2">
        <v>15.37</v>
      </c>
      <c r="V314" s="2">
        <v>15.37</v>
      </c>
      <c r="AC314" s="2">
        <v>15.37</v>
      </c>
      <c r="AD314" s="2">
        <v>0.23</v>
      </c>
      <c r="AE314" s="2">
        <v>3.53</v>
      </c>
      <c r="AG314" s="2">
        <v>3.53</v>
      </c>
      <c r="AP314" s="2">
        <v>3.53</v>
      </c>
      <c r="AQ314" s="2">
        <v>18.899999999999999</v>
      </c>
      <c r="AS314" s="2">
        <v>18.899999999999999</v>
      </c>
      <c r="AZ314" s="2">
        <v>18.899999999999999</v>
      </c>
      <c r="BA314" t="s">
        <v>87</v>
      </c>
      <c r="BH314" t="s">
        <v>407</v>
      </c>
      <c r="BI314" t="s">
        <v>450</v>
      </c>
      <c r="BJ314" t="s">
        <v>206</v>
      </c>
      <c r="BK314" t="s">
        <v>451</v>
      </c>
      <c r="BL314" t="s">
        <v>452</v>
      </c>
      <c r="BM314" t="s">
        <v>453</v>
      </c>
      <c r="BN314" t="s">
        <v>454</v>
      </c>
      <c r="BO314" t="s">
        <v>206</v>
      </c>
      <c r="BP314" t="s">
        <v>453</v>
      </c>
      <c r="BQ314" t="s">
        <v>354</v>
      </c>
      <c r="BR314" t="s">
        <v>355</v>
      </c>
      <c r="BS314" t="s">
        <v>206</v>
      </c>
      <c r="BT314" t="s">
        <v>455</v>
      </c>
      <c r="BW314" t="s">
        <v>206</v>
      </c>
      <c r="BX314" t="s">
        <v>455</v>
      </c>
      <c r="CA314" t="s">
        <v>453</v>
      </c>
      <c r="CB314" t="s">
        <v>1140</v>
      </c>
      <c r="CC314" t="s">
        <v>88</v>
      </c>
      <c r="CD314" t="s">
        <v>456</v>
      </c>
      <c r="CE314" t="s">
        <v>2241</v>
      </c>
      <c r="CF314" t="s">
        <v>457</v>
      </c>
      <c r="CG314" s="2">
        <v>4.3925000000000001</v>
      </c>
      <c r="CH314" t="s">
        <v>426</v>
      </c>
      <c r="CI314" t="s">
        <v>402</v>
      </c>
      <c r="CJ314" t="s">
        <v>458</v>
      </c>
    </row>
    <row r="315" spans="1:88" x14ac:dyDescent="0.25">
      <c r="A315" t="s">
        <v>444</v>
      </c>
      <c r="B315" t="s">
        <v>1114</v>
      </c>
      <c r="C315" t="s">
        <v>84</v>
      </c>
      <c r="D315" t="s">
        <v>89</v>
      </c>
      <c r="E315" t="s">
        <v>85</v>
      </c>
      <c r="F315" t="s">
        <v>2242</v>
      </c>
      <c r="G315" t="s">
        <v>2243</v>
      </c>
      <c r="H315" t="s">
        <v>1802</v>
      </c>
      <c r="I315" t="s">
        <v>1802</v>
      </c>
      <c r="K315" t="s">
        <v>1802</v>
      </c>
      <c r="L315" t="s">
        <v>1697</v>
      </c>
      <c r="M315" t="s">
        <v>1698</v>
      </c>
      <c r="N315" t="s">
        <v>1699</v>
      </c>
      <c r="P315" s="2">
        <v>1</v>
      </c>
      <c r="Q315" s="2">
        <v>0.48</v>
      </c>
      <c r="R315" s="2">
        <v>0.48</v>
      </c>
      <c r="T315" s="2">
        <v>25.43</v>
      </c>
      <c r="V315" s="2">
        <v>25.43</v>
      </c>
      <c r="AC315" s="2">
        <v>25.43</v>
      </c>
      <c r="AD315" s="2">
        <v>0.16</v>
      </c>
      <c r="AE315" s="2">
        <v>4.07</v>
      </c>
      <c r="AG315" s="2">
        <v>4.07</v>
      </c>
      <c r="AP315" s="2">
        <v>4.07</v>
      </c>
      <c r="AQ315" s="2">
        <v>29.5</v>
      </c>
      <c r="AS315" s="2">
        <v>29.5</v>
      </c>
      <c r="AZ315" s="2">
        <v>29.5</v>
      </c>
      <c r="BA315" t="s">
        <v>87</v>
      </c>
      <c r="BH315" t="s">
        <v>407</v>
      </c>
      <c r="BI315" t="s">
        <v>1237</v>
      </c>
      <c r="BJ315" t="s">
        <v>964</v>
      </c>
      <c r="BK315" t="s">
        <v>1238</v>
      </c>
      <c r="BL315" t="s">
        <v>2244</v>
      </c>
      <c r="BM315" t="s">
        <v>90</v>
      </c>
      <c r="BN315" t="s">
        <v>2245</v>
      </c>
      <c r="BO315" t="s">
        <v>964</v>
      </c>
      <c r="BP315" t="s">
        <v>90</v>
      </c>
      <c r="BQ315" t="s">
        <v>354</v>
      </c>
      <c r="BR315" t="s">
        <v>355</v>
      </c>
      <c r="BU315" t="s">
        <v>90</v>
      </c>
      <c r="BV315" t="s">
        <v>518</v>
      </c>
      <c r="BW315" t="s">
        <v>90</v>
      </c>
      <c r="BX315" t="s">
        <v>518</v>
      </c>
      <c r="CA315" t="s">
        <v>90</v>
      </c>
      <c r="CB315" t="s">
        <v>427</v>
      </c>
      <c r="CC315" t="s">
        <v>88</v>
      </c>
      <c r="CD315" t="s">
        <v>2246</v>
      </c>
      <c r="CI315" t="s">
        <v>402</v>
      </c>
      <c r="CJ315" t="s">
        <v>2247</v>
      </c>
    </row>
    <row r="316" spans="1:88" x14ac:dyDescent="0.25">
      <c r="A316" t="s">
        <v>444</v>
      </c>
      <c r="B316" t="s">
        <v>1114</v>
      </c>
      <c r="C316" t="s">
        <v>84</v>
      </c>
      <c r="D316" t="s">
        <v>89</v>
      </c>
      <c r="E316" t="s">
        <v>85</v>
      </c>
      <c r="F316" t="s">
        <v>557</v>
      </c>
      <c r="G316" t="s">
        <v>558</v>
      </c>
      <c r="H316" t="s">
        <v>1802</v>
      </c>
      <c r="I316" t="s">
        <v>1802</v>
      </c>
      <c r="K316" t="s">
        <v>1802</v>
      </c>
      <c r="L316" t="s">
        <v>559</v>
      </c>
      <c r="M316" t="s">
        <v>1619</v>
      </c>
      <c r="N316" t="s">
        <v>560</v>
      </c>
      <c r="P316" s="2">
        <v>1</v>
      </c>
      <c r="Q316" s="2">
        <v>0.7</v>
      </c>
      <c r="R316" s="2">
        <v>0.7</v>
      </c>
      <c r="T316" s="2">
        <v>25.43</v>
      </c>
      <c r="V316" s="2">
        <v>25.43</v>
      </c>
      <c r="AC316" s="2">
        <v>25.43</v>
      </c>
      <c r="AD316" s="2">
        <v>0.16</v>
      </c>
      <c r="AE316" s="2">
        <v>4.07</v>
      </c>
      <c r="AG316" s="2">
        <v>4.07</v>
      </c>
      <c r="AP316" s="2">
        <v>4.07</v>
      </c>
      <c r="AQ316" s="2">
        <v>29.5</v>
      </c>
      <c r="AS316" s="2">
        <v>29.5</v>
      </c>
      <c r="AZ316" s="2">
        <v>29.5</v>
      </c>
      <c r="BA316" t="s">
        <v>87</v>
      </c>
      <c r="BH316" t="s">
        <v>407</v>
      </c>
      <c r="BI316" t="s">
        <v>367</v>
      </c>
      <c r="BJ316" t="s">
        <v>206</v>
      </c>
      <c r="BK316" t="s">
        <v>368</v>
      </c>
      <c r="BL316" t="s">
        <v>535</v>
      </c>
      <c r="BM316" t="s">
        <v>90</v>
      </c>
      <c r="BN316" t="s">
        <v>561</v>
      </c>
      <c r="BO316" t="s">
        <v>206</v>
      </c>
      <c r="BP316" t="s">
        <v>90</v>
      </c>
      <c r="BQ316" t="s">
        <v>354</v>
      </c>
      <c r="BR316" t="s">
        <v>355</v>
      </c>
      <c r="BU316" t="s">
        <v>90</v>
      </c>
      <c r="BV316" t="s">
        <v>518</v>
      </c>
      <c r="BW316" t="s">
        <v>90</v>
      </c>
      <c r="BX316" t="s">
        <v>518</v>
      </c>
      <c r="CA316" t="s">
        <v>90</v>
      </c>
      <c r="CB316" t="s">
        <v>427</v>
      </c>
      <c r="CC316" t="s">
        <v>88</v>
      </c>
      <c r="CD316" t="s">
        <v>562</v>
      </c>
      <c r="CI316" t="s">
        <v>402</v>
      </c>
      <c r="CJ316" t="s">
        <v>563</v>
      </c>
    </row>
    <row r="317" spans="1:88" x14ac:dyDescent="0.25">
      <c r="A317" t="s">
        <v>444</v>
      </c>
      <c r="B317" t="s">
        <v>1114</v>
      </c>
      <c r="C317" t="s">
        <v>84</v>
      </c>
      <c r="D317" t="s">
        <v>89</v>
      </c>
      <c r="E317" t="s">
        <v>85</v>
      </c>
      <c r="F317" t="s">
        <v>2248</v>
      </c>
      <c r="G317" t="s">
        <v>2249</v>
      </c>
      <c r="H317" t="s">
        <v>1802</v>
      </c>
      <c r="I317" t="s">
        <v>1802</v>
      </c>
      <c r="K317" t="s">
        <v>1802</v>
      </c>
      <c r="L317" t="s">
        <v>533</v>
      </c>
      <c r="M317" t="s">
        <v>1462</v>
      </c>
      <c r="N317" t="s">
        <v>534</v>
      </c>
      <c r="P317" s="2">
        <v>1</v>
      </c>
      <c r="Q317" s="2">
        <v>0.64</v>
      </c>
      <c r="R317" s="2">
        <v>0.64</v>
      </c>
      <c r="T317" s="2">
        <v>25.43</v>
      </c>
      <c r="V317" s="2">
        <v>25.43</v>
      </c>
      <c r="AC317" s="2">
        <v>25.43</v>
      </c>
      <c r="AD317" s="2">
        <v>0.16</v>
      </c>
      <c r="AE317" s="2">
        <v>4.07</v>
      </c>
      <c r="AG317" s="2">
        <v>4.07</v>
      </c>
      <c r="AP317" s="2">
        <v>4.07</v>
      </c>
      <c r="AQ317" s="2">
        <v>29.5</v>
      </c>
      <c r="AS317" s="2">
        <v>29.5</v>
      </c>
      <c r="AZ317" s="2">
        <v>29.5</v>
      </c>
      <c r="BA317" t="s">
        <v>87</v>
      </c>
      <c r="BH317" t="s">
        <v>407</v>
      </c>
      <c r="BI317" t="s">
        <v>1093</v>
      </c>
      <c r="BJ317" t="s">
        <v>90</v>
      </c>
      <c r="BK317" t="s">
        <v>1094</v>
      </c>
      <c r="BL317" t="s">
        <v>2250</v>
      </c>
      <c r="BM317" t="s">
        <v>90</v>
      </c>
      <c r="BN317" t="s">
        <v>2251</v>
      </c>
      <c r="BO317" t="s">
        <v>90</v>
      </c>
      <c r="BP317" t="s">
        <v>90</v>
      </c>
      <c r="BQ317" t="s">
        <v>354</v>
      </c>
      <c r="BR317" t="s">
        <v>355</v>
      </c>
      <c r="BS317" t="s">
        <v>90</v>
      </c>
      <c r="BT317" t="s">
        <v>518</v>
      </c>
      <c r="BU317" t="s">
        <v>90</v>
      </c>
      <c r="BV317" t="s">
        <v>518</v>
      </c>
      <c r="BW317" t="s">
        <v>90</v>
      </c>
      <c r="BX317" t="s">
        <v>518</v>
      </c>
      <c r="CA317" t="s">
        <v>90</v>
      </c>
      <c r="CB317" t="s">
        <v>427</v>
      </c>
      <c r="CC317" t="s">
        <v>88</v>
      </c>
      <c r="CD317" t="s">
        <v>2252</v>
      </c>
      <c r="CI317" t="s">
        <v>402</v>
      </c>
      <c r="CJ317" t="s">
        <v>2253</v>
      </c>
    </row>
    <row r="318" spans="1:88" x14ac:dyDescent="0.25">
      <c r="A318" t="s">
        <v>444</v>
      </c>
      <c r="B318" t="s">
        <v>1114</v>
      </c>
      <c r="C318" t="s">
        <v>84</v>
      </c>
      <c r="D318" t="s">
        <v>89</v>
      </c>
      <c r="E318" t="s">
        <v>85</v>
      </c>
      <c r="F318" t="s">
        <v>564</v>
      </c>
      <c r="G318" t="s">
        <v>565</v>
      </c>
      <c r="H318" t="s">
        <v>2199</v>
      </c>
      <c r="I318" t="s">
        <v>1802</v>
      </c>
      <c r="K318" t="s">
        <v>1802</v>
      </c>
      <c r="L318" t="s">
        <v>566</v>
      </c>
      <c r="M318" t="s">
        <v>2254</v>
      </c>
      <c r="N318" t="s">
        <v>567</v>
      </c>
      <c r="P318" s="2">
        <v>1</v>
      </c>
      <c r="Q318" s="2">
        <v>0.64</v>
      </c>
      <c r="R318" s="2">
        <v>0.64</v>
      </c>
      <c r="T318" s="2">
        <v>25.43</v>
      </c>
      <c r="V318" s="2">
        <v>25.43</v>
      </c>
      <c r="AC318" s="2">
        <v>25.43</v>
      </c>
      <c r="AD318" s="2">
        <v>0.16</v>
      </c>
      <c r="AE318" s="2">
        <v>4.07</v>
      </c>
      <c r="AG318" s="2">
        <v>4.07</v>
      </c>
      <c r="AP318" s="2">
        <v>4.07</v>
      </c>
      <c r="AQ318" s="2">
        <v>29.5</v>
      </c>
      <c r="AS318" s="2">
        <v>29.5</v>
      </c>
      <c r="AZ318" s="2">
        <v>29.5</v>
      </c>
      <c r="BA318" t="s">
        <v>87</v>
      </c>
      <c r="BH318" t="s">
        <v>407</v>
      </c>
      <c r="BI318" t="s">
        <v>505</v>
      </c>
      <c r="BJ318" t="s">
        <v>206</v>
      </c>
      <c r="BK318" t="s">
        <v>506</v>
      </c>
      <c r="BL318" t="s">
        <v>568</v>
      </c>
      <c r="BM318" t="s">
        <v>90</v>
      </c>
      <c r="BN318" t="s">
        <v>569</v>
      </c>
      <c r="BO318" t="s">
        <v>206</v>
      </c>
      <c r="BP318" t="s">
        <v>90</v>
      </c>
      <c r="BQ318" t="s">
        <v>354</v>
      </c>
      <c r="BR318" t="s">
        <v>355</v>
      </c>
      <c r="BU318" t="s">
        <v>90</v>
      </c>
      <c r="BV318" t="s">
        <v>518</v>
      </c>
      <c r="BW318" t="s">
        <v>90</v>
      </c>
      <c r="BX318" t="s">
        <v>518</v>
      </c>
      <c r="CA318" t="s">
        <v>90</v>
      </c>
      <c r="CB318" t="s">
        <v>427</v>
      </c>
      <c r="CC318" t="s">
        <v>88</v>
      </c>
      <c r="CD318" t="s">
        <v>570</v>
      </c>
      <c r="CI318" t="s">
        <v>402</v>
      </c>
      <c r="CJ318" t="s">
        <v>571</v>
      </c>
    </row>
    <row r="319" spans="1:88" x14ac:dyDescent="0.25">
      <c r="A319" t="s">
        <v>444</v>
      </c>
      <c r="B319" t="s">
        <v>1114</v>
      </c>
      <c r="C319" t="s">
        <v>84</v>
      </c>
      <c r="D319" t="s">
        <v>89</v>
      </c>
      <c r="E319" t="s">
        <v>85</v>
      </c>
      <c r="F319" t="s">
        <v>572</v>
      </c>
      <c r="G319" t="s">
        <v>573</v>
      </c>
      <c r="H319" t="s">
        <v>1802</v>
      </c>
      <c r="I319" t="s">
        <v>1802</v>
      </c>
      <c r="K319" t="s">
        <v>1802</v>
      </c>
      <c r="L319" t="s">
        <v>467</v>
      </c>
      <c r="M319" t="s">
        <v>1120</v>
      </c>
      <c r="N319" t="s">
        <v>468</v>
      </c>
      <c r="P319" s="2">
        <v>1</v>
      </c>
      <c r="Q319" s="2">
        <v>0.28000000000000003</v>
      </c>
      <c r="R319" s="2">
        <v>0.28000000000000003</v>
      </c>
      <c r="T319" s="2">
        <v>16.29</v>
      </c>
      <c r="V319" s="2">
        <v>16.29</v>
      </c>
      <c r="AC319" s="2">
        <v>16.29</v>
      </c>
      <c r="AD319" s="2">
        <v>0.16</v>
      </c>
      <c r="AE319" s="2">
        <v>2.61</v>
      </c>
      <c r="AG319" s="2">
        <v>2.61</v>
      </c>
      <c r="AP319" s="2">
        <v>2.61</v>
      </c>
      <c r="AQ319" s="2">
        <v>18.899999999999999</v>
      </c>
      <c r="AS319" s="2">
        <v>18.899999999999999</v>
      </c>
      <c r="AZ319" s="2">
        <v>18.899999999999999</v>
      </c>
      <c r="BA319" t="s">
        <v>87</v>
      </c>
      <c r="BH319" t="s">
        <v>407</v>
      </c>
      <c r="BI319" t="s">
        <v>525</v>
      </c>
      <c r="BJ319" t="s">
        <v>206</v>
      </c>
      <c r="BK319" t="s">
        <v>526</v>
      </c>
      <c r="BL319" t="s">
        <v>574</v>
      </c>
      <c r="BM319" t="s">
        <v>90</v>
      </c>
      <c r="BN319" t="s">
        <v>575</v>
      </c>
      <c r="BO319" t="s">
        <v>206</v>
      </c>
      <c r="BP319" t="s">
        <v>90</v>
      </c>
      <c r="BQ319" t="s">
        <v>354</v>
      </c>
      <c r="BR319" t="s">
        <v>355</v>
      </c>
      <c r="BU319" t="s">
        <v>90</v>
      </c>
      <c r="BV319" t="s">
        <v>518</v>
      </c>
      <c r="BW319" t="s">
        <v>90</v>
      </c>
      <c r="BX319" t="s">
        <v>518</v>
      </c>
      <c r="CA319" t="s">
        <v>90</v>
      </c>
      <c r="CB319" t="s">
        <v>427</v>
      </c>
      <c r="CC319" t="s">
        <v>88</v>
      </c>
      <c r="CD319" t="s">
        <v>576</v>
      </c>
      <c r="CI319" t="s">
        <v>402</v>
      </c>
      <c r="CJ319" t="s">
        <v>577</v>
      </c>
    </row>
    <row r="320" spans="1:88" x14ac:dyDescent="0.25">
      <c r="A320" t="s">
        <v>444</v>
      </c>
      <c r="B320" t="s">
        <v>1114</v>
      </c>
      <c r="C320" t="s">
        <v>84</v>
      </c>
      <c r="D320" t="s">
        <v>89</v>
      </c>
      <c r="E320" t="s">
        <v>85</v>
      </c>
      <c r="F320" t="s">
        <v>2255</v>
      </c>
      <c r="G320" t="s">
        <v>2256</v>
      </c>
      <c r="H320" t="s">
        <v>1802</v>
      </c>
      <c r="I320" t="s">
        <v>1802</v>
      </c>
      <c r="K320" t="s">
        <v>1802</v>
      </c>
      <c r="L320" t="s">
        <v>448</v>
      </c>
      <c r="M320" t="s">
        <v>1117</v>
      </c>
      <c r="N320" t="s">
        <v>449</v>
      </c>
      <c r="P320" s="2">
        <v>1</v>
      </c>
      <c r="Q320" s="2">
        <v>0.02</v>
      </c>
      <c r="R320" s="2">
        <v>0.02</v>
      </c>
      <c r="T320" s="2">
        <v>16.29</v>
      </c>
      <c r="V320" s="2">
        <v>16.29</v>
      </c>
      <c r="AC320" s="2">
        <v>16.29</v>
      </c>
      <c r="AD320" s="2">
        <v>0.16</v>
      </c>
      <c r="AE320" s="2">
        <v>2.61</v>
      </c>
      <c r="AG320" s="2">
        <v>2.61</v>
      </c>
      <c r="AP320" s="2">
        <v>2.61</v>
      </c>
      <c r="AQ320" s="2">
        <v>18.899999999999999</v>
      </c>
      <c r="AS320" s="2">
        <v>18.899999999999999</v>
      </c>
      <c r="AZ320" s="2">
        <v>18.899999999999999</v>
      </c>
      <c r="BA320" t="s">
        <v>87</v>
      </c>
      <c r="BH320" t="s">
        <v>407</v>
      </c>
      <c r="BI320" t="s">
        <v>1084</v>
      </c>
      <c r="BJ320" t="s">
        <v>1085</v>
      </c>
      <c r="BK320" t="s">
        <v>1086</v>
      </c>
      <c r="BL320" t="s">
        <v>655</v>
      </c>
      <c r="BM320" t="s">
        <v>90</v>
      </c>
      <c r="BN320" t="s">
        <v>2257</v>
      </c>
      <c r="BO320" t="s">
        <v>1085</v>
      </c>
      <c r="BP320" t="s">
        <v>90</v>
      </c>
      <c r="BQ320" t="s">
        <v>354</v>
      </c>
      <c r="BR320" t="s">
        <v>355</v>
      </c>
      <c r="BU320" t="s">
        <v>90</v>
      </c>
      <c r="BV320" t="s">
        <v>518</v>
      </c>
      <c r="BW320" t="s">
        <v>90</v>
      </c>
      <c r="BX320" t="s">
        <v>518</v>
      </c>
      <c r="CA320" t="s">
        <v>90</v>
      </c>
      <c r="CB320" t="s">
        <v>427</v>
      </c>
      <c r="CC320" t="s">
        <v>88</v>
      </c>
      <c r="CD320" t="s">
        <v>2258</v>
      </c>
      <c r="CI320" t="s">
        <v>402</v>
      </c>
      <c r="CJ320" t="s">
        <v>2259</v>
      </c>
    </row>
    <row r="321" spans="1:88" x14ac:dyDescent="0.25">
      <c r="A321" t="s">
        <v>444</v>
      </c>
      <c r="B321" t="s">
        <v>1114</v>
      </c>
      <c r="C321" t="s">
        <v>84</v>
      </c>
      <c r="D321" t="s">
        <v>89</v>
      </c>
      <c r="E321" t="s">
        <v>85</v>
      </c>
      <c r="F321" t="s">
        <v>2260</v>
      </c>
      <c r="G321" t="s">
        <v>2261</v>
      </c>
      <c r="H321" t="s">
        <v>1802</v>
      </c>
      <c r="I321" t="s">
        <v>1802</v>
      </c>
      <c r="K321" t="s">
        <v>1802</v>
      </c>
      <c r="L321" t="s">
        <v>467</v>
      </c>
      <c r="M321" t="s">
        <v>1120</v>
      </c>
      <c r="N321" t="s">
        <v>468</v>
      </c>
      <c r="P321" s="2">
        <v>1</v>
      </c>
      <c r="Q321" s="2">
        <v>0.28000000000000003</v>
      </c>
      <c r="R321" s="2">
        <v>0.28000000000000003</v>
      </c>
      <c r="T321" s="2">
        <v>16.29</v>
      </c>
      <c r="V321" s="2">
        <v>16.29</v>
      </c>
      <c r="AC321" s="2">
        <v>16.29</v>
      </c>
      <c r="AD321" s="2">
        <v>0.16</v>
      </c>
      <c r="AE321" s="2">
        <v>2.61</v>
      </c>
      <c r="AG321" s="2">
        <v>2.61</v>
      </c>
      <c r="AP321" s="2">
        <v>2.61</v>
      </c>
      <c r="AQ321" s="2">
        <v>18.899999999999999</v>
      </c>
      <c r="AS321" s="2">
        <v>18.899999999999999</v>
      </c>
      <c r="AZ321" s="2">
        <v>18.899999999999999</v>
      </c>
      <c r="BA321" t="s">
        <v>87</v>
      </c>
      <c r="BH321" t="s">
        <v>407</v>
      </c>
      <c r="BI321" t="s">
        <v>413</v>
      </c>
      <c r="BJ321" t="s">
        <v>90</v>
      </c>
      <c r="BK321" t="s">
        <v>411</v>
      </c>
      <c r="BL321" t="s">
        <v>2262</v>
      </c>
      <c r="BM321" t="s">
        <v>90</v>
      </c>
      <c r="BN321" t="s">
        <v>2263</v>
      </c>
      <c r="BO321" t="s">
        <v>90</v>
      </c>
      <c r="BP321" t="s">
        <v>90</v>
      </c>
      <c r="BQ321" t="s">
        <v>354</v>
      </c>
      <c r="BR321" t="s">
        <v>355</v>
      </c>
      <c r="BS321" t="s">
        <v>90</v>
      </c>
      <c r="BT321" t="s">
        <v>518</v>
      </c>
      <c r="BU321" t="s">
        <v>90</v>
      </c>
      <c r="BV321" t="s">
        <v>518</v>
      </c>
      <c r="BW321" t="s">
        <v>90</v>
      </c>
      <c r="BX321" t="s">
        <v>518</v>
      </c>
      <c r="CA321" t="s">
        <v>90</v>
      </c>
      <c r="CB321" t="s">
        <v>427</v>
      </c>
      <c r="CC321" t="s">
        <v>88</v>
      </c>
      <c r="CD321" t="s">
        <v>2264</v>
      </c>
      <c r="CI321" t="s">
        <v>402</v>
      </c>
      <c r="CJ321" t="s">
        <v>2265</v>
      </c>
    </row>
    <row r="322" spans="1:88" x14ac:dyDescent="0.25">
      <c r="A322" t="s">
        <v>444</v>
      </c>
      <c r="B322" t="s">
        <v>1114</v>
      </c>
      <c r="C322" t="s">
        <v>84</v>
      </c>
      <c r="D322" t="s">
        <v>89</v>
      </c>
      <c r="E322" t="s">
        <v>85</v>
      </c>
      <c r="F322" t="s">
        <v>2266</v>
      </c>
      <c r="G322" t="s">
        <v>2267</v>
      </c>
      <c r="H322" t="s">
        <v>1802</v>
      </c>
      <c r="I322" t="s">
        <v>1802</v>
      </c>
      <c r="K322" t="s">
        <v>1802</v>
      </c>
      <c r="L322" t="s">
        <v>1308</v>
      </c>
      <c r="M322" t="s">
        <v>1309</v>
      </c>
      <c r="N322" t="s">
        <v>1310</v>
      </c>
      <c r="P322" s="2">
        <v>1</v>
      </c>
      <c r="Q322" s="2">
        <v>0.55000000000000004</v>
      </c>
      <c r="R322" s="2">
        <v>0.55000000000000004</v>
      </c>
      <c r="T322" s="2">
        <v>25.43</v>
      </c>
      <c r="V322" s="2">
        <v>25.43</v>
      </c>
      <c r="AC322" s="2">
        <v>25.43</v>
      </c>
      <c r="AD322" s="2">
        <v>0.16</v>
      </c>
      <c r="AE322" s="2">
        <v>4.07</v>
      </c>
      <c r="AG322" s="2">
        <v>4.07</v>
      </c>
      <c r="AP322" s="2">
        <v>4.07</v>
      </c>
      <c r="AQ322" s="2">
        <v>29.5</v>
      </c>
      <c r="AS322" s="2">
        <v>29.5</v>
      </c>
      <c r="AZ322" s="2">
        <v>29.5</v>
      </c>
      <c r="BA322" t="s">
        <v>87</v>
      </c>
      <c r="BH322" t="s">
        <v>407</v>
      </c>
      <c r="BI322" t="s">
        <v>1237</v>
      </c>
      <c r="BJ322" t="s">
        <v>964</v>
      </c>
      <c r="BK322" t="s">
        <v>1238</v>
      </c>
      <c r="BL322" t="s">
        <v>2268</v>
      </c>
      <c r="BM322" t="s">
        <v>90</v>
      </c>
      <c r="BN322" t="s">
        <v>2269</v>
      </c>
      <c r="BO322" t="s">
        <v>964</v>
      </c>
      <c r="BP322" t="s">
        <v>90</v>
      </c>
      <c r="BQ322" t="s">
        <v>354</v>
      </c>
      <c r="BR322" t="s">
        <v>355</v>
      </c>
      <c r="BU322" t="s">
        <v>90</v>
      </c>
      <c r="BV322" t="s">
        <v>518</v>
      </c>
      <c r="BW322" t="s">
        <v>90</v>
      </c>
      <c r="BX322" t="s">
        <v>518</v>
      </c>
      <c r="CA322" t="s">
        <v>90</v>
      </c>
      <c r="CB322" t="s">
        <v>427</v>
      </c>
      <c r="CC322" t="s">
        <v>88</v>
      </c>
      <c r="CD322" t="s">
        <v>2270</v>
      </c>
      <c r="CI322" t="s">
        <v>402</v>
      </c>
      <c r="CJ322" t="s">
        <v>2271</v>
      </c>
    </row>
    <row r="323" spans="1:88" x14ac:dyDescent="0.25">
      <c r="A323" t="s">
        <v>444</v>
      </c>
      <c r="B323" t="s">
        <v>1114</v>
      </c>
      <c r="C323" t="s">
        <v>84</v>
      </c>
      <c r="D323" t="s">
        <v>89</v>
      </c>
      <c r="E323" t="s">
        <v>85</v>
      </c>
      <c r="F323" t="s">
        <v>459</v>
      </c>
      <c r="G323" t="s">
        <v>460</v>
      </c>
      <c r="H323" t="s">
        <v>1802</v>
      </c>
      <c r="I323" t="s">
        <v>1802</v>
      </c>
      <c r="K323" t="s">
        <v>1802</v>
      </c>
      <c r="L323" t="s">
        <v>448</v>
      </c>
      <c r="M323" t="s">
        <v>1117</v>
      </c>
      <c r="N323" t="s">
        <v>449</v>
      </c>
      <c r="P323" s="2">
        <v>1</v>
      </c>
      <c r="Q323" s="2">
        <v>0.02</v>
      </c>
      <c r="R323" s="2">
        <v>0.02</v>
      </c>
      <c r="T323" s="2">
        <v>15.37</v>
      </c>
      <c r="V323" s="2">
        <v>15.37</v>
      </c>
      <c r="AC323" s="2">
        <v>15.37</v>
      </c>
      <c r="AD323" s="2">
        <v>0.23</v>
      </c>
      <c r="AE323" s="2">
        <v>3.53</v>
      </c>
      <c r="AG323" s="2">
        <v>3.53</v>
      </c>
      <c r="AP323" s="2">
        <v>3.53</v>
      </c>
      <c r="AQ323" s="2">
        <v>18.899999999999999</v>
      </c>
      <c r="AS323" s="2">
        <v>18.899999999999999</v>
      </c>
      <c r="AZ323" s="2">
        <v>18.899999999999999</v>
      </c>
      <c r="BA323" t="s">
        <v>87</v>
      </c>
      <c r="BH323" t="s">
        <v>407</v>
      </c>
      <c r="BI323" t="s">
        <v>367</v>
      </c>
      <c r="BJ323" t="s">
        <v>206</v>
      </c>
      <c r="BK323" t="s">
        <v>368</v>
      </c>
      <c r="BL323" t="s">
        <v>461</v>
      </c>
      <c r="BM323" t="s">
        <v>453</v>
      </c>
      <c r="BN323" t="s">
        <v>462</v>
      </c>
      <c r="BO323" t="s">
        <v>206</v>
      </c>
      <c r="BP323" t="s">
        <v>453</v>
      </c>
      <c r="BQ323" t="s">
        <v>354</v>
      </c>
      <c r="BR323" t="s">
        <v>355</v>
      </c>
      <c r="BS323" t="s">
        <v>206</v>
      </c>
      <c r="BT323" t="s">
        <v>455</v>
      </c>
      <c r="BW323" t="s">
        <v>206</v>
      </c>
      <c r="BX323" t="s">
        <v>455</v>
      </c>
      <c r="CA323" t="s">
        <v>453</v>
      </c>
      <c r="CB323" t="s">
        <v>1140</v>
      </c>
      <c r="CC323" t="s">
        <v>88</v>
      </c>
      <c r="CD323" t="s">
        <v>463</v>
      </c>
      <c r="CE323" t="s">
        <v>2241</v>
      </c>
      <c r="CF323" t="s">
        <v>457</v>
      </c>
      <c r="CG323" s="2">
        <v>4.3925000000000001</v>
      </c>
      <c r="CH323" t="s">
        <v>426</v>
      </c>
      <c r="CI323" t="s">
        <v>402</v>
      </c>
      <c r="CJ323" t="s">
        <v>464</v>
      </c>
    </row>
    <row r="324" spans="1:88" x14ac:dyDescent="0.25">
      <c r="A324" t="s">
        <v>444</v>
      </c>
      <c r="B324" t="s">
        <v>1114</v>
      </c>
      <c r="C324" t="s">
        <v>84</v>
      </c>
      <c r="D324" t="s">
        <v>958</v>
      </c>
      <c r="E324" t="s">
        <v>356</v>
      </c>
      <c r="F324" t="s">
        <v>2272</v>
      </c>
      <c r="G324" t="s">
        <v>2273</v>
      </c>
      <c r="J324" t="s">
        <v>1802</v>
      </c>
      <c r="K324" t="s">
        <v>1802</v>
      </c>
      <c r="L324" t="s">
        <v>944</v>
      </c>
      <c r="M324" t="s">
        <v>1170</v>
      </c>
      <c r="N324" t="s">
        <v>2274</v>
      </c>
      <c r="P324" s="2">
        <v>1</v>
      </c>
      <c r="Q324" s="2">
        <v>0.64</v>
      </c>
      <c r="R324" s="2">
        <v>0.64</v>
      </c>
      <c r="BI324" t="s">
        <v>2275</v>
      </c>
      <c r="BJ324" t="s">
        <v>964</v>
      </c>
      <c r="BK324" t="s">
        <v>2276</v>
      </c>
      <c r="BL324" t="s">
        <v>1145</v>
      </c>
      <c r="BM324" t="s">
        <v>1146</v>
      </c>
      <c r="BN324" t="s">
        <v>1147</v>
      </c>
      <c r="BO324" t="s">
        <v>964</v>
      </c>
      <c r="BP324" t="s">
        <v>964</v>
      </c>
      <c r="BQ324" t="s">
        <v>354</v>
      </c>
      <c r="BR324" t="s">
        <v>123</v>
      </c>
    </row>
    <row r="325" spans="1:88" x14ac:dyDescent="0.25">
      <c r="A325" t="s">
        <v>444</v>
      </c>
      <c r="B325" t="s">
        <v>1114</v>
      </c>
      <c r="C325" t="s">
        <v>84</v>
      </c>
      <c r="D325" t="s">
        <v>89</v>
      </c>
      <c r="E325" t="s">
        <v>356</v>
      </c>
      <c r="F325" t="s">
        <v>2277</v>
      </c>
      <c r="G325" t="s">
        <v>2278</v>
      </c>
      <c r="J325" t="s">
        <v>1802</v>
      </c>
      <c r="K325" t="s">
        <v>1802</v>
      </c>
      <c r="L325" t="s">
        <v>618</v>
      </c>
      <c r="M325" t="s">
        <v>1297</v>
      </c>
      <c r="N325" t="s">
        <v>619</v>
      </c>
      <c r="P325" s="2">
        <v>1</v>
      </c>
      <c r="Q325" s="2">
        <v>0.68</v>
      </c>
      <c r="R325" s="2">
        <v>0.68</v>
      </c>
      <c r="BI325" t="s">
        <v>2279</v>
      </c>
      <c r="BJ325" t="s">
        <v>90</v>
      </c>
      <c r="BK325" t="s">
        <v>2280</v>
      </c>
      <c r="BL325" t="s">
        <v>367</v>
      </c>
      <c r="BM325" t="s">
        <v>206</v>
      </c>
      <c r="BN325" t="s">
        <v>368</v>
      </c>
      <c r="BO325" t="s">
        <v>90</v>
      </c>
      <c r="BP325" t="s">
        <v>90</v>
      </c>
      <c r="BQ325" t="s">
        <v>354</v>
      </c>
      <c r="BR325" t="s">
        <v>123</v>
      </c>
    </row>
    <row r="326" spans="1:88" x14ac:dyDescent="0.25">
      <c r="A326" t="s">
        <v>444</v>
      </c>
      <c r="B326" t="s">
        <v>1114</v>
      </c>
      <c r="C326" t="s">
        <v>84</v>
      </c>
      <c r="D326" t="s">
        <v>89</v>
      </c>
      <c r="E326" t="s">
        <v>356</v>
      </c>
      <c r="F326" t="s">
        <v>2281</v>
      </c>
      <c r="G326" t="s">
        <v>2282</v>
      </c>
      <c r="J326" t="s">
        <v>1802</v>
      </c>
      <c r="K326" t="s">
        <v>1802</v>
      </c>
      <c r="L326" t="s">
        <v>830</v>
      </c>
      <c r="M326" t="s">
        <v>1453</v>
      </c>
      <c r="N326" t="s">
        <v>831</v>
      </c>
      <c r="P326" s="2">
        <v>1</v>
      </c>
      <c r="Q326" s="2">
        <v>0.66</v>
      </c>
      <c r="R326" s="2">
        <v>0.66</v>
      </c>
      <c r="BI326" t="s">
        <v>2283</v>
      </c>
      <c r="BJ326" t="s">
        <v>90</v>
      </c>
      <c r="BK326" t="s">
        <v>2284</v>
      </c>
      <c r="BL326" t="s">
        <v>367</v>
      </c>
      <c r="BM326" t="s">
        <v>206</v>
      </c>
      <c r="BN326" t="s">
        <v>368</v>
      </c>
      <c r="BO326" t="s">
        <v>206</v>
      </c>
      <c r="BP326" t="s">
        <v>90</v>
      </c>
      <c r="BQ326" t="s">
        <v>354</v>
      </c>
      <c r="BR326" t="s">
        <v>123</v>
      </c>
    </row>
    <row r="327" spans="1:88" x14ac:dyDescent="0.25">
      <c r="A327" t="s">
        <v>444</v>
      </c>
      <c r="B327" t="s">
        <v>1114</v>
      </c>
      <c r="C327" t="s">
        <v>84</v>
      </c>
      <c r="D327" t="s">
        <v>89</v>
      </c>
      <c r="E327" t="s">
        <v>356</v>
      </c>
      <c r="F327" t="s">
        <v>2285</v>
      </c>
      <c r="G327" t="s">
        <v>2286</v>
      </c>
      <c r="J327" t="s">
        <v>1802</v>
      </c>
      <c r="K327" t="s">
        <v>1802</v>
      </c>
      <c r="L327" t="s">
        <v>610</v>
      </c>
      <c r="M327" t="s">
        <v>1174</v>
      </c>
      <c r="N327" t="s">
        <v>611</v>
      </c>
      <c r="P327" s="2">
        <v>1</v>
      </c>
      <c r="Q327" s="2">
        <v>0.48</v>
      </c>
      <c r="R327" s="2">
        <v>0.48</v>
      </c>
      <c r="BI327" t="s">
        <v>2287</v>
      </c>
      <c r="BJ327" t="s">
        <v>90</v>
      </c>
      <c r="BK327" t="s">
        <v>2288</v>
      </c>
      <c r="BL327" t="s">
        <v>367</v>
      </c>
      <c r="BM327" t="s">
        <v>206</v>
      </c>
      <c r="BN327" t="s">
        <v>368</v>
      </c>
      <c r="BO327" t="s">
        <v>964</v>
      </c>
      <c r="BP327" t="s">
        <v>90</v>
      </c>
      <c r="BQ327" t="s">
        <v>354</v>
      </c>
      <c r="BR327" t="s">
        <v>123</v>
      </c>
    </row>
    <row r="328" spans="1:88" x14ac:dyDescent="0.25">
      <c r="A328" t="s">
        <v>444</v>
      </c>
      <c r="B328" t="s">
        <v>1114</v>
      </c>
      <c r="C328" t="s">
        <v>84</v>
      </c>
      <c r="D328" t="s">
        <v>89</v>
      </c>
      <c r="E328" t="s">
        <v>356</v>
      </c>
      <c r="F328" t="s">
        <v>2289</v>
      </c>
      <c r="G328" t="s">
        <v>2290</v>
      </c>
      <c r="J328" t="s">
        <v>1802</v>
      </c>
      <c r="K328" t="s">
        <v>1802</v>
      </c>
      <c r="L328" t="s">
        <v>830</v>
      </c>
      <c r="M328" t="s">
        <v>1453</v>
      </c>
      <c r="N328" t="s">
        <v>831</v>
      </c>
      <c r="P328" s="2">
        <v>1</v>
      </c>
      <c r="Q328" s="2">
        <v>0.66</v>
      </c>
      <c r="R328" s="2">
        <v>0.66</v>
      </c>
      <c r="BI328" t="s">
        <v>2291</v>
      </c>
      <c r="BJ328" t="s">
        <v>90</v>
      </c>
      <c r="BK328" t="s">
        <v>2292</v>
      </c>
      <c r="BL328" t="s">
        <v>367</v>
      </c>
      <c r="BM328" t="s">
        <v>206</v>
      </c>
      <c r="BN328" t="s">
        <v>368</v>
      </c>
      <c r="BO328" t="s">
        <v>964</v>
      </c>
      <c r="BP328" t="s">
        <v>90</v>
      </c>
      <c r="BQ328" t="s">
        <v>354</v>
      </c>
      <c r="BR328" t="s">
        <v>123</v>
      </c>
    </row>
    <row r="329" spans="1:88" x14ac:dyDescent="0.25">
      <c r="A329" t="s">
        <v>444</v>
      </c>
      <c r="B329" t="s">
        <v>1114</v>
      </c>
      <c r="C329" t="s">
        <v>84</v>
      </c>
      <c r="D329" t="s">
        <v>89</v>
      </c>
      <c r="E329" t="s">
        <v>356</v>
      </c>
      <c r="F329" t="s">
        <v>2293</v>
      </c>
      <c r="G329" t="s">
        <v>2294</v>
      </c>
      <c r="J329" t="s">
        <v>1802</v>
      </c>
      <c r="K329" t="s">
        <v>1802</v>
      </c>
      <c r="L329" t="s">
        <v>1625</v>
      </c>
      <c r="M329" t="s">
        <v>1626</v>
      </c>
      <c r="N329" t="s">
        <v>2295</v>
      </c>
      <c r="P329" s="2">
        <v>1</v>
      </c>
      <c r="Q329" s="2">
        <v>0.59</v>
      </c>
      <c r="R329" s="2">
        <v>0.59</v>
      </c>
      <c r="BI329" t="s">
        <v>378</v>
      </c>
      <c r="BJ329" t="s">
        <v>90</v>
      </c>
      <c r="BK329" t="s">
        <v>2296</v>
      </c>
      <c r="BL329" t="s">
        <v>367</v>
      </c>
      <c r="BM329" t="s">
        <v>206</v>
      </c>
      <c r="BN329" t="s">
        <v>368</v>
      </c>
      <c r="BO329" t="s">
        <v>90</v>
      </c>
      <c r="BP329" t="s">
        <v>90</v>
      </c>
      <c r="BQ329" t="s">
        <v>354</v>
      </c>
      <c r="BR329" t="s">
        <v>123</v>
      </c>
    </row>
    <row r="330" spans="1:88" x14ac:dyDescent="0.25">
      <c r="A330" t="s">
        <v>444</v>
      </c>
      <c r="B330" t="s">
        <v>1114</v>
      </c>
      <c r="C330" t="s">
        <v>84</v>
      </c>
      <c r="D330" t="s">
        <v>89</v>
      </c>
      <c r="E330" t="s">
        <v>356</v>
      </c>
      <c r="F330" t="s">
        <v>2297</v>
      </c>
      <c r="G330" t="s">
        <v>2298</v>
      </c>
      <c r="J330" t="s">
        <v>1802</v>
      </c>
      <c r="K330" t="s">
        <v>1802</v>
      </c>
      <c r="L330" t="s">
        <v>824</v>
      </c>
      <c r="M330" t="s">
        <v>1496</v>
      </c>
      <c r="N330" t="s">
        <v>825</v>
      </c>
      <c r="P330" s="2">
        <v>1</v>
      </c>
      <c r="Q330" s="2">
        <v>0.15</v>
      </c>
      <c r="R330" s="2">
        <v>0.15</v>
      </c>
      <c r="BI330" t="s">
        <v>2299</v>
      </c>
      <c r="BJ330" t="s">
        <v>90</v>
      </c>
      <c r="BK330" t="s">
        <v>2300</v>
      </c>
      <c r="BL330" t="s">
        <v>367</v>
      </c>
      <c r="BM330" t="s">
        <v>206</v>
      </c>
      <c r="BN330" t="s">
        <v>368</v>
      </c>
      <c r="BO330" t="s">
        <v>964</v>
      </c>
      <c r="BP330" t="s">
        <v>90</v>
      </c>
      <c r="BQ330" t="s">
        <v>354</v>
      </c>
      <c r="BR330" t="s">
        <v>123</v>
      </c>
    </row>
    <row r="331" spans="1:88" x14ac:dyDescent="0.25">
      <c r="A331" t="s">
        <v>444</v>
      </c>
      <c r="B331" t="s">
        <v>1114</v>
      </c>
      <c r="C331" t="s">
        <v>84</v>
      </c>
      <c r="D331" t="s">
        <v>89</v>
      </c>
      <c r="E331" t="s">
        <v>356</v>
      </c>
      <c r="F331" t="s">
        <v>2297</v>
      </c>
      <c r="G331" t="s">
        <v>2298</v>
      </c>
      <c r="J331" t="s">
        <v>1802</v>
      </c>
      <c r="K331" t="s">
        <v>1802</v>
      </c>
      <c r="L331" t="s">
        <v>2173</v>
      </c>
      <c r="M331" t="s">
        <v>2174</v>
      </c>
      <c r="N331" t="s">
        <v>2175</v>
      </c>
      <c r="P331" s="2">
        <v>1</v>
      </c>
      <c r="Q331" s="2">
        <v>0.15</v>
      </c>
      <c r="R331" s="2">
        <v>0.15</v>
      </c>
      <c r="BI331" t="s">
        <v>2299</v>
      </c>
      <c r="BJ331" t="s">
        <v>90</v>
      </c>
      <c r="BK331" t="s">
        <v>2300</v>
      </c>
      <c r="BL331" t="s">
        <v>367</v>
      </c>
      <c r="BM331" t="s">
        <v>206</v>
      </c>
      <c r="BN331" t="s">
        <v>368</v>
      </c>
      <c r="BO331" t="s">
        <v>964</v>
      </c>
      <c r="BP331" t="s">
        <v>90</v>
      </c>
      <c r="BQ331" t="s">
        <v>354</v>
      </c>
      <c r="BR331" t="s">
        <v>123</v>
      </c>
    </row>
    <row r="332" spans="1:88" x14ac:dyDescent="0.25">
      <c r="A332" t="s">
        <v>444</v>
      </c>
      <c r="B332" t="s">
        <v>1114</v>
      </c>
      <c r="C332" t="s">
        <v>84</v>
      </c>
      <c r="D332" t="s">
        <v>89</v>
      </c>
      <c r="E332" t="s">
        <v>356</v>
      </c>
      <c r="F332" t="s">
        <v>2301</v>
      </c>
      <c r="G332" t="s">
        <v>2302</v>
      </c>
      <c r="J332" t="s">
        <v>1802</v>
      </c>
      <c r="K332" t="s">
        <v>1802</v>
      </c>
      <c r="L332" t="s">
        <v>2303</v>
      </c>
      <c r="M332" t="s">
        <v>2304</v>
      </c>
      <c r="N332" t="s">
        <v>2305</v>
      </c>
      <c r="P332" s="2">
        <v>1</v>
      </c>
      <c r="Q332" s="2">
        <v>0.7</v>
      </c>
      <c r="R332" s="2">
        <v>0.7</v>
      </c>
      <c r="BI332" t="s">
        <v>2306</v>
      </c>
      <c r="BJ332" t="s">
        <v>90</v>
      </c>
      <c r="BK332" t="s">
        <v>2307</v>
      </c>
      <c r="BL332" t="s">
        <v>367</v>
      </c>
      <c r="BM332" t="s">
        <v>206</v>
      </c>
      <c r="BN332" t="s">
        <v>368</v>
      </c>
      <c r="BO332" t="s">
        <v>964</v>
      </c>
      <c r="BP332" t="s">
        <v>90</v>
      </c>
      <c r="BQ332" t="s">
        <v>354</v>
      </c>
      <c r="BR332" t="s">
        <v>123</v>
      </c>
    </row>
    <row r="333" spans="1:88" x14ac:dyDescent="0.25">
      <c r="A333" t="s">
        <v>444</v>
      </c>
      <c r="B333" t="s">
        <v>1114</v>
      </c>
      <c r="C333" t="s">
        <v>84</v>
      </c>
      <c r="D333" t="s">
        <v>89</v>
      </c>
      <c r="E333" t="s">
        <v>356</v>
      </c>
      <c r="F333" t="s">
        <v>1007</v>
      </c>
      <c r="G333" t="s">
        <v>2308</v>
      </c>
      <c r="J333" t="s">
        <v>1802</v>
      </c>
      <c r="K333" t="s">
        <v>1802</v>
      </c>
      <c r="L333" t="s">
        <v>1003</v>
      </c>
      <c r="M333" t="s">
        <v>1861</v>
      </c>
      <c r="N333" t="s">
        <v>1004</v>
      </c>
      <c r="P333" s="2">
        <v>1</v>
      </c>
      <c r="Q333" s="2">
        <v>0.66</v>
      </c>
      <c r="R333" s="2">
        <v>0.66</v>
      </c>
      <c r="BI333" t="s">
        <v>2287</v>
      </c>
      <c r="BJ333" t="s">
        <v>90</v>
      </c>
      <c r="BK333" t="s">
        <v>998</v>
      </c>
      <c r="BL333" t="s">
        <v>367</v>
      </c>
      <c r="BM333" t="s">
        <v>206</v>
      </c>
      <c r="BN333" t="s">
        <v>368</v>
      </c>
      <c r="BO333" t="s">
        <v>206</v>
      </c>
      <c r="BP333" t="s">
        <v>90</v>
      </c>
      <c r="BQ333" t="s">
        <v>354</v>
      </c>
      <c r="BR333" t="s">
        <v>123</v>
      </c>
    </row>
    <row r="334" spans="1:88" x14ac:dyDescent="0.25">
      <c r="A334" t="s">
        <v>444</v>
      </c>
      <c r="B334" t="s">
        <v>1114</v>
      </c>
      <c r="C334" t="s">
        <v>84</v>
      </c>
      <c r="D334" t="s">
        <v>89</v>
      </c>
      <c r="E334" t="s">
        <v>356</v>
      </c>
      <c r="F334" t="s">
        <v>994</v>
      </c>
      <c r="G334" t="s">
        <v>2309</v>
      </c>
      <c r="J334" t="s">
        <v>1802</v>
      </c>
      <c r="K334" t="s">
        <v>1802</v>
      </c>
      <c r="L334" t="s">
        <v>944</v>
      </c>
      <c r="M334" t="s">
        <v>1170</v>
      </c>
      <c r="N334" t="s">
        <v>996</v>
      </c>
      <c r="P334" s="2">
        <v>1</v>
      </c>
      <c r="Q334" s="2">
        <v>0.64</v>
      </c>
      <c r="R334" s="2">
        <v>0.64</v>
      </c>
      <c r="BI334" t="s">
        <v>2287</v>
      </c>
      <c r="BJ334" t="s">
        <v>90</v>
      </c>
      <c r="BK334" t="s">
        <v>998</v>
      </c>
      <c r="BL334" t="s">
        <v>367</v>
      </c>
      <c r="BM334" t="s">
        <v>206</v>
      </c>
      <c r="BN334" t="s">
        <v>368</v>
      </c>
      <c r="BO334" t="s">
        <v>206</v>
      </c>
      <c r="BP334" t="s">
        <v>90</v>
      </c>
      <c r="BQ334" t="s">
        <v>354</v>
      </c>
      <c r="BR334" t="s">
        <v>123</v>
      </c>
    </row>
    <row r="335" spans="1:88" x14ac:dyDescent="0.25">
      <c r="A335" t="s">
        <v>444</v>
      </c>
      <c r="B335" t="s">
        <v>1114</v>
      </c>
      <c r="C335" t="s">
        <v>84</v>
      </c>
      <c r="D335" t="s">
        <v>425</v>
      </c>
      <c r="E335" t="s">
        <v>356</v>
      </c>
      <c r="F335" t="s">
        <v>2310</v>
      </c>
      <c r="G335" t="s">
        <v>2311</v>
      </c>
      <c r="J335" t="s">
        <v>1802</v>
      </c>
      <c r="K335" t="s">
        <v>1802</v>
      </c>
      <c r="L335" t="s">
        <v>741</v>
      </c>
      <c r="M335" t="s">
        <v>1256</v>
      </c>
      <c r="N335" t="s">
        <v>2312</v>
      </c>
      <c r="P335" s="2">
        <v>1</v>
      </c>
      <c r="Q335" s="2">
        <v>0.66</v>
      </c>
      <c r="R335" s="2">
        <v>0.66</v>
      </c>
      <c r="BI335" t="s">
        <v>2313</v>
      </c>
      <c r="BJ335" t="s">
        <v>376</v>
      </c>
      <c r="BK335" t="s">
        <v>2314</v>
      </c>
      <c r="BL335" t="s">
        <v>1796</v>
      </c>
      <c r="BM335" t="s">
        <v>376</v>
      </c>
      <c r="BN335" t="s">
        <v>1797</v>
      </c>
      <c r="BO335" t="s">
        <v>964</v>
      </c>
      <c r="BP335" t="s">
        <v>376</v>
      </c>
      <c r="BQ335" t="s">
        <v>354</v>
      </c>
      <c r="BR335" t="s">
        <v>123</v>
      </c>
    </row>
    <row r="336" spans="1:88" x14ac:dyDescent="0.25">
      <c r="A336" t="s">
        <v>444</v>
      </c>
      <c r="B336" t="s">
        <v>1114</v>
      </c>
      <c r="C336" t="s">
        <v>84</v>
      </c>
      <c r="D336" t="s">
        <v>89</v>
      </c>
      <c r="E336" t="s">
        <v>356</v>
      </c>
      <c r="F336" t="s">
        <v>2315</v>
      </c>
      <c r="G336" t="s">
        <v>2316</v>
      </c>
      <c r="J336" t="s">
        <v>1802</v>
      </c>
      <c r="K336" t="s">
        <v>1802</v>
      </c>
      <c r="L336" t="s">
        <v>944</v>
      </c>
      <c r="M336" t="s">
        <v>1170</v>
      </c>
      <c r="N336" t="s">
        <v>996</v>
      </c>
      <c r="P336" s="2">
        <v>1</v>
      </c>
      <c r="Q336" s="2">
        <v>0.64</v>
      </c>
      <c r="R336" s="2">
        <v>0.64</v>
      </c>
      <c r="BI336" t="s">
        <v>1545</v>
      </c>
      <c r="BJ336" t="s">
        <v>90</v>
      </c>
      <c r="BK336" t="s">
        <v>2317</v>
      </c>
      <c r="BL336" t="s">
        <v>367</v>
      </c>
      <c r="BM336" t="s">
        <v>206</v>
      </c>
      <c r="BN336" t="s">
        <v>368</v>
      </c>
      <c r="BO336" t="s">
        <v>90</v>
      </c>
      <c r="BP336" t="s">
        <v>90</v>
      </c>
      <c r="BQ336" t="s">
        <v>354</v>
      </c>
      <c r="BR336" t="s">
        <v>123</v>
      </c>
    </row>
    <row r="337" spans="1:88" x14ac:dyDescent="0.25">
      <c r="A337" t="s">
        <v>444</v>
      </c>
      <c r="B337" t="s">
        <v>1114</v>
      </c>
      <c r="C337" t="s">
        <v>84</v>
      </c>
      <c r="D337" t="s">
        <v>941</v>
      </c>
      <c r="E337" t="s">
        <v>201</v>
      </c>
      <c r="F337" t="s">
        <v>2318</v>
      </c>
      <c r="G337" t="s">
        <v>2319</v>
      </c>
      <c r="H337" t="s">
        <v>433</v>
      </c>
      <c r="K337" t="s">
        <v>1802</v>
      </c>
      <c r="L337" t="s">
        <v>830</v>
      </c>
      <c r="M337" t="s">
        <v>1453</v>
      </c>
      <c r="N337" t="s">
        <v>2320</v>
      </c>
      <c r="P337" s="2">
        <v>1</v>
      </c>
      <c r="W337" s="2">
        <v>-3.26</v>
      </c>
      <c r="Y337" s="2">
        <v>-3.26</v>
      </c>
      <c r="AC337" s="2">
        <v>-3.26</v>
      </c>
      <c r="AH337" s="2">
        <v>0.21</v>
      </c>
      <c r="AI337" s="2">
        <v>-0.69</v>
      </c>
      <c r="AK337" s="2">
        <v>-0.69</v>
      </c>
      <c r="AP337" s="2">
        <v>-0.69</v>
      </c>
      <c r="AT337" s="2">
        <v>-3.95</v>
      </c>
      <c r="AV337" s="2">
        <v>-3.95</v>
      </c>
      <c r="AZ337" s="2">
        <v>-3.95</v>
      </c>
      <c r="BA337" t="s">
        <v>87</v>
      </c>
      <c r="BH337" t="s">
        <v>407</v>
      </c>
      <c r="BI337" t="s">
        <v>1093</v>
      </c>
      <c r="BK337" t="s">
        <v>1094</v>
      </c>
      <c r="BL337" t="s">
        <v>2321</v>
      </c>
      <c r="BM337" t="s">
        <v>443</v>
      </c>
      <c r="BN337" t="s">
        <v>2322</v>
      </c>
      <c r="BO337" t="s">
        <v>90</v>
      </c>
      <c r="BP337" t="s">
        <v>443</v>
      </c>
      <c r="BQ337" t="s">
        <v>354</v>
      </c>
      <c r="BR337" t="s">
        <v>355</v>
      </c>
      <c r="BU337" t="s">
        <v>443</v>
      </c>
      <c r="BV337" t="s">
        <v>948</v>
      </c>
      <c r="BW337" t="s">
        <v>443</v>
      </c>
      <c r="BX337" t="s">
        <v>948</v>
      </c>
      <c r="CB337" t="s">
        <v>1331</v>
      </c>
      <c r="CC337" t="s">
        <v>88</v>
      </c>
      <c r="CD337" t="s">
        <v>2323</v>
      </c>
      <c r="CI337" t="s">
        <v>402</v>
      </c>
      <c r="CJ337" t="s">
        <v>2324</v>
      </c>
    </row>
    <row r="338" spans="1:88" x14ac:dyDescent="0.25">
      <c r="A338" t="s">
        <v>444</v>
      </c>
      <c r="B338" t="s">
        <v>1114</v>
      </c>
      <c r="C338" t="s">
        <v>84</v>
      </c>
      <c r="D338" t="s">
        <v>1201</v>
      </c>
      <c r="E338" t="s">
        <v>201</v>
      </c>
      <c r="F338" t="s">
        <v>1585</v>
      </c>
      <c r="G338" t="s">
        <v>2325</v>
      </c>
      <c r="H338" t="s">
        <v>1799</v>
      </c>
      <c r="K338" t="s">
        <v>1802</v>
      </c>
      <c r="L338" t="s">
        <v>1450</v>
      </c>
      <c r="M338" t="s">
        <v>1451</v>
      </c>
      <c r="N338" t="s">
        <v>1587</v>
      </c>
      <c r="P338" s="2">
        <v>1</v>
      </c>
      <c r="T338" s="2">
        <v>-27.79</v>
      </c>
      <c r="V338" s="2">
        <v>-27.79</v>
      </c>
      <c r="AC338" s="2">
        <v>-27.79</v>
      </c>
      <c r="AD338" s="2">
        <v>0.22</v>
      </c>
      <c r="AE338" s="2">
        <v>-6.11</v>
      </c>
      <c r="AG338" s="2">
        <v>-6.11</v>
      </c>
      <c r="AP338" s="2">
        <v>-6.11</v>
      </c>
      <c r="AQ338" s="2">
        <v>-33.9</v>
      </c>
      <c r="AS338" s="2">
        <v>-33.9</v>
      </c>
      <c r="AZ338" s="2">
        <v>-33.9</v>
      </c>
      <c r="BA338" t="s">
        <v>87</v>
      </c>
      <c r="BH338" t="s">
        <v>407</v>
      </c>
      <c r="BI338" t="s">
        <v>1237</v>
      </c>
      <c r="BK338" t="s">
        <v>1238</v>
      </c>
      <c r="BL338" t="s">
        <v>2326</v>
      </c>
      <c r="BM338" t="s">
        <v>1206</v>
      </c>
      <c r="BN338" t="s">
        <v>1589</v>
      </c>
      <c r="BO338" t="s">
        <v>964</v>
      </c>
      <c r="BP338" t="s">
        <v>1206</v>
      </c>
      <c r="BQ338" t="s">
        <v>354</v>
      </c>
      <c r="BR338" t="s">
        <v>355</v>
      </c>
      <c r="BU338" t="s">
        <v>1206</v>
      </c>
      <c r="BV338" t="s">
        <v>1208</v>
      </c>
      <c r="BW338" t="s">
        <v>1206</v>
      </c>
      <c r="BX338" t="s">
        <v>1208</v>
      </c>
      <c r="CA338" t="s">
        <v>1206</v>
      </c>
      <c r="CB338" t="s">
        <v>1209</v>
      </c>
      <c r="CC338" t="s">
        <v>88</v>
      </c>
      <c r="CI338" t="s">
        <v>402</v>
      </c>
    </row>
    <row r="339" spans="1:88" x14ac:dyDescent="0.25">
      <c r="A339" t="s">
        <v>444</v>
      </c>
      <c r="B339" t="s">
        <v>1114</v>
      </c>
      <c r="C339" t="s">
        <v>84</v>
      </c>
      <c r="D339" t="s">
        <v>89</v>
      </c>
      <c r="E339" t="s">
        <v>201</v>
      </c>
      <c r="F339" t="s">
        <v>1897</v>
      </c>
      <c r="G339" t="s">
        <v>2327</v>
      </c>
      <c r="H339" t="s">
        <v>434</v>
      </c>
      <c r="K339" t="s">
        <v>1802</v>
      </c>
      <c r="L339" t="s">
        <v>1273</v>
      </c>
      <c r="M339" t="s">
        <v>1274</v>
      </c>
      <c r="N339" t="s">
        <v>1899</v>
      </c>
      <c r="P339" s="2">
        <v>1</v>
      </c>
      <c r="T339" s="2">
        <v>-25.43</v>
      </c>
      <c r="V339" s="2">
        <v>-25.43</v>
      </c>
      <c r="AC339" s="2">
        <v>-25.43</v>
      </c>
      <c r="AD339" s="2">
        <v>0.16</v>
      </c>
      <c r="AE339" s="2">
        <v>-4.07</v>
      </c>
      <c r="AG339" s="2">
        <v>-4.07</v>
      </c>
      <c r="AP339" s="2">
        <v>-4.07</v>
      </c>
      <c r="AQ339" s="2">
        <v>-29.5</v>
      </c>
      <c r="AS339" s="2">
        <v>-29.5</v>
      </c>
      <c r="AZ339" s="2">
        <v>-29.5</v>
      </c>
      <c r="BA339" t="s">
        <v>87</v>
      </c>
      <c r="BH339" t="s">
        <v>407</v>
      </c>
      <c r="BI339" t="s">
        <v>1093</v>
      </c>
      <c r="BK339" t="s">
        <v>1094</v>
      </c>
      <c r="BL339" t="s">
        <v>2328</v>
      </c>
      <c r="BM339" t="s">
        <v>90</v>
      </c>
      <c r="BN339" t="s">
        <v>1901</v>
      </c>
      <c r="BO339" t="s">
        <v>90</v>
      </c>
      <c r="BP339" t="s">
        <v>90</v>
      </c>
      <c r="BQ339" t="s">
        <v>354</v>
      </c>
      <c r="BR339" t="s">
        <v>355</v>
      </c>
      <c r="BS339" t="s">
        <v>90</v>
      </c>
      <c r="BT339" t="s">
        <v>518</v>
      </c>
      <c r="BU339" t="s">
        <v>90</v>
      </c>
      <c r="BV339" t="s">
        <v>518</v>
      </c>
      <c r="BW339" t="s">
        <v>90</v>
      </c>
      <c r="BX339" t="s">
        <v>518</v>
      </c>
      <c r="CA339" t="s">
        <v>90</v>
      </c>
      <c r="CB339" t="s">
        <v>427</v>
      </c>
      <c r="CC339" t="s">
        <v>88</v>
      </c>
      <c r="CD339" t="s">
        <v>2329</v>
      </c>
      <c r="CI339" t="s">
        <v>402</v>
      </c>
      <c r="CJ339" t="s">
        <v>2330</v>
      </c>
    </row>
    <row r="340" spans="1:88" x14ac:dyDescent="0.25">
      <c r="A340" t="s">
        <v>444</v>
      </c>
      <c r="B340" t="s">
        <v>1114</v>
      </c>
      <c r="C340" t="s">
        <v>84</v>
      </c>
      <c r="D340" t="s">
        <v>89</v>
      </c>
      <c r="E340" t="s">
        <v>201</v>
      </c>
      <c r="F340" t="s">
        <v>1011</v>
      </c>
      <c r="G340" t="s">
        <v>1012</v>
      </c>
      <c r="H340" t="s">
        <v>429</v>
      </c>
      <c r="K340" t="s">
        <v>1802</v>
      </c>
      <c r="L340" t="s">
        <v>1013</v>
      </c>
      <c r="M340" t="s">
        <v>1511</v>
      </c>
      <c r="N340" t="s">
        <v>1014</v>
      </c>
      <c r="P340" s="2">
        <v>1</v>
      </c>
      <c r="T340" s="2">
        <v>-25.43</v>
      </c>
      <c r="V340" s="2">
        <v>-25.43</v>
      </c>
      <c r="AC340" s="2">
        <v>-25.43</v>
      </c>
      <c r="AD340" s="2">
        <v>0.16</v>
      </c>
      <c r="AE340" s="2">
        <v>-4.07</v>
      </c>
      <c r="AG340" s="2">
        <v>-4.07</v>
      </c>
      <c r="AP340" s="2">
        <v>-4.07</v>
      </c>
      <c r="AQ340" s="2">
        <v>-29.5</v>
      </c>
      <c r="AS340" s="2">
        <v>-29.5</v>
      </c>
      <c r="AZ340" s="2">
        <v>-29.5</v>
      </c>
      <c r="BA340" t="s">
        <v>87</v>
      </c>
      <c r="BH340" t="s">
        <v>407</v>
      </c>
      <c r="BI340" t="s">
        <v>367</v>
      </c>
      <c r="BK340" t="s">
        <v>368</v>
      </c>
      <c r="BL340" t="s">
        <v>1015</v>
      </c>
      <c r="BM340" t="s">
        <v>90</v>
      </c>
      <c r="BN340" t="s">
        <v>1016</v>
      </c>
      <c r="BO340" t="s">
        <v>206</v>
      </c>
      <c r="BP340" t="s">
        <v>90</v>
      </c>
      <c r="BQ340" t="s">
        <v>354</v>
      </c>
      <c r="BR340" t="s">
        <v>355</v>
      </c>
      <c r="BU340" t="s">
        <v>90</v>
      </c>
      <c r="BV340" t="s">
        <v>518</v>
      </c>
      <c r="BW340" t="s">
        <v>90</v>
      </c>
      <c r="BX340" t="s">
        <v>518</v>
      </c>
      <c r="CA340" t="s">
        <v>90</v>
      </c>
      <c r="CB340" t="s">
        <v>427</v>
      </c>
      <c r="CC340" t="s">
        <v>88</v>
      </c>
      <c r="CD340" t="s">
        <v>1017</v>
      </c>
      <c r="CI340" t="s">
        <v>402</v>
      </c>
      <c r="CJ340" t="s">
        <v>1018</v>
      </c>
    </row>
    <row r="341" spans="1:88" x14ac:dyDescent="0.25">
      <c r="A341" t="s">
        <v>444</v>
      </c>
      <c r="B341" t="s">
        <v>1114</v>
      </c>
      <c r="C341" t="s">
        <v>84</v>
      </c>
      <c r="D341" t="s">
        <v>1079</v>
      </c>
      <c r="E341" t="s">
        <v>1080</v>
      </c>
      <c r="F341" t="s">
        <v>2331</v>
      </c>
      <c r="G341" t="s">
        <v>2331</v>
      </c>
      <c r="I341" t="s">
        <v>426</v>
      </c>
      <c r="J341" t="s">
        <v>1802</v>
      </c>
      <c r="K341" t="s">
        <v>1802</v>
      </c>
      <c r="L341" t="s">
        <v>448</v>
      </c>
      <c r="M341" t="s">
        <v>1117</v>
      </c>
      <c r="N341" t="s">
        <v>1020</v>
      </c>
      <c r="P341" s="2">
        <v>1</v>
      </c>
      <c r="Q341" s="2">
        <v>0.02</v>
      </c>
      <c r="R341" s="2">
        <v>0.02</v>
      </c>
      <c r="U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F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R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BI341" t="s">
        <v>1096</v>
      </c>
      <c r="BJ341" t="s">
        <v>443</v>
      </c>
      <c r="BK341" t="s">
        <v>1097</v>
      </c>
      <c r="BL341" t="s">
        <v>2332</v>
      </c>
      <c r="BM341" t="s">
        <v>1206</v>
      </c>
      <c r="BN341" t="s">
        <v>2333</v>
      </c>
      <c r="BQ341" t="s">
        <v>1088</v>
      </c>
      <c r="BR341" t="s">
        <v>123</v>
      </c>
    </row>
    <row r="342" spans="1:88" x14ac:dyDescent="0.25">
      <c r="A342" t="s">
        <v>444</v>
      </c>
      <c r="B342" t="s">
        <v>1114</v>
      </c>
      <c r="C342" t="s">
        <v>84</v>
      </c>
      <c r="D342" t="s">
        <v>941</v>
      </c>
      <c r="E342" t="s">
        <v>85</v>
      </c>
      <c r="F342" t="s">
        <v>942</v>
      </c>
      <c r="G342" t="s">
        <v>943</v>
      </c>
      <c r="H342" t="s">
        <v>426</v>
      </c>
      <c r="I342" t="s">
        <v>2199</v>
      </c>
      <c r="K342" t="s">
        <v>2199</v>
      </c>
      <c r="L342" t="s">
        <v>944</v>
      </c>
      <c r="M342" t="s">
        <v>1170</v>
      </c>
      <c r="N342" t="s">
        <v>945</v>
      </c>
      <c r="P342" s="2">
        <v>1</v>
      </c>
      <c r="Q342" s="2">
        <v>0.64</v>
      </c>
      <c r="R342" s="2">
        <v>0.64</v>
      </c>
      <c r="T342" s="2">
        <v>24.38</v>
      </c>
      <c r="V342" s="2">
        <v>24.38</v>
      </c>
      <c r="AC342" s="2">
        <v>24.38</v>
      </c>
      <c r="AD342" s="2">
        <v>0.21</v>
      </c>
      <c r="AE342" s="2">
        <v>5.12</v>
      </c>
      <c r="AG342" s="2">
        <v>5.12</v>
      </c>
      <c r="AP342" s="2">
        <v>5.12</v>
      </c>
      <c r="AQ342" s="2">
        <v>29.5</v>
      </c>
      <c r="AS342" s="2">
        <v>29.5</v>
      </c>
      <c r="AZ342" s="2">
        <v>29.5</v>
      </c>
      <c r="BA342" t="s">
        <v>87</v>
      </c>
      <c r="BH342" t="s">
        <v>407</v>
      </c>
      <c r="BI342" t="s">
        <v>525</v>
      </c>
      <c r="BJ342" t="s">
        <v>206</v>
      </c>
      <c r="BK342" t="s">
        <v>526</v>
      </c>
      <c r="BL342" t="s">
        <v>946</v>
      </c>
      <c r="BM342" t="s">
        <v>443</v>
      </c>
      <c r="BN342" t="s">
        <v>947</v>
      </c>
      <c r="BO342" t="s">
        <v>206</v>
      </c>
      <c r="BP342" t="s">
        <v>443</v>
      </c>
      <c r="BQ342" t="s">
        <v>354</v>
      </c>
      <c r="BR342" t="s">
        <v>355</v>
      </c>
      <c r="BU342" t="s">
        <v>443</v>
      </c>
      <c r="BV342" t="s">
        <v>948</v>
      </c>
      <c r="BW342" t="s">
        <v>443</v>
      </c>
      <c r="BX342" t="s">
        <v>948</v>
      </c>
      <c r="CA342" t="s">
        <v>443</v>
      </c>
      <c r="CB342" t="s">
        <v>1331</v>
      </c>
      <c r="CC342" t="s">
        <v>88</v>
      </c>
      <c r="CD342" t="s">
        <v>949</v>
      </c>
      <c r="CI342" t="s">
        <v>402</v>
      </c>
      <c r="CJ342" t="s">
        <v>950</v>
      </c>
    </row>
    <row r="343" spans="1:88" x14ac:dyDescent="0.25">
      <c r="A343" t="s">
        <v>444</v>
      </c>
      <c r="B343" t="s">
        <v>1114</v>
      </c>
      <c r="C343" t="s">
        <v>84</v>
      </c>
      <c r="D343" t="s">
        <v>89</v>
      </c>
      <c r="E343" t="s">
        <v>85</v>
      </c>
      <c r="F343" t="s">
        <v>511</v>
      </c>
      <c r="G343" t="s">
        <v>512</v>
      </c>
      <c r="H343" t="s">
        <v>426</v>
      </c>
      <c r="I343" t="s">
        <v>2199</v>
      </c>
      <c r="K343" t="s">
        <v>2199</v>
      </c>
      <c r="L343" t="s">
        <v>467</v>
      </c>
      <c r="M343" t="s">
        <v>1120</v>
      </c>
      <c r="N343" t="s">
        <v>468</v>
      </c>
      <c r="P343" s="2">
        <v>3</v>
      </c>
      <c r="Q343" s="2">
        <v>0.28000000000000003</v>
      </c>
      <c r="R343" s="2">
        <v>0.84</v>
      </c>
      <c r="T343" s="2">
        <v>48.87</v>
      </c>
      <c r="V343" s="2">
        <v>48.87</v>
      </c>
      <c r="W343" s="2">
        <v>3.35</v>
      </c>
      <c r="X343" s="2">
        <v>-3.35</v>
      </c>
      <c r="Y343" s="2">
        <v>0</v>
      </c>
      <c r="AC343" s="2">
        <v>48.87</v>
      </c>
      <c r="AD343" s="2">
        <v>0.16</v>
      </c>
      <c r="AE343" s="2">
        <v>7.83</v>
      </c>
      <c r="AG343" s="2">
        <v>7.83</v>
      </c>
      <c r="AH343" s="2">
        <v>0.16</v>
      </c>
      <c r="AI343" s="2">
        <v>0.54</v>
      </c>
      <c r="AJ343" s="2">
        <v>-0.54</v>
      </c>
      <c r="AK343" s="2">
        <v>0</v>
      </c>
      <c r="AP343" s="2">
        <v>7.83</v>
      </c>
      <c r="AQ343" s="2">
        <v>56.7</v>
      </c>
      <c r="AS343" s="2">
        <v>56.7</v>
      </c>
      <c r="AT343" s="2">
        <v>3.89</v>
      </c>
      <c r="AU343" s="2">
        <v>-3.89</v>
      </c>
      <c r="AV343" s="2">
        <v>0</v>
      </c>
      <c r="AZ343" s="2">
        <v>56.7</v>
      </c>
      <c r="BA343" t="s">
        <v>87</v>
      </c>
      <c r="BH343" t="s">
        <v>407</v>
      </c>
      <c r="BI343" t="s">
        <v>514</v>
      </c>
      <c r="BJ343" t="s">
        <v>206</v>
      </c>
      <c r="BK343" t="s">
        <v>515</v>
      </c>
      <c r="BL343" t="s">
        <v>516</v>
      </c>
      <c r="BM343" t="s">
        <v>90</v>
      </c>
      <c r="BN343" t="s">
        <v>517</v>
      </c>
      <c r="BO343" t="s">
        <v>206</v>
      </c>
      <c r="BP343" t="s">
        <v>90</v>
      </c>
      <c r="BQ343" t="s">
        <v>354</v>
      </c>
      <c r="BR343" t="s">
        <v>355</v>
      </c>
      <c r="BU343" t="s">
        <v>90</v>
      </c>
      <c r="BV343" t="s">
        <v>518</v>
      </c>
      <c r="BW343" t="s">
        <v>90</v>
      </c>
      <c r="BX343" t="s">
        <v>518</v>
      </c>
      <c r="CA343" t="s">
        <v>90</v>
      </c>
      <c r="CB343" t="s">
        <v>427</v>
      </c>
      <c r="CC343" t="s">
        <v>88</v>
      </c>
      <c r="CD343" t="s">
        <v>519</v>
      </c>
      <c r="CI343" t="s">
        <v>402</v>
      </c>
      <c r="CJ343" t="s">
        <v>520</v>
      </c>
    </row>
    <row r="344" spans="1:88" x14ac:dyDescent="0.25">
      <c r="A344" t="s">
        <v>444</v>
      </c>
      <c r="B344" t="s">
        <v>1114</v>
      </c>
      <c r="C344" t="s">
        <v>84</v>
      </c>
      <c r="D344" t="s">
        <v>89</v>
      </c>
      <c r="E344" t="s">
        <v>85</v>
      </c>
      <c r="F344" t="s">
        <v>521</v>
      </c>
      <c r="G344" t="s">
        <v>522</v>
      </c>
      <c r="H344" t="s">
        <v>428</v>
      </c>
      <c r="I344" t="s">
        <v>2199</v>
      </c>
      <c r="K344" t="s">
        <v>2199</v>
      </c>
      <c r="L344" t="s">
        <v>523</v>
      </c>
      <c r="M344" t="s">
        <v>1515</v>
      </c>
      <c r="N344" t="s">
        <v>524</v>
      </c>
      <c r="P344" s="2">
        <v>1</v>
      </c>
      <c r="Q344" s="2">
        <v>0.68</v>
      </c>
      <c r="R344" s="2">
        <v>0.68</v>
      </c>
      <c r="T344" s="2">
        <v>25.43</v>
      </c>
      <c r="V344" s="2">
        <v>25.43</v>
      </c>
      <c r="W344" s="2">
        <v>3.35</v>
      </c>
      <c r="X344" s="2">
        <v>-3.35</v>
      </c>
      <c r="Y344" s="2">
        <v>0</v>
      </c>
      <c r="AC344" s="2">
        <v>25.43</v>
      </c>
      <c r="AD344" s="2">
        <v>0.16</v>
      </c>
      <c r="AE344" s="2">
        <v>4.07</v>
      </c>
      <c r="AG344" s="2">
        <v>4.07</v>
      </c>
      <c r="AH344" s="2">
        <v>0.16</v>
      </c>
      <c r="AI344" s="2">
        <v>0.54</v>
      </c>
      <c r="AJ344" s="2">
        <v>-0.54</v>
      </c>
      <c r="AK344" s="2">
        <v>0</v>
      </c>
      <c r="AP344" s="2">
        <v>4.07</v>
      </c>
      <c r="AQ344" s="2">
        <v>29.5</v>
      </c>
      <c r="AS344" s="2">
        <v>29.5</v>
      </c>
      <c r="AT344" s="2">
        <v>3.89</v>
      </c>
      <c r="AU344" s="2">
        <v>-3.89</v>
      </c>
      <c r="AV344" s="2">
        <v>0</v>
      </c>
      <c r="AZ344" s="2">
        <v>29.5</v>
      </c>
      <c r="BA344" t="s">
        <v>87</v>
      </c>
      <c r="BH344" t="s">
        <v>407</v>
      </c>
      <c r="BI344" t="s">
        <v>525</v>
      </c>
      <c r="BJ344" t="s">
        <v>206</v>
      </c>
      <c r="BK344" t="s">
        <v>526</v>
      </c>
      <c r="BL344" t="s">
        <v>527</v>
      </c>
      <c r="BM344" t="s">
        <v>90</v>
      </c>
      <c r="BN344" t="s">
        <v>528</v>
      </c>
      <c r="BO344" t="s">
        <v>206</v>
      </c>
      <c r="BP344" t="s">
        <v>90</v>
      </c>
      <c r="BQ344" t="s">
        <v>354</v>
      </c>
      <c r="BR344" t="s">
        <v>355</v>
      </c>
      <c r="BU344" t="s">
        <v>90</v>
      </c>
      <c r="BV344" t="s">
        <v>518</v>
      </c>
      <c r="BW344" t="s">
        <v>90</v>
      </c>
      <c r="BX344" t="s">
        <v>518</v>
      </c>
      <c r="CA344" t="s">
        <v>90</v>
      </c>
      <c r="CB344" t="s">
        <v>427</v>
      </c>
      <c r="CC344" t="s">
        <v>88</v>
      </c>
      <c r="CD344" t="s">
        <v>529</v>
      </c>
      <c r="CI344" t="s">
        <v>402</v>
      </c>
      <c r="CJ344" t="s">
        <v>530</v>
      </c>
    </row>
    <row r="345" spans="1:88" x14ac:dyDescent="0.25">
      <c r="A345" t="s">
        <v>444</v>
      </c>
      <c r="B345" t="s">
        <v>1114</v>
      </c>
      <c r="C345" t="s">
        <v>84</v>
      </c>
      <c r="D345" t="s">
        <v>89</v>
      </c>
      <c r="E345" t="s">
        <v>85</v>
      </c>
      <c r="F345" t="s">
        <v>531</v>
      </c>
      <c r="G345" t="s">
        <v>532</v>
      </c>
      <c r="H345" t="s">
        <v>2199</v>
      </c>
      <c r="I345" t="s">
        <v>2199</v>
      </c>
      <c r="K345" t="s">
        <v>2199</v>
      </c>
      <c r="L345" t="s">
        <v>533</v>
      </c>
      <c r="M345" t="s">
        <v>1462</v>
      </c>
      <c r="N345" t="s">
        <v>534</v>
      </c>
      <c r="P345" s="2">
        <v>1</v>
      </c>
      <c r="Q345" s="2">
        <v>0.64</v>
      </c>
      <c r="R345" s="2">
        <v>0.64</v>
      </c>
      <c r="T345" s="2">
        <v>25.43</v>
      </c>
      <c r="V345" s="2">
        <v>25.43</v>
      </c>
      <c r="AC345" s="2">
        <v>25.43</v>
      </c>
      <c r="AD345" s="2">
        <v>0.16</v>
      </c>
      <c r="AE345" s="2">
        <v>4.07</v>
      </c>
      <c r="AG345" s="2">
        <v>4.07</v>
      </c>
      <c r="AP345" s="2">
        <v>4.07</v>
      </c>
      <c r="AQ345" s="2">
        <v>29.5</v>
      </c>
      <c r="AS345" s="2">
        <v>29.5</v>
      </c>
      <c r="AZ345" s="2">
        <v>29.5</v>
      </c>
      <c r="BA345" t="s">
        <v>87</v>
      </c>
      <c r="BH345" t="s">
        <v>407</v>
      </c>
      <c r="BI345" t="s">
        <v>367</v>
      </c>
      <c r="BJ345" t="s">
        <v>206</v>
      </c>
      <c r="BK345" t="s">
        <v>368</v>
      </c>
      <c r="BL345" t="s">
        <v>535</v>
      </c>
      <c r="BM345" t="s">
        <v>90</v>
      </c>
      <c r="BN345" t="s">
        <v>536</v>
      </c>
      <c r="BO345" t="s">
        <v>206</v>
      </c>
      <c r="BP345" t="s">
        <v>90</v>
      </c>
      <c r="BQ345" t="s">
        <v>354</v>
      </c>
      <c r="BR345" t="s">
        <v>355</v>
      </c>
      <c r="BU345" t="s">
        <v>90</v>
      </c>
      <c r="BV345" t="s">
        <v>518</v>
      </c>
      <c r="BW345" t="s">
        <v>90</v>
      </c>
      <c r="BX345" t="s">
        <v>518</v>
      </c>
      <c r="CA345" t="s">
        <v>90</v>
      </c>
      <c r="CB345" t="s">
        <v>427</v>
      </c>
      <c r="CC345" t="s">
        <v>88</v>
      </c>
      <c r="CD345" t="s">
        <v>537</v>
      </c>
      <c r="CI345" t="s">
        <v>402</v>
      </c>
      <c r="CJ345" t="s">
        <v>538</v>
      </c>
    </row>
    <row r="346" spans="1:88" x14ac:dyDescent="0.25">
      <c r="A346" t="s">
        <v>444</v>
      </c>
      <c r="B346" t="s">
        <v>1114</v>
      </c>
      <c r="C346" t="s">
        <v>84</v>
      </c>
      <c r="D346" t="s">
        <v>89</v>
      </c>
      <c r="E346" t="s">
        <v>85</v>
      </c>
      <c r="F346" t="s">
        <v>539</v>
      </c>
      <c r="G346" t="s">
        <v>540</v>
      </c>
      <c r="H346" t="s">
        <v>2199</v>
      </c>
      <c r="I346" t="s">
        <v>2199</v>
      </c>
      <c r="K346" t="s">
        <v>2199</v>
      </c>
      <c r="L346" t="s">
        <v>467</v>
      </c>
      <c r="M346" t="s">
        <v>1120</v>
      </c>
      <c r="N346" t="s">
        <v>468</v>
      </c>
      <c r="P346" s="2">
        <v>1</v>
      </c>
      <c r="Q346" s="2">
        <v>0.28000000000000003</v>
      </c>
      <c r="R346" s="2">
        <v>0.28000000000000003</v>
      </c>
      <c r="T346" s="2">
        <v>16.29</v>
      </c>
      <c r="V346" s="2">
        <v>16.29</v>
      </c>
      <c r="AC346" s="2">
        <v>16.29</v>
      </c>
      <c r="AD346" s="2">
        <v>0.16</v>
      </c>
      <c r="AE346" s="2">
        <v>2.61</v>
      </c>
      <c r="AG346" s="2">
        <v>2.61</v>
      </c>
      <c r="AP346" s="2">
        <v>2.61</v>
      </c>
      <c r="AQ346" s="2">
        <v>18.899999999999999</v>
      </c>
      <c r="AS346" s="2">
        <v>18.899999999999999</v>
      </c>
      <c r="AZ346" s="2">
        <v>18.899999999999999</v>
      </c>
      <c r="BA346" t="s">
        <v>87</v>
      </c>
      <c r="BH346" t="s">
        <v>407</v>
      </c>
      <c r="BI346" t="s">
        <v>525</v>
      </c>
      <c r="BJ346" t="s">
        <v>206</v>
      </c>
      <c r="BK346" t="s">
        <v>526</v>
      </c>
      <c r="BL346" t="s">
        <v>541</v>
      </c>
      <c r="BM346" t="s">
        <v>90</v>
      </c>
      <c r="BN346" t="s">
        <v>542</v>
      </c>
      <c r="BO346" t="s">
        <v>206</v>
      </c>
      <c r="BP346" t="s">
        <v>90</v>
      </c>
      <c r="BQ346" t="s">
        <v>354</v>
      </c>
      <c r="BR346" t="s">
        <v>355</v>
      </c>
      <c r="BU346" t="s">
        <v>90</v>
      </c>
      <c r="BV346" t="s">
        <v>518</v>
      </c>
      <c r="BW346" t="s">
        <v>90</v>
      </c>
      <c r="BX346" t="s">
        <v>518</v>
      </c>
      <c r="CA346" t="s">
        <v>90</v>
      </c>
      <c r="CB346" t="s">
        <v>427</v>
      </c>
      <c r="CC346" t="s">
        <v>88</v>
      </c>
      <c r="CD346" t="s">
        <v>543</v>
      </c>
      <c r="CI346" t="s">
        <v>402</v>
      </c>
      <c r="CJ346" t="s">
        <v>544</v>
      </c>
    </row>
    <row r="347" spans="1:88" x14ac:dyDescent="0.25">
      <c r="A347" t="s">
        <v>444</v>
      </c>
      <c r="B347" t="s">
        <v>1114</v>
      </c>
      <c r="C347" t="s">
        <v>84</v>
      </c>
      <c r="D347" t="s">
        <v>89</v>
      </c>
      <c r="E347" t="s">
        <v>85</v>
      </c>
      <c r="F347" t="s">
        <v>545</v>
      </c>
      <c r="G347" t="s">
        <v>546</v>
      </c>
      <c r="H347" t="s">
        <v>2199</v>
      </c>
      <c r="I347" t="s">
        <v>2199</v>
      </c>
      <c r="K347" t="s">
        <v>2199</v>
      </c>
      <c r="L347" t="s">
        <v>467</v>
      </c>
      <c r="M347" t="s">
        <v>1120</v>
      </c>
      <c r="N347" t="s">
        <v>468</v>
      </c>
      <c r="P347" s="2">
        <v>1</v>
      </c>
      <c r="Q347" s="2">
        <v>0.28000000000000003</v>
      </c>
      <c r="R347" s="2">
        <v>0.28000000000000003</v>
      </c>
      <c r="T347" s="2">
        <v>16.29</v>
      </c>
      <c r="V347" s="2">
        <v>16.29</v>
      </c>
      <c r="W347" s="2">
        <v>3.35</v>
      </c>
      <c r="Y347" s="2">
        <v>3.35</v>
      </c>
      <c r="AC347" s="2">
        <v>19.64</v>
      </c>
      <c r="AD347" s="2">
        <v>0.16</v>
      </c>
      <c r="AE347" s="2">
        <v>2.61</v>
      </c>
      <c r="AG347" s="2">
        <v>2.61</v>
      </c>
      <c r="AH347" s="2">
        <v>0.16</v>
      </c>
      <c r="AI347" s="2">
        <v>0.54</v>
      </c>
      <c r="AK347" s="2">
        <v>0.54</v>
      </c>
      <c r="AP347" s="2">
        <v>3.15</v>
      </c>
      <c r="AQ347" s="2">
        <v>18.899999999999999</v>
      </c>
      <c r="AS347" s="2">
        <v>18.899999999999999</v>
      </c>
      <c r="AT347" s="2">
        <v>3.89</v>
      </c>
      <c r="AV347" s="2">
        <v>3.89</v>
      </c>
      <c r="AZ347" s="2">
        <v>22.79</v>
      </c>
      <c r="BA347" t="s">
        <v>87</v>
      </c>
      <c r="BH347" t="s">
        <v>407</v>
      </c>
      <c r="BI347" t="s">
        <v>514</v>
      </c>
      <c r="BJ347" t="s">
        <v>206</v>
      </c>
      <c r="BK347" t="s">
        <v>515</v>
      </c>
      <c r="BL347" t="s">
        <v>547</v>
      </c>
      <c r="BM347" t="s">
        <v>90</v>
      </c>
      <c r="BN347" t="s">
        <v>548</v>
      </c>
      <c r="BO347" t="s">
        <v>206</v>
      </c>
      <c r="BP347" t="s">
        <v>90</v>
      </c>
      <c r="BQ347" t="s">
        <v>354</v>
      </c>
      <c r="BR347" t="s">
        <v>355</v>
      </c>
      <c r="BU347" t="s">
        <v>90</v>
      </c>
      <c r="BV347" t="s">
        <v>518</v>
      </c>
      <c r="BW347" t="s">
        <v>90</v>
      </c>
      <c r="BX347" t="s">
        <v>518</v>
      </c>
      <c r="CA347" t="s">
        <v>90</v>
      </c>
      <c r="CB347" t="s">
        <v>427</v>
      </c>
      <c r="CC347" t="s">
        <v>88</v>
      </c>
      <c r="CD347" t="s">
        <v>549</v>
      </c>
      <c r="CI347" t="s">
        <v>402</v>
      </c>
      <c r="CJ347" t="s">
        <v>550</v>
      </c>
    </row>
    <row r="348" spans="1:88" x14ac:dyDescent="0.25">
      <c r="A348" t="s">
        <v>444</v>
      </c>
      <c r="B348" t="s">
        <v>1114</v>
      </c>
      <c r="C348" t="s">
        <v>84</v>
      </c>
      <c r="D348" t="s">
        <v>89</v>
      </c>
      <c r="E348" t="s">
        <v>85</v>
      </c>
      <c r="F348" t="s">
        <v>1909</v>
      </c>
      <c r="G348" t="s">
        <v>2334</v>
      </c>
      <c r="H348" t="s">
        <v>426</v>
      </c>
      <c r="I348" t="s">
        <v>2199</v>
      </c>
      <c r="K348" t="s">
        <v>2199</v>
      </c>
      <c r="L348" t="s">
        <v>467</v>
      </c>
      <c r="M348" t="s">
        <v>1120</v>
      </c>
      <c r="N348" t="s">
        <v>468</v>
      </c>
      <c r="P348" s="2">
        <v>1</v>
      </c>
      <c r="Q348" s="2">
        <v>0.28000000000000003</v>
      </c>
      <c r="R348" s="2">
        <v>0.28000000000000003</v>
      </c>
      <c r="T348" s="2">
        <v>15.62</v>
      </c>
      <c r="V348" s="2">
        <v>15.62</v>
      </c>
      <c r="W348" s="2">
        <v>0.66</v>
      </c>
      <c r="X348" s="2">
        <v>-0.66</v>
      </c>
      <c r="Y348" s="2">
        <v>0</v>
      </c>
      <c r="AC348" s="2">
        <v>15.62</v>
      </c>
      <c r="AD348" s="2">
        <v>0.21</v>
      </c>
      <c r="AE348" s="2">
        <v>3.28</v>
      </c>
      <c r="AG348" s="2">
        <v>3.28</v>
      </c>
      <c r="AH348" s="2">
        <v>0.21</v>
      </c>
      <c r="AI348" s="2">
        <v>0.14000000000000001</v>
      </c>
      <c r="AJ348" s="2">
        <v>-0.14000000000000001</v>
      </c>
      <c r="AK348" s="2">
        <v>0</v>
      </c>
      <c r="AP348" s="2">
        <v>3.28</v>
      </c>
      <c r="AQ348" s="2">
        <v>18.899999999999999</v>
      </c>
      <c r="AS348" s="2">
        <v>18.899999999999999</v>
      </c>
      <c r="AT348" s="2">
        <v>0.8</v>
      </c>
      <c r="AU348" s="2">
        <v>-0.8</v>
      </c>
      <c r="AV348" s="2">
        <v>0</v>
      </c>
      <c r="AZ348" s="2">
        <v>18.899999999999999</v>
      </c>
      <c r="BA348" t="s">
        <v>87</v>
      </c>
      <c r="BH348" t="s">
        <v>407</v>
      </c>
      <c r="BI348" t="s">
        <v>1084</v>
      </c>
      <c r="BJ348" t="s">
        <v>1085</v>
      </c>
      <c r="BK348" t="s">
        <v>1086</v>
      </c>
      <c r="BL348" t="s">
        <v>1911</v>
      </c>
      <c r="BM348" t="s">
        <v>453</v>
      </c>
      <c r="BN348" t="s">
        <v>1912</v>
      </c>
      <c r="BO348" t="s">
        <v>1085</v>
      </c>
      <c r="BP348" t="s">
        <v>453</v>
      </c>
      <c r="BQ348" t="s">
        <v>354</v>
      </c>
      <c r="BR348" t="s">
        <v>355</v>
      </c>
      <c r="BS348" t="s">
        <v>1085</v>
      </c>
      <c r="BT348" t="s">
        <v>1087</v>
      </c>
      <c r="BW348" t="s">
        <v>1085</v>
      </c>
      <c r="BX348" t="s">
        <v>1087</v>
      </c>
      <c r="CA348" t="s">
        <v>453</v>
      </c>
      <c r="CB348" t="s">
        <v>1133</v>
      </c>
      <c r="CC348" t="s">
        <v>88</v>
      </c>
      <c r="CD348" t="s">
        <v>2335</v>
      </c>
      <c r="CE348" t="s">
        <v>2336</v>
      </c>
      <c r="CF348" t="s">
        <v>1136</v>
      </c>
      <c r="CG348" s="2">
        <v>26.207999999999998</v>
      </c>
      <c r="CH348" t="s">
        <v>428</v>
      </c>
      <c r="CI348" t="s">
        <v>402</v>
      </c>
      <c r="CJ348" t="s">
        <v>2337</v>
      </c>
    </row>
    <row r="349" spans="1:88" x14ac:dyDescent="0.25">
      <c r="A349" t="s">
        <v>444</v>
      </c>
      <c r="B349" t="s">
        <v>1114</v>
      </c>
      <c r="C349" t="s">
        <v>84</v>
      </c>
      <c r="D349" t="s">
        <v>89</v>
      </c>
      <c r="E349" t="s">
        <v>85</v>
      </c>
      <c r="F349" t="s">
        <v>551</v>
      </c>
      <c r="G349" t="s">
        <v>552</v>
      </c>
      <c r="H349" t="s">
        <v>2199</v>
      </c>
      <c r="I349" t="s">
        <v>2199</v>
      </c>
      <c r="K349" t="s">
        <v>2199</v>
      </c>
      <c r="L349" t="s">
        <v>467</v>
      </c>
      <c r="M349" t="s">
        <v>1120</v>
      </c>
      <c r="N349" t="s">
        <v>468</v>
      </c>
      <c r="P349" s="2">
        <v>1</v>
      </c>
      <c r="Q349" s="2">
        <v>0.28000000000000003</v>
      </c>
      <c r="R349" s="2">
        <v>0.28000000000000003</v>
      </c>
      <c r="T349" s="2">
        <v>16.29</v>
      </c>
      <c r="V349" s="2">
        <v>16.29</v>
      </c>
      <c r="AC349" s="2">
        <v>16.29</v>
      </c>
      <c r="AD349" s="2">
        <v>0.16</v>
      </c>
      <c r="AE349" s="2">
        <v>2.61</v>
      </c>
      <c r="AG349" s="2">
        <v>2.61</v>
      </c>
      <c r="AP349" s="2">
        <v>2.61</v>
      </c>
      <c r="AQ349" s="2">
        <v>18.899999999999999</v>
      </c>
      <c r="AS349" s="2">
        <v>18.899999999999999</v>
      </c>
      <c r="AZ349" s="2">
        <v>18.899999999999999</v>
      </c>
      <c r="BA349" t="s">
        <v>87</v>
      </c>
      <c r="BH349" t="s">
        <v>407</v>
      </c>
      <c r="BI349" t="s">
        <v>525</v>
      </c>
      <c r="BJ349" t="s">
        <v>206</v>
      </c>
      <c r="BK349" t="s">
        <v>526</v>
      </c>
      <c r="BL349" t="s">
        <v>553</v>
      </c>
      <c r="BM349" t="s">
        <v>90</v>
      </c>
      <c r="BN349" t="s">
        <v>554</v>
      </c>
      <c r="BO349" t="s">
        <v>206</v>
      </c>
      <c r="BP349" t="s">
        <v>90</v>
      </c>
      <c r="BQ349" t="s">
        <v>354</v>
      </c>
      <c r="BR349" t="s">
        <v>355</v>
      </c>
      <c r="BU349" t="s">
        <v>90</v>
      </c>
      <c r="BV349" t="s">
        <v>518</v>
      </c>
      <c r="BW349" t="s">
        <v>90</v>
      </c>
      <c r="BX349" t="s">
        <v>518</v>
      </c>
      <c r="CA349" t="s">
        <v>90</v>
      </c>
      <c r="CB349" t="s">
        <v>427</v>
      </c>
      <c r="CC349" t="s">
        <v>88</v>
      </c>
      <c r="CD349" t="s">
        <v>555</v>
      </c>
      <c r="CI349" t="s">
        <v>402</v>
      </c>
      <c r="CJ349" t="s">
        <v>556</v>
      </c>
    </row>
    <row r="350" spans="1:88" x14ac:dyDescent="0.25">
      <c r="A350" t="s">
        <v>444</v>
      </c>
      <c r="B350" t="s">
        <v>1114</v>
      </c>
      <c r="C350" t="s">
        <v>84</v>
      </c>
      <c r="D350" t="s">
        <v>958</v>
      </c>
      <c r="E350" t="s">
        <v>356</v>
      </c>
      <c r="F350" t="s">
        <v>2338</v>
      </c>
      <c r="G350" t="s">
        <v>2339</v>
      </c>
      <c r="J350" t="s">
        <v>2199</v>
      </c>
      <c r="K350" t="s">
        <v>2199</v>
      </c>
      <c r="L350" t="s">
        <v>1612</v>
      </c>
      <c r="M350" t="s">
        <v>1613</v>
      </c>
      <c r="N350" t="s">
        <v>2167</v>
      </c>
      <c r="P350" s="2">
        <v>1</v>
      </c>
      <c r="Q350" s="2">
        <v>0.59</v>
      </c>
      <c r="R350" s="2">
        <v>0.59</v>
      </c>
      <c r="BI350" t="s">
        <v>1382</v>
      </c>
      <c r="BJ350" t="s">
        <v>964</v>
      </c>
      <c r="BK350" t="s">
        <v>1383</v>
      </c>
      <c r="BL350" t="s">
        <v>1145</v>
      </c>
      <c r="BM350" t="s">
        <v>1146</v>
      </c>
      <c r="BN350" t="s">
        <v>1147</v>
      </c>
      <c r="BO350" t="s">
        <v>964</v>
      </c>
      <c r="BP350" t="s">
        <v>964</v>
      </c>
      <c r="BQ350" t="s">
        <v>354</v>
      </c>
      <c r="BR350" t="s">
        <v>123</v>
      </c>
    </row>
    <row r="351" spans="1:88" x14ac:dyDescent="0.25">
      <c r="A351" t="s">
        <v>444</v>
      </c>
      <c r="B351" t="s">
        <v>1114</v>
      </c>
      <c r="C351" t="s">
        <v>84</v>
      </c>
      <c r="D351" t="s">
        <v>958</v>
      </c>
      <c r="E351" t="s">
        <v>356</v>
      </c>
      <c r="F351" t="s">
        <v>2272</v>
      </c>
      <c r="G351" t="s">
        <v>2340</v>
      </c>
      <c r="J351" t="s">
        <v>2199</v>
      </c>
      <c r="K351" t="s">
        <v>2199</v>
      </c>
      <c r="L351" t="s">
        <v>1273</v>
      </c>
      <c r="M351" t="s">
        <v>1274</v>
      </c>
      <c r="N351" t="s">
        <v>1275</v>
      </c>
      <c r="P351" s="2">
        <v>1</v>
      </c>
      <c r="Q351" s="2">
        <v>0.68</v>
      </c>
      <c r="R351" s="2">
        <v>0.68</v>
      </c>
      <c r="BI351" t="s">
        <v>2275</v>
      </c>
      <c r="BJ351" t="s">
        <v>964</v>
      </c>
      <c r="BK351" t="s">
        <v>2276</v>
      </c>
      <c r="BL351" t="s">
        <v>1145</v>
      </c>
      <c r="BM351" t="s">
        <v>1146</v>
      </c>
      <c r="BN351" t="s">
        <v>1147</v>
      </c>
      <c r="BO351" t="s">
        <v>964</v>
      </c>
      <c r="BP351" t="s">
        <v>964</v>
      </c>
      <c r="BQ351" t="s">
        <v>354</v>
      </c>
      <c r="BR351" t="s">
        <v>123</v>
      </c>
    </row>
    <row r="352" spans="1:88" x14ac:dyDescent="0.25">
      <c r="A352" t="s">
        <v>444</v>
      </c>
      <c r="B352" t="s">
        <v>1114</v>
      </c>
      <c r="C352" t="s">
        <v>84</v>
      </c>
      <c r="D352" t="s">
        <v>941</v>
      </c>
      <c r="E352" t="s">
        <v>356</v>
      </c>
      <c r="F352" t="s">
        <v>2341</v>
      </c>
      <c r="G352" t="s">
        <v>2342</v>
      </c>
      <c r="J352" t="s">
        <v>2199</v>
      </c>
      <c r="K352" t="s">
        <v>2199</v>
      </c>
      <c r="L352" t="s">
        <v>741</v>
      </c>
      <c r="M352" t="s">
        <v>1256</v>
      </c>
      <c r="N352" t="s">
        <v>2343</v>
      </c>
      <c r="P352" s="2">
        <v>1</v>
      </c>
      <c r="Q352" s="2">
        <v>0.66</v>
      </c>
      <c r="R352" s="2">
        <v>0.66</v>
      </c>
      <c r="BI352" t="s">
        <v>2344</v>
      </c>
      <c r="BJ352" t="s">
        <v>443</v>
      </c>
      <c r="BK352" t="s">
        <v>2345</v>
      </c>
      <c r="BL352" t="s">
        <v>1161</v>
      </c>
      <c r="BM352" t="s">
        <v>443</v>
      </c>
      <c r="BN352" t="s">
        <v>1162</v>
      </c>
      <c r="BO352" t="s">
        <v>90</v>
      </c>
      <c r="BP352" t="s">
        <v>443</v>
      </c>
      <c r="BQ352" t="s">
        <v>354</v>
      </c>
      <c r="BR352" t="s">
        <v>123</v>
      </c>
    </row>
    <row r="353" spans="1:88" x14ac:dyDescent="0.25">
      <c r="A353" t="s">
        <v>444</v>
      </c>
      <c r="B353" t="s">
        <v>1114</v>
      </c>
      <c r="C353" t="s">
        <v>84</v>
      </c>
      <c r="D353" t="s">
        <v>89</v>
      </c>
      <c r="E353" t="s">
        <v>356</v>
      </c>
      <c r="F353" t="s">
        <v>2346</v>
      </c>
      <c r="G353" t="s">
        <v>2347</v>
      </c>
      <c r="J353" t="s">
        <v>2199</v>
      </c>
      <c r="K353" t="s">
        <v>2199</v>
      </c>
      <c r="L353" t="s">
        <v>2348</v>
      </c>
      <c r="M353" t="s">
        <v>2349</v>
      </c>
      <c r="N353" t="s">
        <v>2350</v>
      </c>
      <c r="P353" s="2">
        <v>1</v>
      </c>
      <c r="Q353" s="2">
        <v>0.64</v>
      </c>
      <c r="R353" s="2">
        <v>0.64</v>
      </c>
      <c r="BI353" t="s">
        <v>2351</v>
      </c>
      <c r="BJ353" t="s">
        <v>90</v>
      </c>
      <c r="BK353" t="s">
        <v>2352</v>
      </c>
      <c r="BL353" t="s">
        <v>367</v>
      </c>
      <c r="BM353" t="s">
        <v>206</v>
      </c>
      <c r="BN353" t="s">
        <v>368</v>
      </c>
      <c r="BO353" t="s">
        <v>964</v>
      </c>
      <c r="BP353" t="s">
        <v>90</v>
      </c>
      <c r="BQ353" t="s">
        <v>354</v>
      </c>
      <c r="BR353" t="s">
        <v>123</v>
      </c>
    </row>
    <row r="354" spans="1:88" x14ac:dyDescent="0.25">
      <c r="A354" t="s">
        <v>444</v>
      </c>
      <c r="B354" t="s">
        <v>1114</v>
      </c>
      <c r="C354" t="s">
        <v>84</v>
      </c>
      <c r="D354" t="s">
        <v>1201</v>
      </c>
      <c r="E354" t="s">
        <v>201</v>
      </c>
      <c r="F354" t="s">
        <v>1844</v>
      </c>
      <c r="G354" t="s">
        <v>2353</v>
      </c>
      <c r="H354" t="s">
        <v>2013</v>
      </c>
      <c r="K354" t="s">
        <v>2199</v>
      </c>
      <c r="L354" t="s">
        <v>1711</v>
      </c>
      <c r="M354" t="s">
        <v>1712</v>
      </c>
      <c r="N354" t="s">
        <v>1846</v>
      </c>
      <c r="P354" s="2">
        <v>1</v>
      </c>
      <c r="T354" s="2">
        <v>-27.79</v>
      </c>
      <c r="V354" s="2">
        <v>-27.79</v>
      </c>
      <c r="AC354" s="2">
        <v>-27.79</v>
      </c>
      <c r="AD354" s="2">
        <v>0.22</v>
      </c>
      <c r="AE354" s="2">
        <v>-6.11</v>
      </c>
      <c r="AG354" s="2">
        <v>-6.11</v>
      </c>
      <c r="AP354" s="2">
        <v>-6.11</v>
      </c>
      <c r="AQ354" s="2">
        <v>-33.9</v>
      </c>
      <c r="AS354" s="2">
        <v>-33.9</v>
      </c>
      <c r="AZ354" s="2">
        <v>-33.9</v>
      </c>
      <c r="BA354" t="s">
        <v>87</v>
      </c>
      <c r="BH354" t="s">
        <v>407</v>
      </c>
      <c r="BI354" t="s">
        <v>1093</v>
      </c>
      <c r="BK354" t="s">
        <v>1094</v>
      </c>
      <c r="BL354" t="s">
        <v>2354</v>
      </c>
      <c r="BM354" t="s">
        <v>1206</v>
      </c>
      <c r="BN354" t="s">
        <v>1848</v>
      </c>
      <c r="BO354" t="s">
        <v>90</v>
      </c>
      <c r="BP354" t="s">
        <v>1206</v>
      </c>
      <c r="BQ354" t="s">
        <v>354</v>
      </c>
      <c r="BR354" t="s">
        <v>355</v>
      </c>
      <c r="BU354" t="s">
        <v>1206</v>
      </c>
      <c r="BV354" t="s">
        <v>1208</v>
      </c>
      <c r="BW354" t="s">
        <v>1206</v>
      </c>
      <c r="BX354" t="s">
        <v>1208</v>
      </c>
      <c r="CA354" t="s">
        <v>1206</v>
      </c>
      <c r="CB354" t="s">
        <v>1209</v>
      </c>
      <c r="CC354" t="s">
        <v>88</v>
      </c>
      <c r="CI354" t="s">
        <v>402</v>
      </c>
    </row>
    <row r="355" spans="1:88" x14ac:dyDescent="0.25">
      <c r="A355" t="s">
        <v>444</v>
      </c>
      <c r="B355" t="s">
        <v>1114</v>
      </c>
      <c r="C355" t="s">
        <v>84</v>
      </c>
      <c r="D355" t="s">
        <v>89</v>
      </c>
      <c r="E355" t="s">
        <v>201</v>
      </c>
      <c r="F355" t="s">
        <v>1961</v>
      </c>
      <c r="G355" t="s">
        <v>2355</v>
      </c>
      <c r="H355" t="s">
        <v>434</v>
      </c>
      <c r="K355" t="s">
        <v>2199</v>
      </c>
      <c r="L355" t="s">
        <v>1963</v>
      </c>
      <c r="M355" t="s">
        <v>1964</v>
      </c>
      <c r="N355" t="s">
        <v>1965</v>
      </c>
      <c r="P355" s="2">
        <v>1</v>
      </c>
      <c r="T355" s="2">
        <v>-25.43</v>
      </c>
      <c r="V355" s="2">
        <v>-25.43</v>
      </c>
      <c r="AC355" s="2">
        <v>-25.43</v>
      </c>
      <c r="AD355" s="2">
        <v>0.16</v>
      </c>
      <c r="AE355" s="2">
        <v>-4.07</v>
      </c>
      <c r="AG355" s="2">
        <v>-4.07</v>
      </c>
      <c r="AP355" s="2">
        <v>-4.07</v>
      </c>
      <c r="AQ355" s="2">
        <v>-29.5</v>
      </c>
      <c r="AS355" s="2">
        <v>-29.5</v>
      </c>
      <c r="AZ355" s="2">
        <v>-29.5</v>
      </c>
      <c r="BA355" t="s">
        <v>87</v>
      </c>
      <c r="BH355" t="s">
        <v>407</v>
      </c>
      <c r="BI355" t="s">
        <v>1237</v>
      </c>
      <c r="BK355" t="s">
        <v>1238</v>
      </c>
      <c r="BL355" t="s">
        <v>2356</v>
      </c>
      <c r="BM355" t="s">
        <v>90</v>
      </c>
      <c r="BN355" t="s">
        <v>1967</v>
      </c>
      <c r="BO355" t="s">
        <v>964</v>
      </c>
      <c r="BP355" t="s">
        <v>90</v>
      </c>
      <c r="BQ355" t="s">
        <v>354</v>
      </c>
      <c r="BR355" t="s">
        <v>355</v>
      </c>
      <c r="BU355" t="s">
        <v>90</v>
      </c>
      <c r="BV355" t="s">
        <v>518</v>
      </c>
      <c r="BW355" t="s">
        <v>90</v>
      </c>
      <c r="BX355" t="s">
        <v>518</v>
      </c>
      <c r="CA355" t="s">
        <v>90</v>
      </c>
      <c r="CB355" t="s">
        <v>427</v>
      </c>
      <c r="CC355" t="s">
        <v>88</v>
      </c>
      <c r="CD355" t="s">
        <v>2357</v>
      </c>
      <c r="CI355" t="s">
        <v>402</v>
      </c>
      <c r="CJ355" t="s">
        <v>2358</v>
      </c>
    </row>
    <row r="356" spans="1:88" x14ac:dyDescent="0.25">
      <c r="A356" t="s">
        <v>444</v>
      </c>
      <c r="B356" t="s">
        <v>1114</v>
      </c>
      <c r="C356" t="s">
        <v>84</v>
      </c>
      <c r="D356" t="s">
        <v>89</v>
      </c>
      <c r="E356" t="s">
        <v>201</v>
      </c>
      <c r="F356" t="s">
        <v>1023</v>
      </c>
      <c r="G356" t="s">
        <v>1024</v>
      </c>
      <c r="H356" t="s">
        <v>2359</v>
      </c>
      <c r="K356" t="s">
        <v>2199</v>
      </c>
      <c r="L356" t="s">
        <v>1025</v>
      </c>
      <c r="M356" t="s">
        <v>1198</v>
      </c>
      <c r="N356" t="s">
        <v>1026</v>
      </c>
      <c r="P356" s="2">
        <v>1</v>
      </c>
      <c r="T356" s="2">
        <v>-90.52</v>
      </c>
      <c r="V356" s="2">
        <v>-90.52</v>
      </c>
      <c r="AC356" s="2">
        <v>-90.52</v>
      </c>
      <c r="AD356" s="2">
        <v>0.16</v>
      </c>
      <c r="AE356" s="2">
        <v>-14.48</v>
      </c>
      <c r="AG356" s="2">
        <v>-14.48</v>
      </c>
      <c r="AP356" s="2">
        <v>-14.48</v>
      </c>
      <c r="AQ356" s="2">
        <v>-105</v>
      </c>
      <c r="AS356" s="2">
        <v>-105</v>
      </c>
      <c r="AZ356" s="2">
        <v>-105</v>
      </c>
      <c r="BA356" t="s">
        <v>87</v>
      </c>
      <c r="BH356" t="s">
        <v>407</v>
      </c>
      <c r="BI356" t="s">
        <v>367</v>
      </c>
      <c r="BK356" t="s">
        <v>368</v>
      </c>
      <c r="BL356" t="s">
        <v>1027</v>
      </c>
      <c r="BM356" t="s">
        <v>90</v>
      </c>
      <c r="BN356" t="s">
        <v>1028</v>
      </c>
      <c r="BO356" t="s">
        <v>206</v>
      </c>
      <c r="BP356" t="s">
        <v>90</v>
      </c>
      <c r="BQ356" t="s">
        <v>354</v>
      </c>
      <c r="BR356" t="s">
        <v>355</v>
      </c>
      <c r="BU356" t="s">
        <v>90</v>
      </c>
      <c r="BV356" t="s">
        <v>518</v>
      </c>
      <c r="BW356" t="s">
        <v>90</v>
      </c>
      <c r="BX356" t="s">
        <v>518</v>
      </c>
      <c r="CA356" t="s">
        <v>90</v>
      </c>
      <c r="CB356" t="s">
        <v>427</v>
      </c>
      <c r="CC356" t="s">
        <v>88</v>
      </c>
      <c r="CD356" t="s">
        <v>1029</v>
      </c>
      <c r="CI356" t="s">
        <v>402</v>
      </c>
      <c r="CJ356" t="s">
        <v>1030</v>
      </c>
    </row>
    <row r="357" spans="1:88" x14ac:dyDescent="0.25">
      <c r="A357" t="s">
        <v>444</v>
      </c>
      <c r="B357" t="s">
        <v>1114</v>
      </c>
      <c r="C357" t="s">
        <v>84</v>
      </c>
      <c r="D357" t="s">
        <v>425</v>
      </c>
      <c r="E357" t="s">
        <v>201</v>
      </c>
      <c r="F357" t="s">
        <v>1070</v>
      </c>
      <c r="G357" t="s">
        <v>1071</v>
      </c>
      <c r="H357" t="s">
        <v>430</v>
      </c>
      <c r="K357" t="s">
        <v>2199</v>
      </c>
      <c r="L357" t="s">
        <v>1072</v>
      </c>
      <c r="M357" t="s">
        <v>1794</v>
      </c>
      <c r="N357" t="s">
        <v>1073</v>
      </c>
      <c r="P357" s="2">
        <v>1</v>
      </c>
      <c r="T357" s="2">
        <v>-22.08</v>
      </c>
      <c r="V357" s="2">
        <v>-22.08</v>
      </c>
      <c r="W357" s="2">
        <v>-0.83</v>
      </c>
      <c r="X357" s="2">
        <v>0.83</v>
      </c>
      <c r="Y357" s="2">
        <v>0</v>
      </c>
      <c r="AC357" s="2">
        <v>-22.08</v>
      </c>
      <c r="AD357" s="2">
        <v>0.2</v>
      </c>
      <c r="AE357" s="2">
        <v>-4.42</v>
      </c>
      <c r="AG357" s="2">
        <v>-4.42</v>
      </c>
      <c r="AH357" s="2">
        <v>0.2</v>
      </c>
      <c r="AI357" s="2">
        <v>-0.17</v>
      </c>
      <c r="AJ357" s="2">
        <v>0.17</v>
      </c>
      <c r="AK357" s="2">
        <v>0</v>
      </c>
      <c r="AP357" s="2">
        <v>-4.42</v>
      </c>
      <c r="AQ357" s="2">
        <v>-26.5</v>
      </c>
      <c r="AS357" s="2">
        <v>-26.5</v>
      </c>
      <c r="AT357" s="2">
        <v>-1</v>
      </c>
      <c r="AU357" s="2">
        <v>1</v>
      </c>
      <c r="AV357" s="2">
        <v>0</v>
      </c>
      <c r="AZ357" s="2">
        <v>-26.5</v>
      </c>
      <c r="BA357" t="s">
        <v>377</v>
      </c>
      <c r="BH357" t="s">
        <v>407</v>
      </c>
      <c r="BI357" t="s">
        <v>367</v>
      </c>
      <c r="BK357" t="s">
        <v>368</v>
      </c>
      <c r="BL357" t="s">
        <v>1074</v>
      </c>
      <c r="BM357" t="s">
        <v>376</v>
      </c>
      <c r="BN357" t="s">
        <v>1075</v>
      </c>
      <c r="BO357" t="s">
        <v>206</v>
      </c>
      <c r="BP357" t="s">
        <v>376</v>
      </c>
      <c r="BQ357" t="s">
        <v>354</v>
      </c>
      <c r="BR357" t="s">
        <v>355</v>
      </c>
      <c r="BU357" t="s">
        <v>376</v>
      </c>
      <c r="BV357" t="s">
        <v>1076</v>
      </c>
      <c r="BW357" t="s">
        <v>376</v>
      </c>
      <c r="BX357" t="s">
        <v>1076</v>
      </c>
      <c r="CA357" t="s">
        <v>376</v>
      </c>
      <c r="CB357" t="s">
        <v>1165</v>
      </c>
      <c r="CC357" t="s">
        <v>88</v>
      </c>
      <c r="CD357" t="s">
        <v>1077</v>
      </c>
      <c r="CI357" t="s">
        <v>402</v>
      </c>
      <c r="CJ357" t="s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10</v>
      </c>
      <c r="C1" t="s">
        <v>202</v>
      </c>
      <c r="D1" t="s">
        <v>203</v>
      </c>
      <c r="E1" t="s">
        <v>204</v>
      </c>
      <c r="F1" t="s">
        <v>255</v>
      </c>
      <c r="G1" t="s">
        <v>383</v>
      </c>
    </row>
    <row r="2" spans="1:7" x14ac:dyDescent="0.25">
      <c r="A2" t="s">
        <v>437</v>
      </c>
      <c r="B2" t="s">
        <v>197</v>
      </c>
      <c r="C2" s="27">
        <v>225.16</v>
      </c>
      <c r="D2" s="27">
        <v>0</v>
      </c>
      <c r="E2" s="27">
        <v>225.16</v>
      </c>
    </row>
    <row r="3" spans="1:7" x14ac:dyDescent="0.25">
      <c r="A3" t="s">
        <v>437</v>
      </c>
      <c r="B3" t="s">
        <v>195</v>
      </c>
      <c r="C3" s="27">
        <v>599.86</v>
      </c>
      <c r="D3" s="27">
        <v>137.87</v>
      </c>
      <c r="E3" s="27">
        <v>737.73</v>
      </c>
    </row>
    <row r="4" spans="1:7" x14ac:dyDescent="0.25">
      <c r="A4" t="s">
        <v>437</v>
      </c>
      <c r="B4" t="s">
        <v>200</v>
      </c>
      <c r="C4" s="27">
        <v>7219.68</v>
      </c>
      <c r="D4" s="27">
        <v>1188.81</v>
      </c>
      <c r="E4" s="27">
        <v>8408.35</v>
      </c>
    </row>
    <row r="5" spans="1:7" x14ac:dyDescent="0.25">
      <c r="A5" t="s">
        <v>2360</v>
      </c>
      <c r="B5" t="s">
        <v>198</v>
      </c>
      <c r="C5" s="27">
        <v>3682.46</v>
      </c>
      <c r="D5" s="27">
        <v>0</v>
      </c>
      <c r="E5" s="27">
        <v>3682.46</v>
      </c>
      <c r="F5" s="27">
        <v>846.96</v>
      </c>
    </row>
    <row r="6" spans="1:7" x14ac:dyDescent="0.25">
      <c r="A6" t="s">
        <v>438</v>
      </c>
      <c r="B6" t="s">
        <v>195</v>
      </c>
      <c r="C6" s="27">
        <v>-106.72</v>
      </c>
      <c r="D6" s="27">
        <v>-24.57</v>
      </c>
      <c r="E6" s="27">
        <v>-131.29</v>
      </c>
    </row>
    <row r="7" spans="1:7" x14ac:dyDescent="0.25">
      <c r="A7" t="s">
        <v>438</v>
      </c>
      <c r="B7" t="s">
        <v>200</v>
      </c>
      <c r="C7" s="27">
        <v>-2239.13</v>
      </c>
      <c r="D7" s="27">
        <v>-373.04</v>
      </c>
      <c r="E7" s="27">
        <v>-2612.19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defaultRowHeight="15" x14ac:dyDescent="0.25"/>
  <sheetData>
    <row r="1" spans="1:5" x14ac:dyDescent="0.25">
      <c r="A1" t="s">
        <v>359</v>
      </c>
      <c r="B1" t="s">
        <v>361</v>
      </c>
      <c r="C1" t="s">
        <v>362</v>
      </c>
      <c r="D1" t="s">
        <v>373</v>
      </c>
      <c r="E1" t="s">
        <v>374</v>
      </c>
    </row>
    <row r="2" spans="1:5" x14ac:dyDescent="0.25">
      <c r="A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"/>
  <sheetViews>
    <sheetView workbookViewId="0"/>
  </sheetViews>
  <sheetFormatPr defaultRowHeight="15" x14ac:dyDescent="0.25"/>
  <sheetData>
    <row r="1" spans="1:24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  <c r="W1" t="s">
        <v>255</v>
      </c>
      <c r="X1" t="s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1"/>
  <sheetViews>
    <sheetView workbookViewId="0"/>
  </sheetViews>
  <sheetFormatPr defaultRowHeight="15" x14ac:dyDescent="0.25"/>
  <sheetData>
    <row r="1" spans="1:22" x14ac:dyDescent="0.25">
      <c r="A1" t="s">
        <v>384</v>
      </c>
      <c r="B1" t="s">
        <v>385</v>
      </c>
      <c r="C1" t="s">
        <v>386</v>
      </c>
      <c r="D1" t="s">
        <v>387</v>
      </c>
      <c r="E1" t="s">
        <v>388</v>
      </c>
      <c r="F1" t="s">
        <v>81</v>
      </c>
      <c r="G1" t="s">
        <v>80</v>
      </c>
      <c r="H1" t="s">
        <v>69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375</v>
      </c>
      <c r="P1" t="s">
        <v>395</v>
      </c>
      <c r="Q1" t="s">
        <v>202</v>
      </c>
      <c r="R1" t="s">
        <v>203</v>
      </c>
      <c r="S1" t="s">
        <v>383</v>
      </c>
      <c r="T1" t="s">
        <v>204</v>
      </c>
      <c r="U1" t="s">
        <v>396</v>
      </c>
      <c r="V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GVC SUMMARY</vt:lpstr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RAW</vt:lpstr>
      <vt:lpstr>CUMULATED</vt:lpstr>
      <vt:lpstr>ERROR</vt:lpstr>
      <vt:lpstr>EXT_ACQUISITIONS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hbsi.lovely</cp:lastModifiedBy>
  <cp:lastPrinted>2020-04-06T14:58:03Z</cp:lastPrinted>
  <dcterms:created xsi:type="dcterms:W3CDTF">2020-04-04T17:20:36Z</dcterms:created>
  <dcterms:modified xsi:type="dcterms:W3CDTF">2020-10-20T04:50:23Z</dcterms:modified>
</cp:coreProperties>
</file>