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qqq\Desktop\git\TMGA\Result_HD\"/>
    </mc:Choice>
  </mc:AlternateContent>
  <xr:revisionPtr revIDLastSave="0" documentId="13_ncr:1_{CAA68024-51D0-4021-946F-435EBBF9663C}" xr6:coauthVersionLast="47" xr6:coauthVersionMax="47" xr10:uidLastSave="{00000000-0000-0000-0000-000000000000}"/>
  <bookViews>
    <workbookView xWindow="-108" yWindow="-108" windowWidth="23256" windowHeight="13176" tabRatio="744" xr2:uid="{00000000-000D-0000-FFFF-FFFF00000000}"/>
  </bookViews>
  <sheets>
    <sheet name="Data_original " sheetId="52" r:id="rId1"/>
    <sheet name=" Compare ms" sheetId="38" r:id="rId2"/>
    <sheet name="Average of normalized makespan" sheetId="37" r:id="rId3"/>
  </sheets>
  <definedNames>
    <definedName name="_xlnm._FilterDatabase" localSheetId="2" hidden="1">'Average of normalized makespan'!#REF!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38" l="1"/>
  <c r="M4" i="38" l="1"/>
  <c r="M5" i="38"/>
  <c r="M6" i="38"/>
  <c r="M7" i="38"/>
  <c r="M8" i="38"/>
  <c r="M9" i="38"/>
  <c r="M10" i="38"/>
  <c r="M11" i="38"/>
  <c r="M12" i="38"/>
  <c r="M13" i="38"/>
  <c r="M14" i="38"/>
  <c r="M15" i="38"/>
  <c r="M16" i="38"/>
  <c r="M17" i="38"/>
  <c r="M18" i="38"/>
  <c r="M19" i="38"/>
  <c r="M20" i="38"/>
  <c r="M21" i="38"/>
  <c r="M22" i="38"/>
  <c r="M23" i="38"/>
  <c r="M24" i="38"/>
  <c r="M25" i="38"/>
  <c r="M26" i="38"/>
  <c r="M27" i="38"/>
  <c r="M28" i="38"/>
  <c r="M29" i="38"/>
  <c r="Q29" i="38"/>
  <c r="P29" i="38"/>
  <c r="O29" i="38"/>
  <c r="N29" i="38"/>
  <c r="L29" i="38"/>
  <c r="Q28" i="38"/>
  <c r="P28" i="38"/>
  <c r="O28" i="38"/>
  <c r="N28" i="38"/>
  <c r="L28" i="38"/>
  <c r="Q27" i="38"/>
  <c r="P27" i="38"/>
  <c r="O27" i="38"/>
  <c r="N27" i="38"/>
  <c r="L27" i="38"/>
  <c r="Q26" i="38"/>
  <c r="P26" i="38"/>
  <c r="O26" i="38"/>
  <c r="N26" i="38"/>
  <c r="L26" i="38"/>
  <c r="Q25" i="38"/>
  <c r="P25" i="38"/>
  <c r="O25" i="38"/>
  <c r="N25" i="38"/>
  <c r="L25" i="38"/>
  <c r="Q24" i="38"/>
  <c r="P24" i="38"/>
  <c r="O24" i="38"/>
  <c r="N24" i="38"/>
  <c r="L24" i="38"/>
  <c r="Q23" i="38"/>
  <c r="P23" i="38"/>
  <c r="O23" i="38"/>
  <c r="N23" i="38"/>
  <c r="L23" i="38"/>
  <c r="Q22" i="38"/>
  <c r="P22" i="38"/>
  <c r="O22" i="38"/>
  <c r="N22" i="38"/>
  <c r="L22" i="38"/>
  <c r="Q21" i="38"/>
  <c r="P21" i="38"/>
  <c r="O21" i="38"/>
  <c r="N21" i="38"/>
  <c r="L21" i="38"/>
  <c r="Q20" i="38"/>
  <c r="P20" i="38"/>
  <c r="O20" i="38"/>
  <c r="N20" i="38"/>
  <c r="L20" i="38"/>
  <c r="Q19" i="38"/>
  <c r="P19" i="38"/>
  <c r="O19" i="38"/>
  <c r="N19" i="38"/>
  <c r="L19" i="38"/>
  <c r="Q18" i="38"/>
  <c r="P18" i="38"/>
  <c r="O18" i="38"/>
  <c r="N18" i="38"/>
  <c r="L18" i="38"/>
  <c r="Q17" i="38"/>
  <c r="P17" i="38"/>
  <c r="O17" i="38"/>
  <c r="N17" i="38"/>
  <c r="L17" i="38"/>
  <c r="Q16" i="38"/>
  <c r="P16" i="38"/>
  <c r="O16" i="38"/>
  <c r="N16" i="38"/>
  <c r="L16" i="38"/>
  <c r="Q15" i="38"/>
  <c r="P15" i="38"/>
  <c r="O15" i="38"/>
  <c r="N15" i="38"/>
  <c r="L15" i="38"/>
  <c r="Q14" i="38"/>
  <c r="P14" i="38"/>
  <c r="O14" i="38"/>
  <c r="N14" i="38"/>
  <c r="L14" i="38"/>
  <c r="Q13" i="38"/>
  <c r="P13" i="38"/>
  <c r="O13" i="38"/>
  <c r="N13" i="38"/>
  <c r="L13" i="38"/>
  <c r="Q12" i="38"/>
  <c r="P12" i="38"/>
  <c r="O12" i="38"/>
  <c r="N12" i="38"/>
  <c r="L12" i="38"/>
  <c r="Q11" i="38"/>
  <c r="P11" i="38"/>
  <c r="O11" i="38"/>
  <c r="N11" i="38"/>
  <c r="L11" i="38"/>
  <c r="Q10" i="38"/>
  <c r="P10" i="38"/>
  <c r="O10" i="38"/>
  <c r="N10" i="38"/>
  <c r="L10" i="38"/>
  <c r="Q9" i="38"/>
  <c r="P9" i="38"/>
  <c r="O9" i="38"/>
  <c r="N9" i="38"/>
  <c r="L9" i="38"/>
  <c r="Q8" i="38"/>
  <c r="P8" i="38"/>
  <c r="O8" i="38"/>
  <c r="N8" i="38"/>
  <c r="L8" i="38"/>
  <c r="Q7" i="38"/>
  <c r="P7" i="38"/>
  <c r="O7" i="38"/>
  <c r="N7" i="38"/>
  <c r="L7" i="38"/>
  <c r="Q6" i="38"/>
  <c r="P6" i="38"/>
  <c r="O6" i="38"/>
  <c r="N6" i="38"/>
  <c r="L6" i="38"/>
  <c r="Q5" i="38"/>
  <c r="P5" i="38"/>
  <c r="O5" i="38"/>
  <c r="N5" i="38"/>
  <c r="L5" i="38"/>
  <c r="Q4" i="38"/>
  <c r="P4" i="38"/>
  <c r="O4" i="38"/>
  <c r="N4" i="38"/>
  <c r="L4" i="38"/>
  <c r="Q3" i="38"/>
  <c r="P3" i="38"/>
  <c r="O3" i="38"/>
  <c r="N3" i="38"/>
  <c r="L3" i="38"/>
  <c r="AY21" i="37"/>
  <c r="AS21" i="37"/>
  <c r="AW8" i="37"/>
  <c r="AQ10" i="37"/>
  <c r="AZ21" i="37"/>
  <c r="AS20" i="37"/>
  <c r="AL17" i="37"/>
  <c r="AY8" i="37"/>
  <c r="AX18" i="37"/>
  <c r="AO6" i="37"/>
  <c r="AJ10" i="37"/>
  <c r="AI20" i="37"/>
  <c r="AQ6" i="37"/>
  <c r="AI19" i="37"/>
  <c r="AN20" i="37"/>
  <c r="AU11" i="37"/>
  <c r="AS18" i="37"/>
  <c r="AH10" i="37"/>
  <c r="AC17" i="37"/>
  <c r="AL7" i="37"/>
  <c r="AP10" i="37"/>
  <c r="AD20" i="37"/>
  <c r="AE9" i="37"/>
  <c r="AP7" i="37"/>
  <c r="AL12" i="37"/>
  <c r="AF12" i="37"/>
  <c r="AL20" i="37"/>
  <c r="AK20" i="37"/>
  <c r="AX15" i="37"/>
  <c r="AZ6" i="37"/>
  <c r="AK21" i="37"/>
  <c r="AT7" i="37"/>
  <c r="AG9" i="37"/>
  <c r="AH19" i="37"/>
  <c r="AP19" i="37"/>
  <c r="AP21" i="37"/>
  <c r="AJ12" i="37"/>
  <c r="AH17" i="37"/>
  <c r="AE10" i="37"/>
  <c r="AX9" i="37"/>
  <c r="AT16" i="37"/>
  <c r="AM8" i="37"/>
  <c r="AN9" i="37"/>
  <c r="AK15" i="37"/>
  <c r="AN17" i="37"/>
  <c r="AN18" i="37"/>
  <c r="BB16" i="37"/>
  <c r="AY18" i="37"/>
  <c r="AG7" i="37"/>
  <c r="AO10" i="37"/>
  <c r="AL18" i="37"/>
  <c r="AU19" i="37"/>
  <c r="AE19" i="37"/>
  <c r="AT8" i="37"/>
  <c r="AO12" i="37"/>
  <c r="AH7" i="37"/>
  <c r="AW17" i="37"/>
  <c r="AS7" i="37"/>
  <c r="AK9" i="37"/>
  <c r="AV11" i="37"/>
  <c r="AQ16" i="37"/>
  <c r="AF15" i="37"/>
  <c r="BA7" i="37"/>
  <c r="AK11" i="37"/>
  <c r="AT20" i="37"/>
  <c r="AW7" i="37"/>
  <c r="AY11" i="37"/>
  <c r="AE15" i="37"/>
  <c r="AD11" i="37"/>
  <c r="AW20" i="37"/>
  <c r="AO20" i="37"/>
  <c r="AW21" i="37"/>
  <c r="AR10" i="37"/>
  <c r="AL9" i="37"/>
  <c r="AR7" i="37"/>
  <c r="AX19" i="37"/>
  <c r="AG11" i="37"/>
  <c r="AB11" i="37"/>
  <c r="AU12" i="37"/>
  <c r="AI12" i="37"/>
  <c r="AG17" i="37"/>
  <c r="AI6" i="37"/>
  <c r="AG16" i="37"/>
  <c r="AJ7" i="37"/>
  <c r="AW12" i="37"/>
  <c r="AM6" i="37"/>
  <c r="AM19" i="37"/>
  <c r="AS10" i="37"/>
  <c r="AP6" i="37"/>
  <c r="AN10" i="37"/>
  <c r="AB12" i="37"/>
  <c r="AV10" i="37"/>
  <c r="AS9" i="37"/>
  <c r="AU20" i="37"/>
  <c r="AU8" i="37"/>
  <c r="AY9" i="37"/>
  <c r="AO11" i="37"/>
  <c r="AS8" i="37"/>
  <c r="AC10" i="37"/>
  <c r="BB12" i="37"/>
  <c r="AS11" i="37"/>
  <c r="AD8" i="37"/>
  <c r="AF6" i="37"/>
  <c r="AC19" i="37"/>
  <c r="AD19" i="37"/>
  <c r="AQ9" i="37"/>
  <c r="AU7" i="37"/>
  <c r="AV12" i="37"/>
  <c r="AC16" i="37"/>
  <c r="BA21" i="37"/>
  <c r="AB6" i="37"/>
  <c r="AR11" i="37"/>
  <c r="AJ9" i="37"/>
  <c r="AN8" i="37"/>
  <c r="AM20" i="37"/>
  <c r="AQ19" i="37"/>
  <c r="AY15" i="37"/>
  <c r="AW15" i="37"/>
  <c r="AQ21" i="37"/>
  <c r="AP15" i="37"/>
  <c r="AP12" i="37"/>
  <c r="AI9" i="37"/>
  <c r="AX6" i="37"/>
  <c r="AV15" i="37"/>
  <c r="AQ11" i="37"/>
  <c r="AM11" i="37"/>
  <c r="AM21" i="37"/>
  <c r="AZ19" i="37"/>
  <c r="AZ11" i="37"/>
  <c r="AN19" i="37"/>
  <c r="AR12" i="37"/>
  <c r="AT9" i="37"/>
  <c r="BB15" i="37"/>
  <c r="AH15" i="37"/>
  <c r="AW18" i="37"/>
  <c r="AF11" i="37"/>
  <c r="BB11" i="37"/>
  <c r="AO21" i="37"/>
  <c r="AQ15" i="37"/>
  <c r="AT6" i="37"/>
  <c r="AE18" i="37"/>
  <c r="AI10" i="37"/>
  <c r="AH18" i="37"/>
  <c r="AX10" i="37"/>
  <c r="AL19" i="37"/>
  <c r="AE11" i="37"/>
  <c r="AO16" i="37"/>
  <c r="AH21" i="37"/>
  <c r="AB8" i="37"/>
  <c r="AJ16" i="37"/>
  <c r="AC6" i="37"/>
  <c r="AR18" i="37"/>
  <c r="BB6" i="37"/>
  <c r="AF9" i="37"/>
  <c r="AN7" i="37"/>
  <c r="AD10" i="37"/>
  <c r="AH11" i="37"/>
  <c r="BA20" i="37"/>
  <c r="AU6" i="37"/>
  <c r="AI21" i="37"/>
  <c r="AG12" i="37"/>
  <c r="AT15" i="37"/>
  <c r="AI7" i="37"/>
  <c r="AR17" i="37"/>
  <c r="AO19" i="37"/>
  <c r="AQ12" i="37"/>
  <c r="AH9" i="37"/>
  <c r="AG21" i="37"/>
  <c r="AW19" i="37"/>
  <c r="AF20" i="37"/>
  <c r="AW6" i="37"/>
  <c r="AP16" i="37"/>
  <c r="AO15" i="37"/>
  <c r="BB10" i="37"/>
  <c r="AS6" i="37"/>
  <c r="AC21" i="37"/>
  <c r="AP17" i="37"/>
  <c r="AL11" i="37"/>
  <c r="AL15" i="37"/>
  <c r="AU21" i="37"/>
  <c r="AR9" i="37"/>
  <c r="AK7" i="37"/>
  <c r="AD6" i="37"/>
  <c r="AD21" i="37"/>
  <c r="AE17" i="37"/>
  <c r="AL8" i="37"/>
  <c r="AH20" i="37"/>
  <c r="AB9" i="37"/>
  <c r="AD9" i="37"/>
  <c r="AL10" i="37"/>
  <c r="AM16" i="37"/>
  <c r="AK16" i="37"/>
  <c r="BA11" i="37"/>
  <c r="AF16" i="37"/>
  <c r="AM9" i="37"/>
  <c r="BB18" i="37"/>
  <c r="AK18" i="37"/>
  <c r="AR6" i="37"/>
  <c r="AR20" i="37"/>
  <c r="AE6" i="37"/>
  <c r="AB7" i="37"/>
  <c r="AL16" i="37"/>
  <c r="AE7" i="37"/>
  <c r="AF18" i="37"/>
  <c r="BA9" i="37"/>
  <c r="AF8" i="37"/>
  <c r="AU9" i="37"/>
  <c r="AR19" i="37"/>
  <c r="BA16" i="37"/>
  <c r="AP11" i="37"/>
  <c r="AV18" i="37"/>
  <c r="AC15" i="37"/>
  <c r="AT12" i="37"/>
  <c r="AI8" i="37"/>
  <c r="AV6" i="37"/>
  <c r="AM12" i="37"/>
  <c r="AQ18" i="37"/>
  <c r="AM10" i="37"/>
  <c r="AF10" i="37"/>
  <c r="AK6" i="37"/>
  <c r="AN11" i="37"/>
  <c r="AE21" i="37"/>
  <c r="BB19" i="37"/>
  <c r="AK12" i="37"/>
  <c r="AX12" i="37"/>
  <c r="AS17" i="37"/>
  <c r="AJ8" i="37"/>
  <c r="AZ7" i="37"/>
  <c r="BA12" i="37"/>
  <c r="AY6" i="37"/>
  <c r="AZ16" i="37"/>
  <c r="AL21" i="37"/>
  <c r="AX7" i="37"/>
  <c r="AG6" i="37"/>
  <c r="AU16" i="37"/>
  <c r="AX20" i="37"/>
  <c r="AU18" i="37"/>
  <c r="AH12" i="37"/>
  <c r="AT17" i="37"/>
  <c r="AQ7" i="37"/>
  <c r="AT21" i="37"/>
  <c r="AJ6" i="37"/>
  <c r="AU17" i="37"/>
  <c r="AX17" i="37"/>
  <c r="AR15" i="37"/>
  <c r="AG15" i="37"/>
  <c r="AO9" i="37"/>
  <c r="AG18" i="37"/>
  <c r="AG19" i="37"/>
  <c r="AJ11" i="37"/>
  <c r="AW16" i="37"/>
  <c r="AV17" i="37"/>
  <c r="AT11" i="37"/>
  <c r="AC12" i="37"/>
  <c r="AG10" i="37"/>
  <c r="AM18" i="37"/>
  <c r="BA8" i="37"/>
  <c r="AZ9" i="37"/>
  <c r="BB9" i="37"/>
  <c r="AS12" i="37"/>
  <c r="AZ15" i="37"/>
  <c r="AY20" i="37"/>
  <c r="AE8" i="37"/>
  <c r="AY10" i="37"/>
  <c r="AE12" i="37"/>
  <c r="AI11" i="37"/>
  <c r="AV19" i="37"/>
  <c r="AP20" i="37"/>
  <c r="BB17" i="37"/>
  <c r="AT18" i="37"/>
  <c r="AC8" i="37"/>
  <c r="AD7" i="37"/>
  <c r="AZ8" i="37"/>
  <c r="BB21" i="37"/>
  <c r="AT10" i="37"/>
  <c r="AV16" i="37"/>
  <c r="AY12" i="37"/>
  <c r="AG8" i="37"/>
  <c r="AO17" i="37"/>
  <c r="AD12" i="37"/>
  <c r="AW9" i="37"/>
  <c r="AR16" i="37"/>
  <c r="AQ20" i="37"/>
  <c r="AE20" i="37"/>
  <c r="BA17" i="37"/>
  <c r="AN6" i="37"/>
  <c r="BA10" i="37"/>
  <c r="AL6" i="37"/>
  <c r="AP8" i="37"/>
  <c r="AW11" i="37"/>
  <c r="AK17" i="37"/>
  <c r="AM17" i="37"/>
  <c r="BA6" i="37"/>
  <c r="AU10" i="37"/>
  <c r="AV21" i="37"/>
  <c r="AS16" i="37"/>
  <c r="AN15" i="37"/>
  <c r="AK10" i="37"/>
  <c r="AV7" i="37"/>
  <c r="BA18" i="37"/>
  <c r="AY16" i="37"/>
  <c r="AF17" i="37"/>
  <c r="AJ18" i="37"/>
  <c r="AI16" i="37"/>
  <c r="AK19" i="37"/>
  <c r="AR21" i="37"/>
  <c r="AB10" i="37"/>
  <c r="AD17" i="37"/>
  <c r="AN16" i="37"/>
  <c r="AO18" i="37"/>
  <c r="AJ20" i="37"/>
  <c r="AJ19" i="37"/>
  <c r="AC7" i="37"/>
  <c r="AZ20" i="37"/>
  <c r="AI18" i="37"/>
  <c r="AG20" i="37"/>
  <c r="AE16" i="37"/>
  <c r="BA19" i="37"/>
  <c r="AX8" i="37"/>
  <c r="AZ17" i="37"/>
  <c r="AZ10" i="37"/>
  <c r="AQ17" i="37"/>
  <c r="AU15" i="37"/>
  <c r="AW10" i="37"/>
  <c r="AH8" i="37"/>
  <c r="AI15" i="37"/>
  <c r="AX21" i="37"/>
  <c r="AJ21" i="37"/>
  <c r="BB8" i="37"/>
  <c r="BB7" i="37"/>
  <c r="AP9" i="37"/>
  <c r="AC20" i="37"/>
  <c r="AD16" i="37"/>
  <c r="AD15" i="37"/>
  <c r="AY19" i="37"/>
  <c r="AF19" i="37"/>
  <c r="AM15" i="37"/>
  <c r="AQ8" i="37"/>
  <c r="BB20" i="37"/>
  <c r="BA15" i="37"/>
  <c r="AY7" i="37"/>
  <c r="AD18" i="37"/>
  <c r="AF7" i="37"/>
  <c r="AY17" i="37"/>
  <c r="AH6" i="37"/>
  <c r="AM7" i="37"/>
  <c r="AS19" i="37"/>
  <c r="AO7" i="37"/>
  <c r="AZ12" i="37"/>
  <c r="AJ17" i="37"/>
  <c r="AX16" i="37"/>
  <c r="AS15" i="37"/>
  <c r="AV8" i="37"/>
  <c r="AF21" i="37"/>
  <c r="AR8" i="37"/>
  <c r="AP18" i="37"/>
  <c r="AN12" i="37"/>
  <c r="AT19" i="37"/>
  <c r="AN21" i="37"/>
  <c r="AO8" i="37"/>
  <c r="AC18" i="37"/>
  <c r="AZ18" i="37"/>
  <c r="AK8" i="37"/>
  <c r="AI17" i="37"/>
  <c r="AV9" i="37"/>
  <c r="AV20" i="37"/>
  <c r="AX11" i="37"/>
  <c r="AC11" i="37"/>
  <c r="AC9" i="37"/>
  <c r="AH16" i="37"/>
  <c r="AJ15" i="37"/>
  <c r="M30" i="38" l="1"/>
  <c r="P30" i="38"/>
  <c r="O30" i="38"/>
  <c r="L30" i="38"/>
  <c r="Q30" i="38"/>
  <c r="N30" i="38"/>
  <c r="AU13" i="37" l="1"/>
  <c r="AD13" i="37"/>
  <c r="BA13" i="37"/>
  <c r="AS13" i="37"/>
  <c r="AK13" i="37"/>
  <c r="AV13" i="37"/>
  <c r="AR13" i="37"/>
  <c r="BB13" i="37"/>
  <c r="AO13" i="37"/>
  <c r="AW13" i="37"/>
  <c r="AT13" i="37"/>
  <c r="AN13" i="37"/>
  <c r="AE13" i="37"/>
  <c r="AF13" i="37"/>
  <c r="AJ13" i="37"/>
  <c r="AC13" i="37"/>
  <c r="AP13" i="37"/>
  <c r="AB13" i="37"/>
  <c r="AY13" i="37"/>
  <c r="AZ13" i="37"/>
  <c r="AQ13" i="37"/>
  <c r="AG13" i="37"/>
  <c r="AM13" i="37"/>
  <c r="AX13" i="37"/>
  <c r="AH13" i="37"/>
  <c r="AL13" i="37"/>
  <c r="AI13" i="37"/>
  <c r="AB15" i="37"/>
  <c r="AB16" i="37"/>
  <c r="AB19" i="37"/>
  <c r="AB18" i="37"/>
  <c r="AB21" i="37"/>
  <c r="AB17" i="37"/>
  <c r="AV29" i="37" l="1"/>
  <c r="AC23" i="37"/>
  <c r="AW29" i="37"/>
  <c r="AU29" i="37"/>
  <c r="AV25" i="37"/>
  <c r="AV23" i="37"/>
  <c r="AV27" i="37"/>
  <c r="BB24" i="37"/>
  <c r="AD26" i="37"/>
  <c r="AD27" i="37"/>
  <c r="AR23" i="37"/>
  <c r="AZ26" i="37"/>
  <c r="BB29" i="37"/>
  <c r="BA29" i="37"/>
  <c r="BB27" i="37"/>
  <c r="BB25" i="37"/>
  <c r="AF26" i="37"/>
  <c r="AS29" i="37"/>
  <c r="AK24" i="37"/>
  <c r="AK28" i="37"/>
  <c r="AD24" i="37"/>
  <c r="AS24" i="37"/>
  <c r="AS26" i="37"/>
  <c r="AN28" i="37"/>
  <c r="AD28" i="37"/>
  <c r="AS27" i="37"/>
  <c r="AE27" i="37"/>
  <c r="AN24" i="37"/>
  <c r="BA24" i="37"/>
  <c r="AD25" i="37"/>
  <c r="AB24" i="37"/>
  <c r="AB23" i="37"/>
  <c r="AB29" i="37"/>
  <c r="AL24" i="37"/>
  <c r="AC25" i="37"/>
  <c r="AL25" i="37"/>
  <c r="AQ29" i="37"/>
  <c r="AR27" i="37"/>
  <c r="AY26" i="37"/>
  <c r="BA26" i="37"/>
  <c r="BA28" i="37"/>
  <c r="AO27" i="37"/>
  <c r="AZ25" i="37"/>
  <c r="AJ26" i="37"/>
  <c r="AO28" i="37"/>
  <c r="AJ28" i="37"/>
  <c r="AG24" i="37"/>
  <c r="AT29" i="37"/>
  <c r="AF24" i="37"/>
  <c r="BB28" i="37"/>
  <c r="AQ27" i="37"/>
  <c r="AJ27" i="37"/>
  <c r="AL26" i="37"/>
  <c r="AN25" i="37"/>
  <c r="AT27" i="37"/>
  <c r="AJ25" i="37"/>
  <c r="AV28" i="37"/>
  <c r="AT25" i="37"/>
  <c r="AZ27" i="37"/>
  <c r="AO24" i="37"/>
  <c r="AF29" i="37"/>
  <c r="AG27" i="37"/>
  <c r="AZ24" i="37"/>
  <c r="AP29" i="37"/>
  <c r="AX28" i="37"/>
  <c r="AX29" i="37"/>
  <c r="AM29" i="37"/>
  <c r="AC29" i="37"/>
  <c r="AI29" i="37"/>
  <c r="AY24" i="37"/>
  <c r="AX23" i="37"/>
  <c r="AM26" i="37"/>
  <c r="AJ23" i="37"/>
  <c r="AP28" i="37"/>
  <c r="AH24" i="37"/>
  <c r="AU27" i="37"/>
  <c r="AB25" i="37"/>
  <c r="AE28" i="37"/>
  <c r="AN29" i="37"/>
  <c r="AE25" i="37"/>
  <c r="AR29" i="37"/>
  <c r="AV24" i="37"/>
  <c r="AB27" i="37"/>
  <c r="AI27" i="37"/>
  <c r="AI28" i="37"/>
  <c r="AO29" i="37"/>
  <c r="AM25" i="37"/>
  <c r="AO26" i="37"/>
  <c r="AK27" i="37"/>
  <c r="AF25" i="37"/>
  <c r="AX24" i="37"/>
  <c r="AX26" i="37"/>
  <c r="BB26" i="37"/>
  <c r="AL27" i="37"/>
  <c r="AH25" i="37"/>
  <c r="AL23" i="37"/>
  <c r="AE23" i="37"/>
  <c r="AR25" i="37"/>
  <c r="AP23" i="37"/>
  <c r="AY23" i="37"/>
  <c r="AE26" i="37"/>
  <c r="AI24" i="37"/>
  <c r="AU25" i="37"/>
  <c r="AX25" i="37"/>
  <c r="AC27" i="37"/>
  <c r="AI23" i="37"/>
  <c r="AH23" i="37"/>
  <c r="AC28" i="37"/>
  <c r="AT23" i="37"/>
  <c r="AP25" i="37"/>
  <c r="AN26" i="37"/>
  <c r="AE24" i="37"/>
  <c r="AR28" i="37"/>
  <c r="AT26" i="37"/>
  <c r="AK25" i="37"/>
  <c r="AU23" i="37"/>
  <c r="AG28" i="37"/>
  <c r="AF27" i="37"/>
  <c r="AV26" i="37"/>
  <c r="AE29" i="37"/>
  <c r="BA27" i="37"/>
  <c r="AK29" i="37"/>
  <c r="AW27" i="37"/>
  <c r="AI25" i="37"/>
  <c r="AO23" i="37"/>
  <c r="AL28" i="37"/>
  <c r="AG26" i="37"/>
  <c r="AN27" i="37"/>
  <c r="AF28" i="37"/>
  <c r="AM24" i="37"/>
  <c r="AW25" i="37"/>
  <c r="AC26" i="37"/>
  <c r="AQ28" i="37"/>
  <c r="AY28" i="37"/>
  <c r="AH26" i="37"/>
  <c r="AU28" i="37"/>
  <c r="AU24" i="37"/>
  <c r="AC24" i="37"/>
  <c r="AW23" i="37"/>
  <c r="AK26" i="37"/>
  <c r="AI26" i="37"/>
  <c r="AX27" i="37"/>
  <c r="AM28" i="37"/>
  <c r="AZ29" i="37"/>
  <c r="AG29" i="37"/>
  <c r="AW24" i="37"/>
  <c r="AT24" i="37"/>
  <c r="AY29" i="37"/>
  <c r="AQ23" i="37"/>
  <c r="AW28" i="37"/>
  <c r="AW26" i="37"/>
  <c r="AD29" i="37"/>
  <c r="BB23" i="37"/>
  <c r="AB26" i="37"/>
  <c r="AQ24" i="37"/>
  <c r="AP27" i="37"/>
  <c r="AB20" i="37"/>
  <c r="AY25" i="37" l="1"/>
  <c r="AH28" i="37"/>
  <c r="AP24" i="37"/>
  <c r="AG23" i="37"/>
  <c r="AS23" i="37"/>
  <c r="AZ23" i="37"/>
  <c r="AY27" i="37"/>
  <c r="AD23" i="37"/>
  <c r="AR24" i="37"/>
  <c r="BA23" i="37"/>
  <c r="AU26" i="37"/>
  <c r="AS25" i="37"/>
  <c r="AG25" i="37"/>
  <c r="AR26" i="37"/>
  <c r="AF23" i="37"/>
  <c r="AL29" i="37"/>
  <c r="AT28" i="37"/>
  <c r="AZ28" i="37"/>
  <c r="AJ29" i="37"/>
  <c r="AJ24" i="37"/>
  <c r="AH27" i="37"/>
  <c r="BA25" i="37"/>
  <c r="AH29" i="37"/>
  <c r="AP26" i="37"/>
  <c r="AK23" i="37"/>
  <c r="AN23" i="37"/>
  <c r="AM27" i="37"/>
  <c r="AS28" i="37"/>
  <c r="AO25" i="37"/>
  <c r="AQ26" i="37"/>
  <c r="AQ25" i="37"/>
  <c r="AM23" i="37"/>
  <c r="AB28" i="37"/>
  <c r="AD32" i="37" l="1"/>
  <c r="AG32" i="37"/>
  <c r="AC32" i="37"/>
  <c r="AF32" i="37"/>
  <c r="AB32" i="37"/>
  <c r="AE32" i="37"/>
  <c r="AH32" i="37"/>
</calcChain>
</file>

<file path=xl/sharedStrings.xml><?xml version="1.0" encoding="utf-8"?>
<sst xmlns="http://schemas.openxmlformats.org/spreadsheetml/2006/main" count="372" uniqueCount="72">
  <si>
    <t>Ligo</t>
  </si>
  <si>
    <t>Montage</t>
  </si>
  <si>
    <t>Epigenomics</t>
  </si>
  <si>
    <t>HGA</t>
    <phoneticPr fontId="1" type="noConversion"/>
  </si>
  <si>
    <t>LWSGA</t>
    <phoneticPr fontId="1" type="noConversion"/>
  </si>
  <si>
    <t>NGA</t>
    <phoneticPr fontId="1" type="noConversion"/>
  </si>
  <si>
    <t>Epigenomics</t>
    <phoneticPr fontId="1" type="noConversion"/>
  </si>
  <si>
    <t>TMGA</t>
    <phoneticPr fontId="1" type="noConversion"/>
  </si>
  <si>
    <t>max</t>
    <phoneticPr fontId="1" type="noConversion"/>
  </si>
  <si>
    <t>min</t>
    <phoneticPr fontId="1" type="noConversion"/>
  </si>
  <si>
    <t>aver.</t>
    <phoneticPr fontId="1" type="noConversion"/>
  </si>
  <si>
    <t>HGA</t>
  </si>
  <si>
    <t>NGA</t>
  </si>
  <si>
    <t>LWSGA</t>
  </si>
  <si>
    <t>TMGA</t>
  </si>
  <si>
    <t>HEFT</t>
  </si>
  <si>
    <t>HEFT</t>
    <phoneticPr fontId="1" type="noConversion"/>
  </si>
  <si>
    <t>max</t>
  </si>
  <si>
    <t>aver.</t>
  </si>
  <si>
    <t>CGA</t>
  </si>
  <si>
    <t>CGA</t>
    <phoneticPr fontId="1" type="noConversion"/>
  </si>
  <si>
    <t>M,S,0.4</t>
    <phoneticPr fontId="1" type="noConversion"/>
  </si>
  <si>
    <t>M,S,0.7</t>
    <phoneticPr fontId="1" type="noConversion"/>
  </si>
  <si>
    <t>M,S,1.0</t>
    <phoneticPr fontId="1" type="noConversion"/>
  </si>
  <si>
    <t>M,M,0.4</t>
    <phoneticPr fontId="1" type="noConversion"/>
  </si>
  <si>
    <t>M,M,0.7</t>
    <phoneticPr fontId="1" type="noConversion"/>
  </si>
  <si>
    <t>M,M,1.0</t>
    <phoneticPr fontId="1" type="noConversion"/>
  </si>
  <si>
    <t>M,L,0.4</t>
    <phoneticPr fontId="1" type="noConversion"/>
  </si>
  <si>
    <t>M,L,0.7</t>
    <phoneticPr fontId="1" type="noConversion"/>
  </si>
  <si>
    <t>M,L,1.0</t>
    <phoneticPr fontId="1" type="noConversion"/>
  </si>
  <si>
    <t>E,S,0.4</t>
    <phoneticPr fontId="1" type="noConversion"/>
  </si>
  <si>
    <t>E,S,0.7</t>
    <phoneticPr fontId="1" type="noConversion"/>
  </si>
  <si>
    <t>E,S,1.0</t>
    <phoneticPr fontId="1" type="noConversion"/>
  </si>
  <si>
    <t>E,M,0.4</t>
    <phoneticPr fontId="1" type="noConversion"/>
  </si>
  <si>
    <t>E,M,0.7</t>
    <phoneticPr fontId="1" type="noConversion"/>
  </si>
  <si>
    <t>E,M,1.0</t>
    <phoneticPr fontId="1" type="noConversion"/>
  </si>
  <si>
    <t>E,L,0.4</t>
    <phoneticPr fontId="1" type="noConversion"/>
  </si>
  <si>
    <t>E,L,0.7</t>
    <phoneticPr fontId="1" type="noConversion"/>
  </si>
  <si>
    <t>E,L,1.0</t>
    <phoneticPr fontId="1" type="noConversion"/>
  </si>
  <si>
    <t>L,S,0.4</t>
    <phoneticPr fontId="1" type="noConversion"/>
  </si>
  <si>
    <t>L,S,0.7</t>
    <phoneticPr fontId="1" type="noConversion"/>
  </si>
  <si>
    <t>L,S,1.0</t>
    <phoneticPr fontId="1" type="noConversion"/>
  </si>
  <si>
    <t>L,M,0.4</t>
    <phoneticPr fontId="1" type="noConversion"/>
  </si>
  <si>
    <t>L,M,0.7</t>
    <phoneticPr fontId="1" type="noConversion"/>
  </si>
  <si>
    <t>L,M,1.0</t>
    <phoneticPr fontId="1" type="noConversion"/>
  </si>
  <si>
    <t>L,L,0.4</t>
    <phoneticPr fontId="1" type="noConversion"/>
  </si>
  <si>
    <t>L,L,0.7</t>
    <phoneticPr fontId="1" type="noConversion"/>
  </si>
  <si>
    <t>L,L,1.0</t>
    <phoneticPr fontId="1" type="noConversion"/>
  </si>
  <si>
    <t>IHEFT-3</t>
  </si>
  <si>
    <t>HEFT</t>
    <phoneticPr fontId="1" type="noConversion"/>
  </si>
  <si>
    <t>HGA</t>
    <phoneticPr fontId="1" type="noConversion"/>
  </si>
  <si>
    <t>NGA</t>
    <phoneticPr fontId="1" type="noConversion"/>
  </si>
  <si>
    <t>LWSGA</t>
    <phoneticPr fontId="1" type="noConversion"/>
  </si>
  <si>
    <t>CGA</t>
    <phoneticPr fontId="1" type="noConversion"/>
  </si>
  <si>
    <t>TMGA</t>
    <phoneticPr fontId="1" type="noConversion"/>
  </si>
  <si>
    <t>ms</t>
    <phoneticPr fontId="1" type="noConversion"/>
  </si>
  <si>
    <t>ms</t>
    <phoneticPr fontId="1" type="noConversion"/>
  </si>
  <si>
    <t>Epigenomics</t>
    <phoneticPr fontId="1" type="noConversion"/>
  </si>
  <si>
    <t>IHEFT3</t>
    <phoneticPr fontId="1" type="noConversion"/>
  </si>
  <si>
    <t>IHEFT3</t>
    <phoneticPr fontId="1" type="noConversion"/>
  </si>
  <si>
    <t>min</t>
    <phoneticPr fontId="1" type="noConversion"/>
  </si>
  <si>
    <t>IHEFT3</t>
    <phoneticPr fontId="1" type="noConversion"/>
  </si>
  <si>
    <t>HEFT</t>
    <phoneticPr fontId="1" type="noConversion"/>
  </si>
  <si>
    <t>IHEFT3</t>
    <phoneticPr fontId="1" type="noConversion"/>
  </si>
  <si>
    <t>HGA</t>
    <phoneticPr fontId="1" type="noConversion"/>
  </si>
  <si>
    <t>NGA</t>
    <phoneticPr fontId="1" type="noConversion"/>
  </si>
  <si>
    <t>LWSGA</t>
    <phoneticPr fontId="1" type="noConversion"/>
  </si>
  <si>
    <t>CGA</t>
    <phoneticPr fontId="1" type="noConversion"/>
  </si>
  <si>
    <t>TMGA</t>
    <phoneticPr fontId="1" type="noConversion"/>
  </si>
  <si>
    <t>ms</t>
    <phoneticPr fontId="1" type="noConversion"/>
  </si>
  <si>
    <t>st</t>
    <phoneticPr fontId="1" type="noConversion"/>
  </si>
  <si>
    <t>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</si>
</sst>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_);[Red]\(0.00\)"/>
    <numFmt numFmtId="178" formatCode="0.000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3" fillId="0" borderId="0" xfId="0" applyFont="1"/>
    <xf numFmtId="176" fontId="3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76" fontId="3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78" fontId="2" fillId="0" borderId="1" xfId="0" applyNumberFormat="1" applyFont="1" applyBorder="1" applyAlignment="1">
      <alignment horizontal="center"/>
    </xf>
    <xf numFmtId="178" fontId="2" fillId="0" borderId="1" xfId="0" applyNumberFormat="1" applyFont="1" applyBorder="1"/>
    <xf numFmtId="178" fontId="0" fillId="0" borderId="1" xfId="0" applyNumberFormat="1" applyBorder="1"/>
    <xf numFmtId="178" fontId="0" fillId="0" borderId="0" xfId="0" applyNumberFormat="1"/>
    <xf numFmtId="1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/>
    <xf numFmtId="0" fontId="2" fillId="0" borderId="4" xfId="0" applyFont="1" applyBorder="1"/>
    <xf numFmtId="177" fontId="2" fillId="0" borderId="6" xfId="0" applyNumberFormat="1" applyFont="1" applyBorder="1" applyAlignment="1">
      <alignment horizontal="center"/>
    </xf>
    <xf numFmtId="177" fontId="2" fillId="0" borderId="6" xfId="0" applyNumberFormat="1" applyFont="1" applyBorder="1"/>
    <xf numFmtId="177" fontId="2" fillId="0" borderId="2" xfId="0" applyNumberFormat="1" applyFont="1" applyBorder="1"/>
    <xf numFmtId="10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0" borderId="1" xfId="0" applyFont="1" applyBorder="1" applyAlignment="1"/>
    <xf numFmtId="176" fontId="2" fillId="0" borderId="1" xfId="0" applyNumberFormat="1" applyFont="1" applyBorder="1" applyAlignment="1"/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3" borderId="0" xfId="0" applyFont="1" applyFill="1"/>
    <xf numFmtId="0" fontId="2" fillId="3" borderId="0" xfId="0" applyFont="1" applyFill="1"/>
    <xf numFmtId="0" fontId="2" fillId="0" borderId="0" xfId="0" applyFont="1" applyAlignment="1">
      <alignment horizontal="center"/>
    </xf>
    <xf numFmtId="176" fontId="2" fillId="0" borderId="1" xfId="0" applyNumberFormat="1" applyFont="1" applyBorder="1" applyAlignment="1">
      <alignment horizontal="center"/>
    </xf>
  </cellXfs>
  <cellStyles count="1">
    <cellStyle name="常规" xfId="0" builtinId="0"/>
  </cellStyles>
  <dxfs count="5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7"/>
  <sheetViews>
    <sheetView tabSelected="1" workbookViewId="0">
      <selection activeCell="O11" sqref="O11"/>
    </sheetView>
  </sheetViews>
  <sheetFormatPr defaultColWidth="8.88671875" defaultRowHeight="13.8" x14ac:dyDescent="0.25"/>
  <cols>
    <col min="1" max="1" width="8.88671875" style="2"/>
    <col min="2" max="2" width="5.44140625" style="2" bestFit="1" customWidth="1"/>
    <col min="3" max="3" width="4.44140625" style="2" bestFit="1" customWidth="1"/>
    <col min="4" max="9" width="8.88671875" style="2"/>
    <col min="10" max="10" width="5.44140625" style="2" bestFit="1" customWidth="1"/>
    <col min="11" max="12" width="8.88671875" style="2"/>
    <col min="13" max="13" width="4.44140625" style="2" bestFit="1" customWidth="1"/>
    <col min="14" max="15" width="8.88671875" style="2"/>
    <col min="16" max="16" width="6.44140625" style="2" bestFit="1" customWidth="1"/>
    <col min="17" max="18" width="8.88671875" style="2"/>
    <col min="19" max="19" width="5.44140625" style="2" bestFit="1" customWidth="1"/>
    <col min="20" max="21" width="8.88671875" style="2"/>
    <col min="22" max="22" width="4.44140625" style="2" bestFit="1" customWidth="1"/>
    <col min="23" max="16384" width="8.88671875" style="2"/>
  </cols>
  <sheetData>
    <row r="1" spans="1:22" x14ac:dyDescent="0.25">
      <c r="D1" s="33" t="s">
        <v>62</v>
      </c>
      <c r="E1" s="33"/>
      <c r="F1" s="33" t="s">
        <v>63</v>
      </c>
      <c r="G1" s="33"/>
      <c r="H1" s="33" t="s">
        <v>64</v>
      </c>
      <c r="I1" s="33"/>
      <c r="J1" s="33"/>
      <c r="K1" s="33" t="s">
        <v>65</v>
      </c>
      <c r="L1" s="33"/>
      <c r="M1" s="33"/>
      <c r="N1" s="33" t="s">
        <v>66</v>
      </c>
      <c r="O1" s="33"/>
      <c r="P1" s="33"/>
      <c r="Q1" s="33" t="s">
        <v>67</v>
      </c>
      <c r="R1" s="33"/>
      <c r="S1" s="33"/>
      <c r="T1" s="33" t="s">
        <v>68</v>
      </c>
      <c r="U1" s="33"/>
      <c r="V1" s="33"/>
    </row>
    <row r="2" spans="1:22" x14ac:dyDescent="0.25">
      <c r="D2" s="30" t="s">
        <v>69</v>
      </c>
      <c r="E2" s="30" t="s">
        <v>70</v>
      </c>
      <c r="F2" s="30" t="s">
        <v>69</v>
      </c>
      <c r="G2" s="30" t="s">
        <v>70</v>
      </c>
      <c r="H2" s="30" t="s">
        <v>69</v>
      </c>
      <c r="I2" s="30" t="s">
        <v>70</v>
      </c>
      <c r="J2" s="30" t="s">
        <v>71</v>
      </c>
      <c r="K2" s="30" t="s">
        <v>69</v>
      </c>
      <c r="L2" s="30" t="s">
        <v>70</v>
      </c>
      <c r="M2" s="30" t="s">
        <v>71</v>
      </c>
      <c r="N2" s="30" t="s">
        <v>69</v>
      </c>
      <c r="O2" s="30" t="s">
        <v>70</v>
      </c>
      <c r="P2" s="30" t="s">
        <v>71</v>
      </c>
      <c r="Q2" s="30" t="s">
        <v>69</v>
      </c>
      <c r="R2" s="30" t="s">
        <v>70</v>
      </c>
      <c r="S2" s="30" t="s">
        <v>71</v>
      </c>
      <c r="T2" s="30" t="s">
        <v>69</v>
      </c>
      <c r="U2" s="30" t="s">
        <v>70</v>
      </c>
      <c r="V2" s="30" t="s">
        <v>71</v>
      </c>
    </row>
    <row r="3" spans="1:22" x14ac:dyDescent="0.25">
      <c r="A3" s="2" t="s">
        <v>1</v>
      </c>
      <c r="B3" s="2">
        <v>25</v>
      </c>
      <c r="C3" s="2">
        <v>0.4</v>
      </c>
      <c r="D3" s="2">
        <v>45.745800000000003</v>
      </c>
      <c r="E3" s="2">
        <v>6.8000000000000005E-4</v>
      </c>
      <c r="F3" s="2">
        <v>45.829740000000001</v>
      </c>
      <c r="G3" s="2">
        <v>1.1900000000000001E-3</v>
      </c>
      <c r="H3" s="2">
        <v>32.610140000000001</v>
      </c>
      <c r="I3" s="2">
        <v>1.0526899999999999</v>
      </c>
      <c r="J3" s="2">
        <v>9</v>
      </c>
      <c r="K3" s="2">
        <v>31.593879999999999</v>
      </c>
      <c r="L3" s="2">
        <v>1.04451</v>
      </c>
      <c r="M3" s="2">
        <v>46</v>
      </c>
      <c r="N3" s="2">
        <v>32.229050000000001</v>
      </c>
      <c r="O3" s="2">
        <v>1.02979</v>
      </c>
      <c r="P3" s="2">
        <v>60</v>
      </c>
      <c r="Q3" s="2">
        <v>31.897790000000001</v>
      </c>
      <c r="R3" s="2">
        <v>1.0301</v>
      </c>
      <c r="S3" s="2">
        <v>108</v>
      </c>
      <c r="T3" s="31">
        <v>31.593879999999999</v>
      </c>
      <c r="U3" s="31">
        <v>1.0764899999999999</v>
      </c>
      <c r="V3" s="31">
        <v>12</v>
      </c>
    </row>
    <row r="4" spans="1:22" x14ac:dyDescent="0.25">
      <c r="A4" s="2" t="s">
        <v>1</v>
      </c>
      <c r="B4" s="2">
        <v>25</v>
      </c>
      <c r="C4" s="2">
        <v>0.4</v>
      </c>
      <c r="D4" s="2">
        <v>45.745800000000003</v>
      </c>
      <c r="E4" s="2">
        <v>5.5399999999999998E-3</v>
      </c>
      <c r="F4" s="2">
        <v>45.829740000000001</v>
      </c>
      <c r="G4" s="2">
        <v>1.098E-2</v>
      </c>
      <c r="H4" s="2">
        <v>32.582630000000002</v>
      </c>
      <c r="I4" s="2">
        <v>1.06473</v>
      </c>
      <c r="J4" s="2">
        <v>12</v>
      </c>
      <c r="K4" s="2">
        <v>31.593879999999999</v>
      </c>
      <c r="L4" s="2">
        <v>1.0385599999999999</v>
      </c>
      <c r="M4" s="2">
        <v>38</v>
      </c>
      <c r="N4" s="2">
        <v>32.730800000000002</v>
      </c>
      <c r="O4" s="2">
        <v>1.0350299999999999</v>
      </c>
      <c r="P4" s="2">
        <v>43</v>
      </c>
      <c r="Q4" s="2">
        <v>31.85933</v>
      </c>
      <c r="R4" s="2">
        <v>1.0287200000000001</v>
      </c>
      <c r="S4" s="2">
        <v>111</v>
      </c>
      <c r="T4" s="2">
        <v>31.593879999999999</v>
      </c>
      <c r="U4" s="2">
        <v>1.04623</v>
      </c>
      <c r="V4" s="2">
        <v>14</v>
      </c>
    </row>
    <row r="5" spans="1:22" x14ac:dyDescent="0.25">
      <c r="A5" s="2" t="s">
        <v>1</v>
      </c>
      <c r="B5" s="2">
        <v>25</v>
      </c>
      <c r="C5" s="2">
        <v>0.4</v>
      </c>
      <c r="D5" s="2">
        <v>45.745800000000003</v>
      </c>
      <c r="E5" s="2">
        <v>5.6299999999999996E-3</v>
      </c>
      <c r="F5" s="2">
        <v>45.829740000000001</v>
      </c>
      <c r="G5" s="2">
        <v>1.0840000000000001E-2</v>
      </c>
      <c r="H5" s="2">
        <v>32.402349999999998</v>
      </c>
      <c r="I5" s="2">
        <v>1.0586100000000001</v>
      </c>
      <c r="J5" s="2">
        <v>15</v>
      </c>
      <c r="K5" s="2">
        <v>31.593879999999999</v>
      </c>
      <c r="L5" s="2">
        <v>1.0363800000000001</v>
      </c>
      <c r="M5" s="2">
        <v>42</v>
      </c>
      <c r="N5" s="2">
        <v>33.015549999999998</v>
      </c>
      <c r="O5" s="2">
        <v>1.0340100000000001</v>
      </c>
      <c r="P5" s="2">
        <v>60</v>
      </c>
      <c r="Q5" s="2">
        <v>31.593879999999999</v>
      </c>
      <c r="R5" s="2">
        <v>1.0280800000000001</v>
      </c>
      <c r="S5" s="2">
        <v>106</v>
      </c>
      <c r="T5" s="2">
        <v>31.593879999999999</v>
      </c>
      <c r="U5" s="2">
        <v>1.1282700000000001</v>
      </c>
      <c r="V5" s="2">
        <v>13</v>
      </c>
    </row>
    <row r="6" spans="1:22" x14ac:dyDescent="0.25">
      <c r="A6" s="2" t="s">
        <v>1</v>
      </c>
      <c r="B6" s="2">
        <v>25</v>
      </c>
      <c r="C6" s="2">
        <v>0.4</v>
      </c>
      <c r="D6" s="2">
        <v>45.745800000000003</v>
      </c>
      <c r="E6" s="2">
        <v>5.3899999999999998E-3</v>
      </c>
      <c r="F6" s="2">
        <v>45.829740000000001</v>
      </c>
      <c r="G6" s="2">
        <v>1.0800000000000001E-2</v>
      </c>
      <c r="H6" s="32">
        <v>32.262419999999999</v>
      </c>
      <c r="I6" s="32">
        <v>1.0379700000000001</v>
      </c>
      <c r="J6" s="32">
        <v>12</v>
      </c>
      <c r="K6" s="2">
        <v>31.593879999999999</v>
      </c>
      <c r="L6" s="2">
        <v>1.04115</v>
      </c>
      <c r="M6" s="2">
        <v>41</v>
      </c>
      <c r="N6" s="2">
        <v>32.276139999999998</v>
      </c>
      <c r="O6" s="2">
        <v>1.0340800000000001</v>
      </c>
      <c r="P6" s="2">
        <v>70</v>
      </c>
      <c r="Q6" s="2">
        <v>31.85933</v>
      </c>
      <c r="R6" s="2">
        <v>1.03071</v>
      </c>
      <c r="S6" s="2">
        <v>106</v>
      </c>
      <c r="T6" s="2">
        <v>31.593879999999999</v>
      </c>
      <c r="U6" s="2">
        <v>1.0811599999999999</v>
      </c>
      <c r="V6" s="2">
        <v>14</v>
      </c>
    </row>
    <row r="7" spans="1:22" x14ac:dyDescent="0.25">
      <c r="A7" s="2" t="s">
        <v>1</v>
      </c>
      <c r="B7" s="2">
        <v>25</v>
      </c>
      <c r="C7" s="2">
        <v>0.4</v>
      </c>
      <c r="D7" s="2">
        <v>45.745800000000003</v>
      </c>
      <c r="E7" s="2">
        <v>5.3299999999999997E-3</v>
      </c>
      <c r="F7" s="2">
        <v>45.829740000000001</v>
      </c>
      <c r="G7" s="2">
        <v>1.091E-2</v>
      </c>
      <c r="H7" s="2">
        <v>32.229050000000001</v>
      </c>
      <c r="I7" s="2">
        <v>1.0532600000000001</v>
      </c>
      <c r="J7" s="2">
        <v>13</v>
      </c>
      <c r="K7" s="2">
        <v>31.593879999999999</v>
      </c>
      <c r="L7" s="2">
        <v>1.05355</v>
      </c>
      <c r="M7" s="2">
        <v>37</v>
      </c>
      <c r="N7" s="2">
        <v>32.026409999999998</v>
      </c>
      <c r="O7" s="2">
        <v>1.0280499999999999</v>
      </c>
      <c r="P7" s="2">
        <v>71</v>
      </c>
      <c r="Q7" s="2">
        <v>31.952639999999999</v>
      </c>
      <c r="R7" s="2">
        <v>1.03165</v>
      </c>
      <c r="S7" s="2">
        <v>84</v>
      </c>
      <c r="T7" s="32">
        <v>31.593879999999999</v>
      </c>
      <c r="U7" s="32">
        <v>1.08087</v>
      </c>
      <c r="V7" s="32">
        <v>14</v>
      </c>
    </row>
    <row r="8" spans="1:22" x14ac:dyDescent="0.25">
      <c r="A8" s="2" t="s">
        <v>1</v>
      </c>
      <c r="B8" s="2">
        <v>25</v>
      </c>
      <c r="C8" s="2">
        <v>0.7</v>
      </c>
      <c r="D8" s="2">
        <v>37.339120000000001</v>
      </c>
      <c r="E8" s="2">
        <v>5.9500000000000004E-3</v>
      </c>
      <c r="F8" s="2">
        <v>36.53416</v>
      </c>
      <c r="G8" s="2">
        <v>1.3610000000000001E-2</v>
      </c>
      <c r="H8" s="2">
        <v>32.339820000000003</v>
      </c>
      <c r="I8" s="2">
        <v>1.67377</v>
      </c>
      <c r="J8" s="2">
        <v>33</v>
      </c>
      <c r="K8" s="2">
        <v>30.14283</v>
      </c>
      <c r="L8" s="2">
        <v>1.69031</v>
      </c>
      <c r="M8" s="2">
        <v>70</v>
      </c>
      <c r="N8" s="2">
        <v>32.578310000000002</v>
      </c>
      <c r="O8" s="2">
        <v>1.6771199999999999</v>
      </c>
      <c r="P8" s="2">
        <v>115</v>
      </c>
      <c r="Q8" s="2">
        <v>32.140540000000001</v>
      </c>
      <c r="R8" s="2">
        <v>1.67984</v>
      </c>
      <c r="S8" s="2">
        <v>160</v>
      </c>
      <c r="T8" s="2">
        <v>30.14283</v>
      </c>
      <c r="U8" s="2">
        <v>1.7389399999999999</v>
      </c>
      <c r="V8" s="2">
        <v>24</v>
      </c>
    </row>
    <row r="9" spans="1:22" x14ac:dyDescent="0.25">
      <c r="A9" s="2" t="s">
        <v>1</v>
      </c>
      <c r="B9" s="2">
        <v>25</v>
      </c>
      <c r="C9" s="2">
        <v>0.7</v>
      </c>
      <c r="D9" s="2">
        <v>37.339120000000001</v>
      </c>
      <c r="E9" s="2">
        <v>5.94E-3</v>
      </c>
      <c r="F9" s="2">
        <v>36.53416</v>
      </c>
      <c r="G9" s="2">
        <v>1.37E-2</v>
      </c>
      <c r="H9" s="2">
        <v>32.003070000000001</v>
      </c>
      <c r="I9" s="2">
        <v>1.6982699999999999</v>
      </c>
      <c r="J9" s="2">
        <v>30</v>
      </c>
      <c r="K9" s="2">
        <v>30.14283</v>
      </c>
      <c r="L9" s="2">
        <v>1.6946000000000001</v>
      </c>
      <c r="M9" s="2">
        <v>58</v>
      </c>
      <c r="N9" s="2">
        <v>31.254290000000001</v>
      </c>
      <c r="O9" s="2">
        <v>1.6791799999999999</v>
      </c>
      <c r="P9" s="2">
        <v>115</v>
      </c>
      <c r="Q9" s="2">
        <v>30.513190000000002</v>
      </c>
      <c r="R9" s="2">
        <v>1.6752499999999999</v>
      </c>
      <c r="S9" s="2">
        <v>131</v>
      </c>
      <c r="T9" s="2">
        <v>30.14283</v>
      </c>
      <c r="U9" s="2">
        <v>1.73438</v>
      </c>
      <c r="V9" s="2">
        <v>19</v>
      </c>
    </row>
    <row r="10" spans="1:22" x14ac:dyDescent="0.25">
      <c r="A10" s="2" t="s">
        <v>1</v>
      </c>
      <c r="B10" s="2">
        <v>25</v>
      </c>
      <c r="C10" s="2">
        <v>0.7</v>
      </c>
      <c r="D10" s="2">
        <v>37.339120000000001</v>
      </c>
      <c r="E10" s="2">
        <v>5.96E-3</v>
      </c>
      <c r="F10" s="2">
        <v>36.53416</v>
      </c>
      <c r="G10" s="2">
        <v>1.358E-2</v>
      </c>
      <c r="H10" s="2">
        <v>31.852640000000001</v>
      </c>
      <c r="I10" s="2">
        <v>1.7030000000000001</v>
      </c>
      <c r="J10" s="2">
        <v>36</v>
      </c>
      <c r="K10" s="2">
        <v>30.14283</v>
      </c>
      <c r="L10" s="2">
        <v>1.6731199999999999</v>
      </c>
      <c r="M10" s="2">
        <v>71</v>
      </c>
      <c r="N10" s="2">
        <v>33.769010000000002</v>
      </c>
      <c r="O10" s="2">
        <v>1.68523</v>
      </c>
      <c r="P10" s="2">
        <v>111</v>
      </c>
      <c r="Q10" s="2">
        <v>32.140540000000001</v>
      </c>
      <c r="R10" s="2">
        <v>1.7483</v>
      </c>
      <c r="S10" s="2">
        <v>138</v>
      </c>
      <c r="T10" s="2">
        <v>30.14283</v>
      </c>
      <c r="U10" s="2">
        <v>1.7322</v>
      </c>
      <c r="V10" s="2">
        <v>19</v>
      </c>
    </row>
    <row r="11" spans="1:22" x14ac:dyDescent="0.25">
      <c r="A11" s="2" t="s">
        <v>1</v>
      </c>
      <c r="B11" s="2">
        <v>25</v>
      </c>
      <c r="C11" s="2">
        <v>0.7</v>
      </c>
      <c r="D11" s="2">
        <v>37.339120000000001</v>
      </c>
      <c r="E11" s="2">
        <v>6.1700000000000001E-3</v>
      </c>
      <c r="F11" s="2">
        <v>36.53416</v>
      </c>
      <c r="G11" s="2">
        <v>1.3599999999999999E-2</v>
      </c>
      <c r="H11" s="2">
        <v>31.70429</v>
      </c>
      <c r="I11" s="2">
        <v>1.6756899999999999</v>
      </c>
      <c r="J11" s="2">
        <v>29</v>
      </c>
      <c r="K11" s="2">
        <v>30.14283</v>
      </c>
      <c r="L11" s="2">
        <v>1.6923299999999999</v>
      </c>
      <c r="M11" s="2">
        <v>72</v>
      </c>
      <c r="N11" s="32">
        <v>32.182459999999999</v>
      </c>
      <c r="O11" s="32">
        <v>1.6658299999999999</v>
      </c>
      <c r="P11" s="32">
        <v>102</v>
      </c>
      <c r="Q11" s="2">
        <v>32.140540000000001</v>
      </c>
      <c r="R11" s="2">
        <v>1.8777600000000001</v>
      </c>
      <c r="S11" s="2">
        <v>108</v>
      </c>
      <c r="T11" s="2">
        <v>30.14283</v>
      </c>
      <c r="U11" s="2">
        <v>1.6892499999999999</v>
      </c>
      <c r="V11" s="2">
        <v>20</v>
      </c>
    </row>
    <row r="12" spans="1:22" x14ac:dyDescent="0.25">
      <c r="A12" s="2" t="s">
        <v>1</v>
      </c>
      <c r="B12" s="2">
        <v>25</v>
      </c>
      <c r="C12" s="2">
        <v>0.7</v>
      </c>
      <c r="D12" s="2">
        <v>37.339120000000001</v>
      </c>
      <c r="E12" s="2">
        <v>6.0099999999999997E-3</v>
      </c>
      <c r="F12" s="2">
        <v>36.53416</v>
      </c>
      <c r="G12" s="2">
        <v>1.3509999999999999E-2</v>
      </c>
      <c r="H12" s="2">
        <v>31.270779999999998</v>
      </c>
      <c r="I12" s="2">
        <v>1.6771799999999999</v>
      </c>
      <c r="J12" s="2">
        <v>31</v>
      </c>
      <c r="K12" s="2">
        <v>30.14283</v>
      </c>
      <c r="L12" s="2">
        <v>1.69397</v>
      </c>
      <c r="M12" s="2">
        <v>65</v>
      </c>
      <c r="N12" s="2">
        <v>33.071510000000004</v>
      </c>
      <c r="O12" s="2">
        <v>1.67323</v>
      </c>
      <c r="P12" s="2">
        <v>114</v>
      </c>
      <c r="Q12" s="2">
        <v>32.140540000000001</v>
      </c>
      <c r="R12" s="2">
        <v>1.6744699999999999</v>
      </c>
      <c r="S12" s="2">
        <v>144</v>
      </c>
      <c r="T12" s="32">
        <v>30.14283</v>
      </c>
      <c r="U12" s="32">
        <v>1.67865</v>
      </c>
      <c r="V12" s="32">
        <v>21</v>
      </c>
    </row>
    <row r="13" spans="1:22" x14ac:dyDescent="0.25">
      <c r="A13" s="2" t="s">
        <v>1</v>
      </c>
      <c r="B13" s="2">
        <v>25</v>
      </c>
      <c r="C13" s="2">
        <v>1</v>
      </c>
      <c r="D13" s="2">
        <v>31.876709999999999</v>
      </c>
      <c r="E13" s="2">
        <v>6.5399999999999998E-3</v>
      </c>
      <c r="F13" s="2">
        <v>30.895879999999998</v>
      </c>
      <c r="G13" s="2">
        <v>1.8200000000000001E-2</v>
      </c>
      <c r="H13" s="2">
        <v>31.074159999999999</v>
      </c>
      <c r="I13" s="2">
        <v>2.1216499999999998</v>
      </c>
      <c r="J13" s="2">
        <v>44</v>
      </c>
      <c r="K13" s="2">
        <v>29.747450000000001</v>
      </c>
      <c r="L13" s="2">
        <v>2.0937800000000002</v>
      </c>
      <c r="M13" s="2">
        <v>85</v>
      </c>
      <c r="N13" s="2">
        <v>31.19875</v>
      </c>
      <c r="O13" s="2">
        <v>2.10283</v>
      </c>
      <c r="P13" s="2">
        <v>138</v>
      </c>
      <c r="Q13" s="2">
        <v>31.385020000000001</v>
      </c>
      <c r="R13" s="2">
        <v>2.0975000000000001</v>
      </c>
      <c r="S13" s="2">
        <v>173</v>
      </c>
      <c r="T13" s="2">
        <v>29.688089999999999</v>
      </c>
      <c r="U13" s="2">
        <v>2.1357699999999999</v>
      </c>
      <c r="V13" s="2">
        <v>20</v>
      </c>
    </row>
    <row r="14" spans="1:22" x14ac:dyDescent="0.25">
      <c r="A14" s="2" t="s">
        <v>1</v>
      </c>
      <c r="B14" s="2">
        <v>25</v>
      </c>
      <c r="C14" s="2">
        <v>1</v>
      </c>
      <c r="D14" s="2">
        <v>31.876709999999999</v>
      </c>
      <c r="E14" s="2">
        <v>6.5799999999999999E-3</v>
      </c>
      <c r="F14" s="2">
        <v>30.895879999999998</v>
      </c>
      <c r="G14" s="2">
        <v>1.8259999999999998E-2</v>
      </c>
      <c r="H14" s="2">
        <v>31.045629999999999</v>
      </c>
      <c r="I14" s="2">
        <v>2.12459</v>
      </c>
      <c r="J14" s="2">
        <v>46</v>
      </c>
      <c r="K14" s="2">
        <v>29.688089999999999</v>
      </c>
      <c r="L14" s="2">
        <v>2.1103700000000001</v>
      </c>
      <c r="M14" s="2">
        <v>68</v>
      </c>
      <c r="N14" s="2">
        <v>31.082689999999999</v>
      </c>
      <c r="O14" s="2">
        <v>2.10107</v>
      </c>
      <c r="P14" s="2">
        <v>141</v>
      </c>
      <c r="Q14" s="2">
        <v>31.124759999999998</v>
      </c>
      <c r="R14" s="2">
        <v>2.0972499999999998</v>
      </c>
      <c r="S14" s="2">
        <v>221</v>
      </c>
      <c r="T14" s="2">
        <v>29.688089999999999</v>
      </c>
      <c r="U14" s="2">
        <v>2.11646</v>
      </c>
      <c r="V14" s="2">
        <v>27</v>
      </c>
    </row>
    <row r="15" spans="1:22" x14ac:dyDescent="0.25">
      <c r="A15" s="2" t="s">
        <v>1</v>
      </c>
      <c r="B15" s="2">
        <v>25</v>
      </c>
      <c r="C15" s="2">
        <v>1</v>
      </c>
      <c r="D15" s="2">
        <v>31.876709999999999</v>
      </c>
      <c r="E15" s="2">
        <v>6.4200000000000004E-3</v>
      </c>
      <c r="F15" s="2">
        <v>30.895879999999998</v>
      </c>
      <c r="G15" s="2">
        <v>1.8239999999999999E-2</v>
      </c>
      <c r="H15" s="2">
        <v>31.876709999999999</v>
      </c>
      <c r="I15" s="2">
        <v>2.1259899999999998</v>
      </c>
      <c r="J15" s="2">
        <v>42</v>
      </c>
      <c r="K15" s="2">
        <v>29.80115</v>
      </c>
      <c r="L15" s="2">
        <v>2.1029599999999999</v>
      </c>
      <c r="M15" s="2">
        <v>77</v>
      </c>
      <c r="N15" s="2">
        <v>31.63176</v>
      </c>
      <c r="O15" s="2">
        <v>2.10303</v>
      </c>
      <c r="P15" s="2">
        <v>138</v>
      </c>
      <c r="Q15" s="2">
        <v>31.074159999999999</v>
      </c>
      <c r="R15" s="2">
        <v>2.0937600000000001</v>
      </c>
      <c r="S15" s="2">
        <v>228</v>
      </c>
      <c r="T15" s="2">
        <v>29.688089999999999</v>
      </c>
      <c r="U15" s="2">
        <v>2.1131500000000001</v>
      </c>
      <c r="V15" s="2">
        <v>22</v>
      </c>
    </row>
    <row r="16" spans="1:22" x14ac:dyDescent="0.25">
      <c r="A16" s="2" t="s">
        <v>1</v>
      </c>
      <c r="B16" s="2">
        <v>25</v>
      </c>
      <c r="C16" s="2">
        <v>1</v>
      </c>
      <c r="D16" s="2">
        <v>31.876709999999999</v>
      </c>
      <c r="E16" s="2">
        <v>6.4400000000000004E-3</v>
      </c>
      <c r="F16" s="2">
        <v>30.895879999999998</v>
      </c>
      <c r="G16" s="2">
        <v>1.8249999999999999E-2</v>
      </c>
      <c r="H16" s="2">
        <v>31.876709999999999</v>
      </c>
      <c r="I16" s="2">
        <v>2.09266</v>
      </c>
      <c r="J16" s="2">
        <v>42</v>
      </c>
      <c r="K16" s="2">
        <v>29.766580000000001</v>
      </c>
      <c r="L16" s="2">
        <v>2.0922800000000001</v>
      </c>
      <c r="M16" s="2">
        <v>78</v>
      </c>
      <c r="N16" s="2">
        <v>32.141309999999997</v>
      </c>
      <c r="O16" s="2">
        <v>2.13314</v>
      </c>
      <c r="P16" s="2">
        <v>142</v>
      </c>
      <c r="Q16" s="2">
        <v>31.082049999999999</v>
      </c>
      <c r="R16" s="2">
        <v>2.09118</v>
      </c>
      <c r="S16" s="2">
        <v>223</v>
      </c>
      <c r="T16" s="2">
        <v>29.688089999999999</v>
      </c>
      <c r="U16" s="2">
        <v>2.1457199999999998</v>
      </c>
      <c r="V16" s="2">
        <v>24</v>
      </c>
    </row>
    <row r="17" spans="1:22" x14ac:dyDescent="0.25">
      <c r="A17" s="2" t="s">
        <v>1</v>
      </c>
      <c r="B17" s="2">
        <v>25</v>
      </c>
      <c r="C17" s="2">
        <v>1</v>
      </c>
      <c r="D17" s="2">
        <v>31.876709999999999</v>
      </c>
      <c r="E17" s="2">
        <v>6.45E-3</v>
      </c>
      <c r="F17" s="2">
        <v>30.895879999999998</v>
      </c>
      <c r="G17" s="2">
        <v>1.8190000000000001E-2</v>
      </c>
      <c r="H17" s="2">
        <v>30.95176</v>
      </c>
      <c r="I17" s="2">
        <v>2.12094</v>
      </c>
      <c r="J17" s="2">
        <v>36</v>
      </c>
      <c r="K17" s="2">
        <v>29.747450000000001</v>
      </c>
      <c r="L17" s="2">
        <v>2.1027900000000002</v>
      </c>
      <c r="M17" s="2">
        <v>80</v>
      </c>
      <c r="N17" s="2">
        <v>31.54918</v>
      </c>
      <c r="O17" s="2">
        <v>2.1038000000000001</v>
      </c>
      <c r="P17" s="2">
        <v>122</v>
      </c>
      <c r="Q17" s="2">
        <v>31.385020000000001</v>
      </c>
      <c r="R17" s="2">
        <v>2.0941399999999999</v>
      </c>
      <c r="S17" s="2">
        <v>207</v>
      </c>
      <c r="T17" s="2">
        <v>29.747450000000001</v>
      </c>
      <c r="U17" s="2">
        <v>2.1439499999999998</v>
      </c>
      <c r="V17" s="2">
        <v>22</v>
      </c>
    </row>
    <row r="18" spans="1:22" x14ac:dyDescent="0.25">
      <c r="A18" s="2" t="s">
        <v>1</v>
      </c>
      <c r="B18" s="2">
        <v>100</v>
      </c>
      <c r="C18" s="2">
        <v>0.4</v>
      </c>
      <c r="D18" s="2">
        <v>161.39909</v>
      </c>
      <c r="E18" s="2">
        <v>2.3120000000000002E-2</v>
      </c>
      <c r="F18" s="2">
        <v>151.77753999999999</v>
      </c>
      <c r="G18" s="2">
        <v>3.7819999999999999E-2</v>
      </c>
      <c r="H18" s="2">
        <v>148.26981000000001</v>
      </c>
      <c r="I18" s="2">
        <v>9.5426099999999998</v>
      </c>
      <c r="J18" s="2">
        <v>77</v>
      </c>
      <c r="K18" s="2">
        <v>147.27709999999999</v>
      </c>
      <c r="L18" s="2">
        <v>9.7128599999999992</v>
      </c>
      <c r="M18" s="2">
        <v>36</v>
      </c>
      <c r="N18" s="2">
        <v>148.05555000000001</v>
      </c>
      <c r="O18" s="2">
        <v>9.4955300000000005</v>
      </c>
      <c r="P18" s="2">
        <v>277</v>
      </c>
      <c r="Q18" s="2">
        <v>147.73284000000001</v>
      </c>
      <c r="R18" s="2">
        <v>9.5415600000000005</v>
      </c>
      <c r="S18" s="2">
        <v>104</v>
      </c>
      <c r="T18" s="2">
        <v>147.24655999999999</v>
      </c>
      <c r="U18" s="2">
        <v>9.6435899999999997</v>
      </c>
      <c r="V18" s="2">
        <v>14</v>
      </c>
    </row>
    <row r="19" spans="1:22" x14ac:dyDescent="0.25">
      <c r="A19" s="2" t="s">
        <v>1</v>
      </c>
      <c r="B19" s="2">
        <v>100</v>
      </c>
      <c r="C19" s="2">
        <v>0.4</v>
      </c>
      <c r="D19" s="2">
        <v>161.39909</v>
      </c>
      <c r="E19" s="2">
        <v>2.1569999999999999E-2</v>
      </c>
      <c r="F19" s="2">
        <v>151.77753999999999</v>
      </c>
      <c r="G19" s="2">
        <v>3.7830000000000003E-2</v>
      </c>
      <c r="H19" s="2">
        <v>148.15858</v>
      </c>
      <c r="I19" s="2">
        <v>9.5057799999999997</v>
      </c>
      <c r="J19" s="2">
        <v>78</v>
      </c>
      <c r="K19" s="2">
        <v>147.10561999999999</v>
      </c>
      <c r="L19" s="2">
        <v>9.6198399999999999</v>
      </c>
      <c r="M19" s="2">
        <v>35</v>
      </c>
      <c r="N19" s="2">
        <v>149.01267000000001</v>
      </c>
      <c r="O19" s="2">
        <v>9.4872200000000007</v>
      </c>
      <c r="P19" s="2">
        <v>269</v>
      </c>
      <c r="Q19" s="2">
        <v>147.79087000000001</v>
      </c>
      <c r="R19" s="2">
        <v>9.5479699999999994</v>
      </c>
      <c r="S19" s="2">
        <v>103</v>
      </c>
      <c r="T19" s="2">
        <v>147.5274</v>
      </c>
      <c r="U19" s="2">
        <v>10.006830000000001</v>
      </c>
      <c r="V19" s="2">
        <v>18</v>
      </c>
    </row>
    <row r="20" spans="1:22" x14ac:dyDescent="0.25">
      <c r="A20" s="2" t="s">
        <v>1</v>
      </c>
      <c r="B20" s="2">
        <v>100</v>
      </c>
      <c r="C20" s="2">
        <v>0.4</v>
      </c>
      <c r="D20" s="2">
        <v>161.39909</v>
      </c>
      <c r="E20" s="2">
        <v>2.179E-2</v>
      </c>
      <c r="F20" s="2">
        <v>151.77753999999999</v>
      </c>
      <c r="G20" s="2">
        <v>3.7760000000000002E-2</v>
      </c>
      <c r="H20" s="2">
        <v>147.87333000000001</v>
      </c>
      <c r="I20" s="2">
        <v>9.5492500000000007</v>
      </c>
      <c r="J20" s="2">
        <v>80</v>
      </c>
      <c r="K20" s="2">
        <v>147.23796999999999</v>
      </c>
      <c r="L20" s="2">
        <v>9.7094000000000005</v>
      </c>
      <c r="M20" s="2">
        <v>36</v>
      </c>
      <c r="N20" s="2">
        <v>150.18297000000001</v>
      </c>
      <c r="O20" s="2">
        <v>9.4962499999999999</v>
      </c>
      <c r="P20" s="2">
        <v>274</v>
      </c>
      <c r="Q20" s="2">
        <v>147.80359000000001</v>
      </c>
      <c r="R20" s="2">
        <v>9.5334400000000006</v>
      </c>
      <c r="S20" s="2">
        <v>102</v>
      </c>
      <c r="T20" s="2">
        <v>147.12172000000001</v>
      </c>
      <c r="U20" s="2">
        <v>9.7803299999999993</v>
      </c>
      <c r="V20" s="2">
        <v>17</v>
      </c>
    </row>
    <row r="21" spans="1:22" x14ac:dyDescent="0.25">
      <c r="A21" s="2" t="s">
        <v>1</v>
      </c>
      <c r="B21" s="2">
        <v>100</v>
      </c>
      <c r="C21" s="2">
        <v>0.4</v>
      </c>
      <c r="D21" s="2">
        <v>161.39909</v>
      </c>
      <c r="E21" s="2">
        <v>2.1739999999999999E-2</v>
      </c>
      <c r="F21" s="2">
        <v>151.77753999999999</v>
      </c>
      <c r="G21" s="2">
        <v>3.805E-2</v>
      </c>
      <c r="H21" s="2">
        <v>148.41988000000001</v>
      </c>
      <c r="I21" s="2">
        <v>9.5409600000000001</v>
      </c>
      <c r="J21" s="2">
        <v>64</v>
      </c>
      <c r="K21" s="2">
        <v>147.38974999999999</v>
      </c>
      <c r="L21" s="2">
        <v>9.6021900000000002</v>
      </c>
      <c r="M21" s="2">
        <v>26</v>
      </c>
      <c r="N21" s="2">
        <v>148.23748000000001</v>
      </c>
      <c r="O21" s="2">
        <v>9.5112199999999998</v>
      </c>
      <c r="P21" s="2">
        <v>198</v>
      </c>
      <c r="Q21" s="31">
        <v>148.02258</v>
      </c>
      <c r="R21" s="31">
        <v>9.5024599999999992</v>
      </c>
      <c r="S21" s="31">
        <v>101</v>
      </c>
      <c r="T21" s="2">
        <v>147.04599999999999</v>
      </c>
      <c r="U21" s="2">
        <v>9.7631899999999998</v>
      </c>
      <c r="V21" s="2">
        <v>17</v>
      </c>
    </row>
    <row r="22" spans="1:22" x14ac:dyDescent="0.25">
      <c r="A22" s="2" t="s">
        <v>1</v>
      </c>
      <c r="B22" s="2">
        <v>100</v>
      </c>
      <c r="C22" s="2">
        <v>0.4</v>
      </c>
      <c r="D22" s="2">
        <v>161.39909</v>
      </c>
      <c r="E22" s="2">
        <v>2.9270000000000001E-2</v>
      </c>
      <c r="F22" s="2">
        <v>151.77753999999999</v>
      </c>
      <c r="G22" s="2">
        <v>5.1380000000000002E-2</v>
      </c>
      <c r="H22" s="2">
        <v>148.06498999999999</v>
      </c>
      <c r="I22" s="2">
        <v>9.5131499999999996</v>
      </c>
      <c r="J22" s="2">
        <v>59</v>
      </c>
      <c r="K22" s="2">
        <v>147.47939</v>
      </c>
      <c r="L22" s="2">
        <v>9.6559699999999999</v>
      </c>
      <c r="M22" s="2">
        <v>34</v>
      </c>
      <c r="N22" s="2">
        <v>147.90173999999999</v>
      </c>
      <c r="O22" s="2">
        <v>9.4783600000000003</v>
      </c>
      <c r="P22" s="2">
        <v>265</v>
      </c>
      <c r="Q22" s="2">
        <v>148.25028</v>
      </c>
      <c r="R22" s="2">
        <v>9.5282099999999996</v>
      </c>
      <c r="S22" s="2">
        <v>104</v>
      </c>
      <c r="T22" s="2">
        <v>147.28185999999999</v>
      </c>
      <c r="U22" s="2">
        <v>9.61646</v>
      </c>
      <c r="V22" s="2">
        <v>17</v>
      </c>
    </row>
    <row r="23" spans="1:22" x14ac:dyDescent="0.25">
      <c r="A23" s="2" t="s">
        <v>1</v>
      </c>
      <c r="B23" s="2">
        <v>100</v>
      </c>
      <c r="C23" s="2">
        <v>0.7</v>
      </c>
      <c r="D23" s="2">
        <v>151.0804</v>
      </c>
      <c r="E23" s="2">
        <v>2.3E-2</v>
      </c>
      <c r="F23" s="2">
        <v>111.0284</v>
      </c>
      <c r="G23" s="2">
        <v>4.9140000000000003E-2</v>
      </c>
      <c r="H23" s="2">
        <v>111.54177</v>
      </c>
      <c r="I23" s="2">
        <v>24.276050000000001</v>
      </c>
      <c r="J23" s="2">
        <v>200</v>
      </c>
      <c r="K23" s="2">
        <v>146.56523000000001</v>
      </c>
      <c r="L23" s="2">
        <v>24.602930000000001</v>
      </c>
      <c r="M23" s="2">
        <v>67</v>
      </c>
      <c r="N23" s="2">
        <v>111.07662000000001</v>
      </c>
      <c r="O23" s="2">
        <v>24.275980000000001</v>
      </c>
      <c r="P23" s="2">
        <v>553</v>
      </c>
      <c r="Q23" s="2">
        <v>109.66807</v>
      </c>
      <c r="R23" s="2">
        <v>24.335000000000001</v>
      </c>
      <c r="S23" s="2">
        <v>277</v>
      </c>
      <c r="T23" s="2">
        <v>109.13994</v>
      </c>
      <c r="U23" s="2">
        <v>24.587330000000001</v>
      </c>
      <c r="V23" s="2">
        <v>43</v>
      </c>
    </row>
    <row r="24" spans="1:22" x14ac:dyDescent="0.25">
      <c r="A24" s="2" t="s">
        <v>1</v>
      </c>
      <c r="B24" s="2">
        <v>100</v>
      </c>
      <c r="C24" s="2">
        <v>0.7</v>
      </c>
      <c r="D24" s="2">
        <v>151.0804</v>
      </c>
      <c r="E24" s="2">
        <v>2.3140000000000001E-2</v>
      </c>
      <c r="F24" s="2">
        <v>111.0284</v>
      </c>
      <c r="G24" s="2">
        <v>4.9090000000000002E-2</v>
      </c>
      <c r="H24" s="2">
        <v>111.37585</v>
      </c>
      <c r="I24" s="2">
        <v>24.416219999999999</v>
      </c>
      <c r="J24" s="2">
        <v>189</v>
      </c>
      <c r="K24" s="2">
        <v>146.55637999999999</v>
      </c>
      <c r="L24" s="2">
        <v>24.55303</v>
      </c>
      <c r="M24" s="2">
        <v>68</v>
      </c>
      <c r="N24" s="2">
        <v>112.61792</v>
      </c>
      <c r="O24" s="2">
        <v>24.282789999999999</v>
      </c>
      <c r="P24" s="2">
        <v>571</v>
      </c>
      <c r="Q24" s="2">
        <v>110.7586</v>
      </c>
      <c r="R24" s="2">
        <v>24.329920000000001</v>
      </c>
      <c r="S24" s="2">
        <v>270</v>
      </c>
      <c r="T24" s="31">
        <v>108.92077999999999</v>
      </c>
      <c r="U24" s="31">
        <v>24.426629999999999</v>
      </c>
      <c r="V24" s="31">
        <v>39</v>
      </c>
    </row>
    <row r="25" spans="1:22" x14ac:dyDescent="0.25">
      <c r="A25" s="2" t="s">
        <v>1</v>
      </c>
      <c r="B25" s="2">
        <v>100</v>
      </c>
      <c r="C25" s="2">
        <v>0.7</v>
      </c>
      <c r="D25" s="2">
        <v>151.0804</v>
      </c>
      <c r="E25" s="2">
        <v>2.733E-2</v>
      </c>
      <c r="F25" s="2">
        <v>111.0284</v>
      </c>
      <c r="G25" s="2">
        <v>5.7250000000000002E-2</v>
      </c>
      <c r="H25" s="2">
        <v>110.80446000000001</v>
      </c>
      <c r="I25" s="2">
        <v>24.293369999999999</v>
      </c>
      <c r="J25" s="2">
        <v>169</v>
      </c>
      <c r="K25" s="2">
        <v>146.35426000000001</v>
      </c>
      <c r="L25" s="2">
        <v>24.482050000000001</v>
      </c>
      <c r="M25" s="2">
        <v>76</v>
      </c>
      <c r="N25" s="2">
        <v>111.38108</v>
      </c>
      <c r="O25" s="2">
        <v>24.26849</v>
      </c>
      <c r="P25" s="2">
        <v>601</v>
      </c>
      <c r="Q25" s="2">
        <v>109.57762</v>
      </c>
      <c r="R25" s="2">
        <v>24.294599999999999</v>
      </c>
      <c r="S25" s="2">
        <v>239</v>
      </c>
      <c r="T25" s="2">
        <v>109.33717</v>
      </c>
      <c r="U25" s="2">
        <v>24.364270000000001</v>
      </c>
      <c r="V25" s="2">
        <v>42</v>
      </c>
    </row>
    <row r="26" spans="1:22" x14ac:dyDescent="0.25">
      <c r="A26" s="2" t="s">
        <v>1</v>
      </c>
      <c r="B26" s="2">
        <v>100</v>
      </c>
      <c r="C26" s="2">
        <v>0.7</v>
      </c>
      <c r="D26" s="2">
        <v>151.0804</v>
      </c>
      <c r="E26" s="2">
        <v>2.7310000000000001E-2</v>
      </c>
      <c r="F26" s="2">
        <v>111.0284</v>
      </c>
      <c r="G26" s="2">
        <v>5.722E-2</v>
      </c>
      <c r="H26" s="2">
        <v>111.2298</v>
      </c>
      <c r="I26" s="2">
        <v>24.27833</v>
      </c>
      <c r="J26" s="2">
        <v>168</v>
      </c>
      <c r="K26" s="2">
        <v>146.60032000000001</v>
      </c>
      <c r="L26" s="2">
        <v>24.32996</v>
      </c>
      <c r="M26" s="2">
        <v>76</v>
      </c>
      <c r="N26" s="2">
        <v>111.79788000000001</v>
      </c>
      <c r="O26" s="2">
        <v>24.289950000000001</v>
      </c>
      <c r="P26" s="2">
        <v>603</v>
      </c>
      <c r="Q26" s="2">
        <v>110.92653</v>
      </c>
      <c r="R26" s="2">
        <v>24.35314</v>
      </c>
      <c r="S26" s="2">
        <v>232</v>
      </c>
      <c r="T26" s="2">
        <v>109.40291999999999</v>
      </c>
      <c r="U26" s="2">
        <v>24.456240000000001</v>
      </c>
      <c r="V26" s="2">
        <v>43</v>
      </c>
    </row>
    <row r="27" spans="1:22" x14ac:dyDescent="0.25">
      <c r="A27" s="2" t="s">
        <v>1</v>
      </c>
      <c r="B27" s="2">
        <v>100</v>
      </c>
      <c r="C27" s="2">
        <v>0.7</v>
      </c>
      <c r="D27" s="2">
        <v>151.0804</v>
      </c>
      <c r="E27" s="2">
        <v>2.7099999999999999E-2</v>
      </c>
      <c r="F27" s="2">
        <v>111.0284</v>
      </c>
      <c r="G27" s="2">
        <v>5.7270000000000001E-2</v>
      </c>
      <c r="H27" s="2">
        <v>112.20733</v>
      </c>
      <c r="I27" s="2">
        <v>24.362929999999999</v>
      </c>
      <c r="J27" s="2">
        <v>173</v>
      </c>
      <c r="K27" s="2">
        <v>146.57971000000001</v>
      </c>
      <c r="L27" s="2">
        <v>24.319880000000001</v>
      </c>
      <c r="M27" s="2">
        <v>75</v>
      </c>
      <c r="N27" s="2">
        <v>110.94463</v>
      </c>
      <c r="O27" s="2">
        <v>24.2864</v>
      </c>
      <c r="P27" s="2">
        <v>578</v>
      </c>
      <c r="Q27" s="2">
        <v>110.85437</v>
      </c>
      <c r="R27" s="2">
        <v>24.32208</v>
      </c>
      <c r="S27" s="2">
        <v>237</v>
      </c>
      <c r="T27" s="31">
        <v>146.48631</v>
      </c>
      <c r="U27" s="31">
        <v>24.531210000000002</v>
      </c>
      <c r="V27" s="31">
        <v>38</v>
      </c>
    </row>
    <row r="28" spans="1:22" x14ac:dyDescent="0.25">
      <c r="A28" s="2" t="s">
        <v>1</v>
      </c>
      <c r="B28" s="2">
        <v>100</v>
      </c>
      <c r="C28" s="2">
        <v>1</v>
      </c>
      <c r="D28" s="2">
        <v>108.81713000000001</v>
      </c>
      <c r="E28" s="2">
        <v>3.0450000000000001E-2</v>
      </c>
      <c r="F28" s="2">
        <v>108.79155</v>
      </c>
      <c r="G28" s="2">
        <v>7.4139999999999998E-2</v>
      </c>
      <c r="H28" s="2">
        <v>108.65055</v>
      </c>
      <c r="I28" s="2">
        <v>33.849890000000002</v>
      </c>
      <c r="J28" s="2">
        <v>247</v>
      </c>
      <c r="K28" s="2">
        <v>107.24034</v>
      </c>
      <c r="L28" s="2">
        <v>33.996839999999999</v>
      </c>
      <c r="M28" s="2">
        <v>102</v>
      </c>
      <c r="N28" s="2">
        <v>109.70329</v>
      </c>
      <c r="O28" s="2">
        <v>33.832929999999998</v>
      </c>
      <c r="P28" s="2">
        <v>841</v>
      </c>
      <c r="Q28" s="2">
        <v>108.24487000000001</v>
      </c>
      <c r="R28" s="2">
        <v>33.848599999999998</v>
      </c>
      <c r="S28" s="2">
        <v>334</v>
      </c>
      <c r="T28" s="2">
        <v>107.22935</v>
      </c>
      <c r="U28" s="2">
        <v>34.122509999999998</v>
      </c>
      <c r="V28" s="2">
        <v>56</v>
      </c>
    </row>
    <row r="29" spans="1:22" x14ac:dyDescent="0.25">
      <c r="A29" s="2" t="s">
        <v>1</v>
      </c>
      <c r="B29" s="2">
        <v>100</v>
      </c>
      <c r="C29" s="2">
        <v>1</v>
      </c>
      <c r="D29" s="2">
        <v>108.81713000000001</v>
      </c>
      <c r="E29" s="2">
        <v>2.9600000000000001E-2</v>
      </c>
      <c r="F29" s="2">
        <v>108.79155</v>
      </c>
      <c r="G29" s="2">
        <v>7.3789999999999994E-2</v>
      </c>
      <c r="H29" s="2">
        <v>108.53516999999999</v>
      </c>
      <c r="I29" s="2">
        <v>33.828270000000003</v>
      </c>
      <c r="J29" s="2">
        <v>249</v>
      </c>
      <c r="K29" s="2">
        <v>106.85845</v>
      </c>
      <c r="L29" s="2">
        <v>33.968960000000003</v>
      </c>
      <c r="M29" s="2">
        <v>102</v>
      </c>
      <c r="N29" s="2">
        <v>109.01617</v>
      </c>
      <c r="O29" s="2">
        <v>33.817549999999997</v>
      </c>
      <c r="P29" s="2">
        <v>826</v>
      </c>
      <c r="Q29" s="2">
        <v>108.13359</v>
      </c>
      <c r="R29" s="2">
        <v>33.878549999999997</v>
      </c>
      <c r="S29" s="2">
        <v>333</v>
      </c>
      <c r="T29" s="2">
        <v>107.48281</v>
      </c>
      <c r="U29" s="2">
        <v>34.231999999999999</v>
      </c>
      <c r="V29" s="2">
        <v>62</v>
      </c>
    </row>
    <row r="30" spans="1:22" x14ac:dyDescent="0.25">
      <c r="A30" s="2" t="s">
        <v>1</v>
      </c>
      <c r="B30" s="2">
        <v>100</v>
      </c>
      <c r="C30" s="2">
        <v>1</v>
      </c>
      <c r="D30" s="2">
        <v>108.81713000000001</v>
      </c>
      <c r="E30" s="2">
        <v>3.0589999999999999E-2</v>
      </c>
      <c r="F30" s="2">
        <v>108.79155</v>
      </c>
      <c r="G30" s="2">
        <v>7.4200000000000002E-2</v>
      </c>
      <c r="H30" s="2">
        <v>108.51429</v>
      </c>
      <c r="I30" s="2">
        <v>33.845149999999997</v>
      </c>
      <c r="J30" s="2">
        <v>242</v>
      </c>
      <c r="K30" s="2">
        <v>106.84781</v>
      </c>
      <c r="L30" s="2">
        <v>34.031219999999998</v>
      </c>
      <c r="M30" s="2">
        <v>103</v>
      </c>
      <c r="N30" s="2">
        <v>109.08255</v>
      </c>
      <c r="O30" s="2">
        <v>33.798349999999999</v>
      </c>
      <c r="P30" s="2">
        <v>874</v>
      </c>
      <c r="Q30" s="2">
        <v>108.11573</v>
      </c>
      <c r="R30" s="2">
        <v>33.869210000000002</v>
      </c>
      <c r="S30" s="2">
        <v>333</v>
      </c>
      <c r="T30" s="2">
        <v>107.26953</v>
      </c>
      <c r="U30" s="2">
        <v>34.020850000000003</v>
      </c>
      <c r="V30" s="2">
        <v>57</v>
      </c>
    </row>
    <row r="31" spans="1:22" x14ac:dyDescent="0.25">
      <c r="A31" s="2" t="s">
        <v>1</v>
      </c>
      <c r="B31" s="2">
        <v>100</v>
      </c>
      <c r="C31" s="2">
        <v>1</v>
      </c>
      <c r="D31" s="2">
        <v>108.81713000000001</v>
      </c>
      <c r="E31" s="2">
        <v>3.006E-2</v>
      </c>
      <c r="F31" s="2">
        <v>108.79155</v>
      </c>
      <c r="G31" s="2">
        <v>7.3709999999999998E-2</v>
      </c>
      <c r="H31" s="2">
        <v>108.74326000000001</v>
      </c>
      <c r="I31" s="2">
        <v>33.875749999999996</v>
      </c>
      <c r="J31" s="2">
        <v>242</v>
      </c>
      <c r="K31" s="2">
        <v>107.17097</v>
      </c>
      <c r="L31" s="2">
        <v>33.996119999999998</v>
      </c>
      <c r="M31" s="2">
        <v>101</v>
      </c>
      <c r="N31" s="2">
        <v>109.83280000000001</v>
      </c>
      <c r="O31" s="2">
        <v>33.819490000000002</v>
      </c>
      <c r="P31" s="2">
        <v>861</v>
      </c>
      <c r="Q31" s="2">
        <v>108.58895</v>
      </c>
      <c r="R31" s="2">
        <v>33.807859999999998</v>
      </c>
      <c r="S31" s="2">
        <v>337</v>
      </c>
      <c r="T31" s="2">
        <v>107.32447999999999</v>
      </c>
      <c r="U31" s="2">
        <v>34.271160000000002</v>
      </c>
      <c r="V31" s="2">
        <v>50</v>
      </c>
    </row>
    <row r="32" spans="1:22" x14ac:dyDescent="0.25">
      <c r="A32" s="2" t="s">
        <v>1</v>
      </c>
      <c r="B32" s="2">
        <v>100</v>
      </c>
      <c r="C32" s="2">
        <v>1</v>
      </c>
      <c r="D32" s="2">
        <v>108.81713000000001</v>
      </c>
      <c r="E32" s="2">
        <v>2.962E-2</v>
      </c>
      <c r="F32" s="2">
        <v>108.79155</v>
      </c>
      <c r="G32" s="2">
        <v>7.3929999999999996E-2</v>
      </c>
      <c r="H32" s="2">
        <v>108.59766999999999</v>
      </c>
      <c r="I32" s="2">
        <v>33.819040000000001</v>
      </c>
      <c r="J32" s="2">
        <v>248</v>
      </c>
      <c r="K32" s="2">
        <v>106.75632</v>
      </c>
      <c r="L32" s="2">
        <v>33.913539999999998</v>
      </c>
      <c r="M32" s="2">
        <v>102</v>
      </c>
      <c r="N32" s="2">
        <v>108.73607</v>
      </c>
      <c r="O32" s="2">
        <v>33.811770000000003</v>
      </c>
      <c r="P32" s="2">
        <v>837</v>
      </c>
      <c r="Q32" s="2">
        <v>108.10234</v>
      </c>
      <c r="R32" s="2">
        <v>33.812019999999997</v>
      </c>
      <c r="S32" s="2">
        <v>332</v>
      </c>
      <c r="T32" s="2">
        <v>107.46149</v>
      </c>
      <c r="U32" s="2">
        <v>33.976649999999999</v>
      </c>
      <c r="V32" s="2">
        <v>52</v>
      </c>
    </row>
    <row r="33" spans="1:22" x14ac:dyDescent="0.25">
      <c r="A33" s="2" t="s">
        <v>1</v>
      </c>
      <c r="B33" s="2">
        <v>1000</v>
      </c>
      <c r="C33" s="2">
        <v>0.4</v>
      </c>
      <c r="D33" s="2">
        <v>1319.2342599999999</v>
      </c>
      <c r="E33" s="2">
        <v>0.15775</v>
      </c>
      <c r="F33" s="2">
        <v>1151.96435</v>
      </c>
      <c r="G33" s="2">
        <v>5.0360000000000002E-2</v>
      </c>
      <c r="H33" s="2">
        <v>1086.75089</v>
      </c>
      <c r="I33" s="2">
        <v>658.58622000000003</v>
      </c>
      <c r="J33" s="2">
        <v>221</v>
      </c>
      <c r="K33" s="2">
        <v>1085.7787800000001</v>
      </c>
      <c r="L33" s="2">
        <v>714.49775999999997</v>
      </c>
      <c r="M33" s="2">
        <v>11</v>
      </c>
      <c r="N33" s="2">
        <v>1094.0585000000001</v>
      </c>
      <c r="O33" s="2">
        <v>656.98602000000005</v>
      </c>
      <c r="P33" s="2">
        <v>1065</v>
      </c>
      <c r="Q33" s="2">
        <v>1088.7185500000001</v>
      </c>
      <c r="R33" s="2">
        <v>660.76778000000002</v>
      </c>
      <c r="S33" s="2">
        <v>30</v>
      </c>
      <c r="T33" s="2">
        <v>1083.6057900000001</v>
      </c>
      <c r="U33" s="2">
        <v>745.79916000000003</v>
      </c>
      <c r="V33" s="2">
        <v>8</v>
      </c>
    </row>
    <row r="34" spans="1:22" x14ac:dyDescent="0.25">
      <c r="A34" s="2" t="s">
        <v>1</v>
      </c>
      <c r="B34" s="2">
        <v>1000</v>
      </c>
      <c r="C34" s="2">
        <v>0.4</v>
      </c>
      <c r="D34" s="2">
        <v>1319.2342599999999</v>
      </c>
      <c r="E34" s="2">
        <v>2.9899999999999999E-2</v>
      </c>
      <c r="F34" s="2">
        <v>1151.96435</v>
      </c>
      <c r="G34" s="2">
        <v>4.9520000000000002E-2</v>
      </c>
      <c r="H34" s="2">
        <v>1084.7004099999999</v>
      </c>
      <c r="I34" s="2">
        <v>657.07135000000005</v>
      </c>
      <c r="J34" s="2">
        <v>222</v>
      </c>
      <c r="K34" s="2">
        <v>1085.36402</v>
      </c>
      <c r="L34" s="2">
        <v>716.53648999999996</v>
      </c>
      <c r="M34" s="2">
        <v>11</v>
      </c>
      <c r="N34" s="2">
        <v>1087.11959</v>
      </c>
      <c r="O34" s="2">
        <v>657.27120000000002</v>
      </c>
      <c r="P34" s="2">
        <v>1070</v>
      </c>
      <c r="Q34" s="2">
        <v>1088.7185500000001</v>
      </c>
      <c r="R34" s="2">
        <v>657.87972000000002</v>
      </c>
      <c r="S34" s="2">
        <v>29</v>
      </c>
      <c r="T34" s="2">
        <v>1082.95246</v>
      </c>
      <c r="U34" s="2">
        <v>737.98326999999995</v>
      </c>
      <c r="V34" s="2">
        <v>8</v>
      </c>
    </row>
    <row r="35" spans="1:22" x14ac:dyDescent="0.25">
      <c r="A35" s="2" t="s">
        <v>1</v>
      </c>
      <c r="B35" s="2">
        <v>1000</v>
      </c>
      <c r="C35" s="2">
        <v>0.4</v>
      </c>
      <c r="D35" s="2">
        <v>1319.2342599999999</v>
      </c>
      <c r="E35" s="2">
        <v>2.7349999999999999E-2</v>
      </c>
      <c r="F35" s="2">
        <v>1151.96435</v>
      </c>
      <c r="G35" s="2">
        <v>4.863E-2</v>
      </c>
      <c r="H35" s="2">
        <v>1084.5618400000001</v>
      </c>
      <c r="I35" s="2">
        <v>658.28323</v>
      </c>
      <c r="J35" s="2">
        <v>219</v>
      </c>
      <c r="K35" s="2">
        <v>1084.9852599999999</v>
      </c>
      <c r="L35" s="2">
        <v>719.02183000000002</v>
      </c>
      <c r="M35" s="2">
        <v>11</v>
      </c>
      <c r="N35" s="2">
        <v>1084.4549199999999</v>
      </c>
      <c r="O35" s="2">
        <v>657.26098000000002</v>
      </c>
      <c r="P35" s="2">
        <v>1069</v>
      </c>
      <c r="Q35" s="2">
        <v>1088.7185500000001</v>
      </c>
      <c r="R35" s="2">
        <v>675.17052999999999</v>
      </c>
      <c r="S35" s="2">
        <v>30</v>
      </c>
      <c r="T35" s="2">
        <v>1083.9429399999999</v>
      </c>
      <c r="U35" s="2">
        <v>720.15039999999999</v>
      </c>
      <c r="V35" s="2">
        <v>8</v>
      </c>
    </row>
    <row r="36" spans="1:22" x14ac:dyDescent="0.25">
      <c r="A36" s="2" t="s">
        <v>1</v>
      </c>
      <c r="B36" s="2">
        <v>1000</v>
      </c>
      <c r="C36" s="2">
        <v>0.4</v>
      </c>
      <c r="D36" s="2">
        <v>1319.2342599999999</v>
      </c>
      <c r="E36" s="2">
        <v>2.8299999999999999E-2</v>
      </c>
      <c r="F36" s="2">
        <v>1151.96435</v>
      </c>
      <c r="G36" s="2">
        <v>4.8939999999999997E-2</v>
      </c>
      <c r="H36" s="2">
        <v>1088.55575</v>
      </c>
      <c r="I36" s="2">
        <v>658.51571999999999</v>
      </c>
      <c r="J36" s="2">
        <v>219</v>
      </c>
      <c r="K36" s="2">
        <v>1086.17671</v>
      </c>
      <c r="L36" s="2">
        <v>719.79708000000005</v>
      </c>
      <c r="M36" s="2">
        <v>11</v>
      </c>
      <c r="N36" s="2">
        <v>1086.3932299999999</v>
      </c>
      <c r="O36" s="2">
        <v>657.17435999999998</v>
      </c>
      <c r="P36" s="2">
        <v>1071</v>
      </c>
      <c r="Q36" s="2">
        <v>1088.70984</v>
      </c>
      <c r="R36" s="2">
        <v>661.34951000000001</v>
      </c>
      <c r="S36" s="2">
        <v>29</v>
      </c>
      <c r="T36" s="2">
        <v>1083.60706</v>
      </c>
      <c r="U36" s="2">
        <v>735.73325999999997</v>
      </c>
      <c r="V36" s="2">
        <v>8</v>
      </c>
    </row>
    <row r="37" spans="1:22" x14ac:dyDescent="0.25">
      <c r="A37" s="2" t="s">
        <v>1</v>
      </c>
      <c r="B37" s="2">
        <v>1000</v>
      </c>
      <c r="C37" s="2">
        <v>0.4</v>
      </c>
      <c r="D37" s="2">
        <v>1319.2342599999999</v>
      </c>
      <c r="E37" s="2">
        <v>2.8150000000000001E-2</v>
      </c>
      <c r="F37" s="2">
        <v>1151.96435</v>
      </c>
      <c r="G37" s="2">
        <v>4.9000000000000002E-2</v>
      </c>
      <c r="H37" s="2">
        <v>1086.09358</v>
      </c>
      <c r="I37" s="2">
        <v>657.26184000000001</v>
      </c>
      <c r="J37" s="2">
        <v>220</v>
      </c>
      <c r="K37" s="2">
        <v>1085.5563500000001</v>
      </c>
      <c r="L37" s="2">
        <v>723.59027000000003</v>
      </c>
      <c r="M37" s="2">
        <v>11</v>
      </c>
      <c r="N37" s="2">
        <v>1085.36742</v>
      </c>
      <c r="O37" s="2">
        <v>657.27670000000001</v>
      </c>
      <c r="P37" s="2">
        <v>1083</v>
      </c>
      <c r="Q37" s="2">
        <v>1088.7185500000001</v>
      </c>
      <c r="R37" s="2">
        <v>657.32618000000002</v>
      </c>
      <c r="S37" s="2">
        <v>29</v>
      </c>
      <c r="T37" s="2">
        <v>1083.50405</v>
      </c>
      <c r="U37" s="2">
        <v>678.55769999999995</v>
      </c>
      <c r="V37" s="2">
        <v>7</v>
      </c>
    </row>
    <row r="38" spans="1:22" x14ac:dyDescent="0.25">
      <c r="A38" s="2" t="s">
        <v>1</v>
      </c>
      <c r="B38" s="2">
        <v>1000</v>
      </c>
      <c r="C38" s="2">
        <v>0.7</v>
      </c>
      <c r="D38" s="2">
        <v>1253.8009500000001</v>
      </c>
      <c r="E38" s="2">
        <v>2.844E-2</v>
      </c>
      <c r="F38" s="2">
        <v>1080.2716700000001</v>
      </c>
      <c r="G38" s="2">
        <v>5.1880000000000003E-2</v>
      </c>
      <c r="H38" s="2">
        <v>1073.7242900000001</v>
      </c>
      <c r="I38" s="2">
        <v>984.15940000000001</v>
      </c>
      <c r="J38" s="2">
        <v>342</v>
      </c>
      <c r="K38" s="2">
        <v>1211.56656</v>
      </c>
      <c r="L38" s="2">
        <v>1044.4947299999999</v>
      </c>
      <c r="M38" s="2">
        <v>16</v>
      </c>
      <c r="N38" s="2">
        <v>1073.28521</v>
      </c>
      <c r="O38" s="2">
        <v>983.88571999999999</v>
      </c>
      <c r="P38" s="2">
        <v>1692</v>
      </c>
      <c r="Q38" s="2">
        <v>1092.8910699999999</v>
      </c>
      <c r="R38" s="2">
        <v>987.53806999999995</v>
      </c>
      <c r="S38" s="2">
        <v>47</v>
      </c>
      <c r="T38" s="2">
        <v>1211.2788</v>
      </c>
      <c r="U38" s="2">
        <v>1001.55093</v>
      </c>
      <c r="V38" s="2">
        <v>10</v>
      </c>
    </row>
    <row r="39" spans="1:22" x14ac:dyDescent="0.25">
      <c r="A39" s="2" t="s">
        <v>1</v>
      </c>
      <c r="B39" s="2">
        <v>1000</v>
      </c>
      <c r="C39" s="2">
        <v>0.7</v>
      </c>
      <c r="D39" s="2">
        <v>1253.8009500000001</v>
      </c>
      <c r="E39" s="2">
        <v>2.911E-2</v>
      </c>
      <c r="F39" s="2">
        <v>1080.2716700000001</v>
      </c>
      <c r="G39" s="2">
        <v>5.1709999999999999E-2</v>
      </c>
      <c r="H39" s="2">
        <v>1072.9625900000001</v>
      </c>
      <c r="I39" s="2">
        <v>985.07087000000001</v>
      </c>
      <c r="J39" s="2">
        <v>347</v>
      </c>
      <c r="K39" s="2">
        <v>1212.3133800000001</v>
      </c>
      <c r="L39" s="2">
        <v>1048.50206</v>
      </c>
      <c r="M39" s="2">
        <v>16</v>
      </c>
      <c r="N39" s="2">
        <v>1072.3488199999999</v>
      </c>
      <c r="O39" s="2">
        <v>984.01642000000004</v>
      </c>
      <c r="P39" s="2">
        <v>1706</v>
      </c>
      <c r="Q39" s="2">
        <v>1092.98695</v>
      </c>
      <c r="R39" s="2">
        <v>995.18394999999998</v>
      </c>
      <c r="S39" s="2">
        <v>46</v>
      </c>
      <c r="T39" s="2">
        <v>1211.27691</v>
      </c>
      <c r="U39" s="2">
        <v>1001.10491</v>
      </c>
      <c r="V39" s="2">
        <v>10</v>
      </c>
    </row>
    <row r="40" spans="1:22" x14ac:dyDescent="0.25">
      <c r="A40" s="2" t="s">
        <v>1</v>
      </c>
      <c r="B40" s="2">
        <v>1000</v>
      </c>
      <c r="C40" s="2">
        <v>0.7</v>
      </c>
      <c r="D40" s="2">
        <v>1253.8009500000001</v>
      </c>
      <c r="E40" s="2">
        <v>2.7720000000000002E-2</v>
      </c>
      <c r="F40" s="2">
        <v>1080.2716700000001</v>
      </c>
      <c r="G40" s="2">
        <v>5.1830000000000001E-2</v>
      </c>
      <c r="H40" s="2">
        <v>1070.5757699999999</v>
      </c>
      <c r="I40" s="2">
        <v>984.34811000000002</v>
      </c>
      <c r="J40" s="2">
        <v>342</v>
      </c>
      <c r="K40" s="2">
        <v>1212.04782</v>
      </c>
      <c r="L40" s="2">
        <v>1041.4020399999999</v>
      </c>
      <c r="M40" s="2">
        <v>16</v>
      </c>
      <c r="N40" s="2">
        <v>1072.2951599999999</v>
      </c>
      <c r="O40" s="2">
        <v>983.86602000000005</v>
      </c>
      <c r="P40" s="2">
        <v>1717</v>
      </c>
      <c r="Q40" s="2">
        <v>1091.2142200000001</v>
      </c>
      <c r="R40" s="2">
        <v>1000.24855</v>
      </c>
      <c r="S40" s="2">
        <v>47</v>
      </c>
      <c r="T40" s="2">
        <v>1211.25749</v>
      </c>
      <c r="U40" s="2">
        <v>1002.66505</v>
      </c>
      <c r="V40" s="2">
        <v>10</v>
      </c>
    </row>
    <row r="41" spans="1:22" x14ac:dyDescent="0.25">
      <c r="A41" s="2" t="s">
        <v>1</v>
      </c>
      <c r="B41" s="2">
        <v>1000</v>
      </c>
      <c r="C41" s="2">
        <v>0.7</v>
      </c>
      <c r="D41" s="2">
        <v>1253.8009500000001</v>
      </c>
      <c r="E41" s="2">
        <v>2.8379999999999999E-2</v>
      </c>
      <c r="F41" s="2">
        <v>1080.2716700000001</v>
      </c>
      <c r="G41" s="2">
        <v>5.117E-2</v>
      </c>
      <c r="H41" s="2">
        <v>1075.46875</v>
      </c>
      <c r="I41" s="2">
        <v>985.97514000000001</v>
      </c>
      <c r="J41" s="2">
        <v>344</v>
      </c>
      <c r="K41" s="2">
        <v>1212.04664</v>
      </c>
      <c r="L41" s="2">
        <v>1050.64725</v>
      </c>
      <c r="M41" s="2">
        <v>16</v>
      </c>
      <c r="N41" s="2">
        <v>1072.80781</v>
      </c>
      <c r="O41" s="2">
        <v>983.97766999999999</v>
      </c>
      <c r="P41" s="2">
        <v>1730</v>
      </c>
      <c r="Q41" s="2">
        <v>1086.54639</v>
      </c>
      <c r="R41" s="2">
        <v>1001.67835</v>
      </c>
      <c r="S41" s="2">
        <v>48</v>
      </c>
      <c r="T41" s="2">
        <v>1211.3615299999999</v>
      </c>
      <c r="U41" s="2">
        <v>1001.12404</v>
      </c>
      <c r="V41" s="2">
        <v>10</v>
      </c>
    </row>
    <row r="42" spans="1:22" x14ac:dyDescent="0.25">
      <c r="A42" s="2" t="s">
        <v>1</v>
      </c>
      <c r="B42" s="2">
        <v>1000</v>
      </c>
      <c r="C42" s="2">
        <v>0.7</v>
      </c>
      <c r="D42" s="2">
        <v>1253.8009500000001</v>
      </c>
      <c r="E42" s="2">
        <v>3.6049999999999999E-2</v>
      </c>
      <c r="F42" s="2">
        <v>1080.2716700000001</v>
      </c>
      <c r="G42" s="2">
        <v>5.28E-2</v>
      </c>
      <c r="H42" s="2">
        <v>1077.9447299999999</v>
      </c>
      <c r="I42" s="2">
        <v>984.07241999999997</v>
      </c>
      <c r="J42" s="2">
        <v>342</v>
      </c>
      <c r="K42" s="2">
        <v>1211.66893</v>
      </c>
      <c r="L42" s="2">
        <v>1048.1524899999999</v>
      </c>
      <c r="M42" s="2">
        <v>16</v>
      </c>
      <c r="N42" s="2">
        <v>1076.9777999999999</v>
      </c>
      <c r="O42" s="2">
        <v>983.92570999999998</v>
      </c>
      <c r="P42" s="2">
        <v>1721</v>
      </c>
      <c r="Q42" s="2">
        <v>1088.33593</v>
      </c>
      <c r="R42" s="2">
        <v>988.72828000000004</v>
      </c>
      <c r="S42" s="2">
        <v>47</v>
      </c>
      <c r="T42" s="2">
        <v>1211.0118500000001</v>
      </c>
      <c r="U42" s="2">
        <v>1001.79062</v>
      </c>
      <c r="V42" s="2">
        <v>10</v>
      </c>
    </row>
    <row r="43" spans="1:22" x14ac:dyDescent="0.25">
      <c r="A43" s="2" t="s">
        <v>1</v>
      </c>
      <c r="B43" s="2">
        <v>1000</v>
      </c>
      <c r="C43" s="2">
        <v>1</v>
      </c>
      <c r="D43" s="2">
        <v>1066.414</v>
      </c>
      <c r="E43" s="2">
        <v>3.091E-2</v>
      </c>
      <c r="F43" s="2">
        <v>1065.0097599999999</v>
      </c>
      <c r="G43" s="2">
        <v>5.4350000000000002E-2</v>
      </c>
      <c r="H43" s="2">
        <v>1065.44327</v>
      </c>
      <c r="I43" s="2">
        <v>1550.2501400000001</v>
      </c>
      <c r="J43" s="2">
        <v>493</v>
      </c>
      <c r="K43" s="2">
        <v>1062.8731299999999</v>
      </c>
      <c r="L43" s="2">
        <v>1581.0996500000001</v>
      </c>
      <c r="M43" s="2">
        <v>22</v>
      </c>
      <c r="N43" s="2">
        <v>1068.4321299999999</v>
      </c>
      <c r="O43" s="2">
        <v>1548.6875700000001</v>
      </c>
      <c r="P43" s="2">
        <v>2318</v>
      </c>
      <c r="Q43" s="2">
        <v>1066.44004</v>
      </c>
      <c r="R43" s="2">
        <v>1550.3999899999999</v>
      </c>
      <c r="S43" s="2">
        <v>72</v>
      </c>
      <c r="T43" s="2">
        <v>1062.49739</v>
      </c>
      <c r="U43" s="2">
        <v>1563.1741300000001</v>
      </c>
      <c r="V43" s="2">
        <v>13</v>
      </c>
    </row>
    <row r="44" spans="1:22" x14ac:dyDescent="0.25">
      <c r="A44" s="2" t="s">
        <v>1</v>
      </c>
      <c r="B44" s="2">
        <v>1000</v>
      </c>
      <c r="C44" s="2">
        <v>1</v>
      </c>
      <c r="D44" s="2">
        <v>1066.414</v>
      </c>
      <c r="E44" s="2">
        <v>3.141E-2</v>
      </c>
      <c r="F44" s="2">
        <v>1065.0097599999999</v>
      </c>
      <c r="G44" s="2">
        <v>5.4760000000000003E-2</v>
      </c>
      <c r="H44" s="2">
        <v>1065.19616</v>
      </c>
      <c r="I44" s="2">
        <v>1550.72812</v>
      </c>
      <c r="J44" s="2">
        <v>491</v>
      </c>
      <c r="K44" s="2">
        <v>1062.3868600000001</v>
      </c>
      <c r="L44" s="2">
        <v>1580.84635</v>
      </c>
      <c r="M44" s="2">
        <v>22</v>
      </c>
      <c r="N44" s="2">
        <v>1071.7828</v>
      </c>
      <c r="O44" s="2">
        <v>1548.4177299999999</v>
      </c>
      <c r="P44" s="2">
        <v>2325</v>
      </c>
      <c r="Q44" s="2">
        <v>1066.45931</v>
      </c>
      <c r="R44" s="2">
        <v>1555.0718999999999</v>
      </c>
      <c r="S44" s="2">
        <v>73</v>
      </c>
      <c r="T44" s="2">
        <v>1062.5047500000001</v>
      </c>
      <c r="U44" s="2">
        <v>1562.63867</v>
      </c>
      <c r="V44" s="2">
        <v>13</v>
      </c>
    </row>
    <row r="45" spans="1:22" x14ac:dyDescent="0.25">
      <c r="A45" s="2" t="s">
        <v>1</v>
      </c>
      <c r="B45" s="2">
        <v>1000</v>
      </c>
      <c r="C45" s="2">
        <v>1</v>
      </c>
      <c r="D45" s="2">
        <v>1066.414</v>
      </c>
      <c r="E45" s="2">
        <v>3.3799999999999997E-2</v>
      </c>
      <c r="F45" s="2">
        <v>1065.0097599999999</v>
      </c>
      <c r="G45" s="2">
        <v>5.3949999999999998E-2</v>
      </c>
      <c r="H45" s="2">
        <v>1064.7753</v>
      </c>
      <c r="I45" s="2">
        <v>1548.5187699999999</v>
      </c>
      <c r="J45" s="2">
        <v>493</v>
      </c>
      <c r="K45" s="2">
        <v>1062.5708299999999</v>
      </c>
      <c r="L45" s="2">
        <v>1582.42923</v>
      </c>
      <c r="M45" s="2">
        <v>22</v>
      </c>
      <c r="N45" s="2">
        <v>1069.6766600000001</v>
      </c>
      <c r="O45" s="2">
        <v>1548.64302</v>
      </c>
      <c r="P45" s="2">
        <v>2253</v>
      </c>
      <c r="Q45" s="2">
        <v>1066.44821</v>
      </c>
      <c r="R45" s="2">
        <v>1559.5082299999999</v>
      </c>
      <c r="S45" s="2">
        <v>72</v>
      </c>
      <c r="T45" s="2">
        <v>1062.54251</v>
      </c>
      <c r="U45" s="2">
        <v>1563.0466200000001</v>
      </c>
      <c r="V45" s="2">
        <v>13</v>
      </c>
    </row>
    <row r="46" spans="1:22" x14ac:dyDescent="0.25">
      <c r="A46" s="2" t="s">
        <v>1</v>
      </c>
      <c r="B46" s="2">
        <v>1000</v>
      </c>
      <c r="C46" s="2">
        <v>1</v>
      </c>
      <c r="D46" s="2">
        <v>1066.414</v>
      </c>
      <c r="E46" s="2">
        <v>4.2169999999999999E-2</v>
      </c>
      <c r="F46" s="2">
        <v>1065.0097599999999</v>
      </c>
      <c r="G46" s="2">
        <v>7.2520000000000001E-2</v>
      </c>
      <c r="H46" s="2">
        <v>1065.2480800000001</v>
      </c>
      <c r="I46" s="2">
        <v>1548.89284</v>
      </c>
      <c r="J46" s="2">
        <v>494</v>
      </c>
      <c r="K46" s="2">
        <v>1062.73551</v>
      </c>
      <c r="L46" s="2">
        <v>1586.7123799999999</v>
      </c>
      <c r="M46" s="2">
        <v>22</v>
      </c>
      <c r="N46" s="2">
        <v>1064.25227</v>
      </c>
      <c r="O46" s="2">
        <v>1548.5133000000001</v>
      </c>
      <c r="P46" s="2">
        <v>2289</v>
      </c>
      <c r="Q46" s="2">
        <v>1066.45931</v>
      </c>
      <c r="R46" s="2">
        <v>1551.5073600000001</v>
      </c>
      <c r="S46" s="2">
        <v>72</v>
      </c>
      <c r="T46" s="2">
        <v>1062.4527</v>
      </c>
      <c r="U46" s="2">
        <v>1560.8217</v>
      </c>
      <c r="V46" s="2">
        <v>13</v>
      </c>
    </row>
    <row r="47" spans="1:22" x14ac:dyDescent="0.25">
      <c r="A47" s="2" t="s">
        <v>1</v>
      </c>
      <c r="B47" s="2">
        <v>1000</v>
      </c>
      <c r="C47" s="2">
        <v>1</v>
      </c>
      <c r="D47" s="2">
        <v>1066.414</v>
      </c>
      <c r="E47" s="2">
        <v>3.0620000000000001E-2</v>
      </c>
      <c r="F47" s="2">
        <v>1065.0097599999999</v>
      </c>
      <c r="G47" s="2">
        <v>5.459E-2</v>
      </c>
      <c r="H47" s="2">
        <v>1065.2961600000001</v>
      </c>
      <c r="I47" s="2">
        <v>1549.98242</v>
      </c>
      <c r="J47" s="2">
        <v>490</v>
      </c>
      <c r="K47" s="2">
        <v>1062.79394</v>
      </c>
      <c r="L47" s="2">
        <v>1581.0244299999999</v>
      </c>
      <c r="M47" s="2">
        <v>22</v>
      </c>
      <c r="N47" s="2">
        <v>1066.64221</v>
      </c>
      <c r="O47" s="2">
        <v>1548.55161</v>
      </c>
      <c r="P47" s="2">
        <v>2220</v>
      </c>
      <c r="Q47" s="2">
        <v>1066.45931</v>
      </c>
      <c r="R47" s="2">
        <v>1553.30629</v>
      </c>
      <c r="S47" s="2">
        <v>72</v>
      </c>
      <c r="T47" s="2">
        <v>1062.3412499999999</v>
      </c>
      <c r="U47" s="2">
        <v>1556.6307099999999</v>
      </c>
      <c r="V47" s="2">
        <v>13</v>
      </c>
    </row>
    <row r="48" spans="1:22" x14ac:dyDescent="0.25">
      <c r="A48" s="2" t="s">
        <v>2</v>
      </c>
      <c r="B48" s="2">
        <v>24</v>
      </c>
      <c r="C48" s="2">
        <v>0.4</v>
      </c>
      <c r="D48" s="2">
        <v>4194.8154000000004</v>
      </c>
      <c r="E48" s="2">
        <v>4.8000000000000001E-4</v>
      </c>
      <c r="F48" s="2">
        <v>2778.2895100000001</v>
      </c>
      <c r="G48" s="2">
        <v>1.06E-3</v>
      </c>
      <c r="H48" s="2">
        <v>2784.66165</v>
      </c>
      <c r="I48" s="2">
        <v>1.18451</v>
      </c>
      <c r="J48" s="2">
        <v>23</v>
      </c>
      <c r="K48" s="2">
        <v>2757.8133899999998</v>
      </c>
      <c r="L48" s="2">
        <v>1.1766799999999999</v>
      </c>
      <c r="M48" s="2">
        <v>54</v>
      </c>
      <c r="N48" s="2">
        <v>2758.4513400000001</v>
      </c>
      <c r="O48" s="2">
        <v>1.3559600000000001</v>
      </c>
      <c r="P48" s="2">
        <v>73</v>
      </c>
      <c r="Q48" s="2">
        <v>2757.8133899999998</v>
      </c>
      <c r="R48" s="2">
        <v>1.16998</v>
      </c>
      <c r="S48" s="2">
        <v>144</v>
      </c>
      <c r="T48" s="2">
        <v>2757.8133899999998</v>
      </c>
      <c r="U48" s="2">
        <v>1.1704699999999999</v>
      </c>
      <c r="V48" s="2">
        <v>16</v>
      </c>
    </row>
    <row r="49" spans="1:22" x14ac:dyDescent="0.25">
      <c r="A49" s="2" t="s">
        <v>2</v>
      </c>
      <c r="B49" s="2">
        <v>24</v>
      </c>
      <c r="C49" s="2">
        <v>0.4</v>
      </c>
      <c r="D49" s="2">
        <v>4194.8154000000004</v>
      </c>
      <c r="E49" s="2">
        <v>4.7600000000000003E-3</v>
      </c>
      <c r="F49" s="2">
        <v>2778.2895100000001</v>
      </c>
      <c r="G49" s="2">
        <v>1.154E-2</v>
      </c>
      <c r="H49" s="2">
        <v>2784.66165</v>
      </c>
      <c r="I49" s="2">
        <v>1.19407</v>
      </c>
      <c r="J49" s="2">
        <v>18</v>
      </c>
      <c r="K49" s="2">
        <v>2757.8133899999998</v>
      </c>
      <c r="L49" s="2">
        <v>1.1847399999999999</v>
      </c>
      <c r="M49" s="2">
        <v>36</v>
      </c>
      <c r="N49" s="2">
        <v>2758.4513400000001</v>
      </c>
      <c r="O49" s="2">
        <v>1.1759200000000001</v>
      </c>
      <c r="P49" s="2">
        <v>82</v>
      </c>
      <c r="Q49" s="2">
        <v>2758.4513400000001</v>
      </c>
      <c r="R49" s="2">
        <v>1.17</v>
      </c>
      <c r="S49" s="2">
        <v>134</v>
      </c>
      <c r="T49" s="2">
        <v>2757.8133899999998</v>
      </c>
      <c r="U49" s="2">
        <v>1.17313</v>
      </c>
      <c r="V49" s="2">
        <v>18</v>
      </c>
    </row>
    <row r="50" spans="1:22" x14ac:dyDescent="0.25">
      <c r="A50" s="2" t="s">
        <v>2</v>
      </c>
      <c r="B50" s="2">
        <v>24</v>
      </c>
      <c r="C50" s="2">
        <v>0.4</v>
      </c>
      <c r="D50" s="2">
        <v>4194.8154000000004</v>
      </c>
      <c r="E50" s="2">
        <v>4.4400000000000004E-3</v>
      </c>
      <c r="F50" s="2">
        <v>2778.2895100000001</v>
      </c>
      <c r="G50" s="2">
        <v>1.155E-2</v>
      </c>
      <c r="H50" s="2">
        <v>2770.6946899999998</v>
      </c>
      <c r="I50" s="2">
        <v>1.21512</v>
      </c>
      <c r="J50" s="2">
        <v>20</v>
      </c>
      <c r="K50" s="2">
        <v>2757.8133899999998</v>
      </c>
      <c r="L50" s="2">
        <v>1.1826700000000001</v>
      </c>
      <c r="M50" s="2">
        <v>54</v>
      </c>
      <c r="N50" s="2">
        <v>2772.27639</v>
      </c>
      <c r="O50" s="2">
        <v>1.1705399999999999</v>
      </c>
      <c r="P50" s="2">
        <v>66</v>
      </c>
      <c r="Q50" s="2">
        <v>2757.8133899999998</v>
      </c>
      <c r="R50" s="2">
        <v>1.16608</v>
      </c>
      <c r="S50" s="2">
        <v>125</v>
      </c>
      <c r="T50" s="2">
        <v>2757.8133899999998</v>
      </c>
      <c r="U50" s="2">
        <v>1.2020999999999999</v>
      </c>
      <c r="V50" s="2">
        <v>18</v>
      </c>
    </row>
    <row r="51" spans="1:22" x14ac:dyDescent="0.25">
      <c r="A51" s="2" t="s">
        <v>2</v>
      </c>
      <c r="B51" s="2">
        <v>24</v>
      </c>
      <c r="C51" s="2">
        <v>0.4</v>
      </c>
      <c r="D51" s="2">
        <v>4194.8154000000004</v>
      </c>
      <c r="E51" s="2">
        <v>4.6800000000000001E-3</v>
      </c>
      <c r="F51" s="2">
        <v>2778.2895100000001</v>
      </c>
      <c r="G51" s="2">
        <v>1.1639999999999999E-2</v>
      </c>
      <c r="H51" s="2">
        <v>2777.2784499999998</v>
      </c>
      <c r="I51" s="2">
        <v>1.2132400000000001</v>
      </c>
      <c r="J51" s="2">
        <v>22</v>
      </c>
      <c r="K51" s="2">
        <v>2757.8133899999998</v>
      </c>
      <c r="L51" s="2">
        <v>1.1637299999999999</v>
      </c>
      <c r="M51" s="2">
        <v>51</v>
      </c>
      <c r="N51" s="2">
        <v>2758.4513400000001</v>
      </c>
      <c r="O51" s="2">
        <v>1.1813100000000001</v>
      </c>
      <c r="P51" s="2">
        <v>73</v>
      </c>
      <c r="Q51" s="2">
        <v>2757.8133899999998</v>
      </c>
      <c r="R51" s="2">
        <v>1.1699299999999999</v>
      </c>
      <c r="S51" s="2">
        <v>139</v>
      </c>
      <c r="T51" s="2">
        <v>2757.8133899999998</v>
      </c>
      <c r="U51" s="2">
        <v>1.20821</v>
      </c>
      <c r="V51" s="2">
        <v>18</v>
      </c>
    </row>
    <row r="52" spans="1:22" x14ac:dyDescent="0.25">
      <c r="A52" s="2" t="s">
        <v>2</v>
      </c>
      <c r="B52" s="2">
        <v>24</v>
      </c>
      <c r="C52" s="2">
        <v>0.4</v>
      </c>
      <c r="D52" s="2">
        <v>4194.8154000000004</v>
      </c>
      <c r="E52" s="2">
        <v>4.3299999999999996E-3</v>
      </c>
      <c r="F52" s="2">
        <v>2778.2895100000001</v>
      </c>
      <c r="G52" s="2">
        <v>1.1599999999999999E-2</v>
      </c>
      <c r="H52" s="2">
        <v>2791.6292699999999</v>
      </c>
      <c r="I52" s="2">
        <v>1.1933800000000001</v>
      </c>
      <c r="J52" s="2">
        <v>16</v>
      </c>
      <c r="K52" s="2">
        <v>2757.8133899999998</v>
      </c>
      <c r="L52" s="2">
        <v>1.16361</v>
      </c>
      <c r="M52" s="2">
        <v>51</v>
      </c>
      <c r="N52" s="2">
        <v>2758.4513400000001</v>
      </c>
      <c r="O52" s="2">
        <v>1.16808</v>
      </c>
      <c r="P52" s="2">
        <v>75</v>
      </c>
      <c r="Q52" s="2">
        <v>2757.8133899999998</v>
      </c>
      <c r="R52" s="2">
        <v>1.1650100000000001</v>
      </c>
      <c r="S52" s="2">
        <v>136</v>
      </c>
      <c r="T52" s="2">
        <v>2757.8133899999998</v>
      </c>
      <c r="U52" s="2">
        <v>1.1749700000000001</v>
      </c>
      <c r="V52" s="2">
        <v>15</v>
      </c>
    </row>
    <row r="53" spans="1:22" x14ac:dyDescent="0.25">
      <c r="A53" s="2" t="s">
        <v>2</v>
      </c>
      <c r="B53" s="2">
        <v>24</v>
      </c>
      <c r="C53" s="2">
        <v>0.7</v>
      </c>
      <c r="D53" s="2">
        <v>2586.8513800000001</v>
      </c>
      <c r="E53" s="2">
        <v>4.7800000000000004E-3</v>
      </c>
      <c r="F53" s="2">
        <v>2604.07251</v>
      </c>
      <c r="G53" s="2">
        <v>1.5779999999999999E-2</v>
      </c>
      <c r="H53" s="2">
        <v>2586.8513800000001</v>
      </c>
      <c r="I53" s="2">
        <v>1.43232</v>
      </c>
      <c r="J53" s="2">
        <v>22</v>
      </c>
      <c r="K53" s="2">
        <v>2586.8513800000001</v>
      </c>
      <c r="L53" s="2">
        <v>1.3757600000000001</v>
      </c>
      <c r="M53" s="2">
        <v>64</v>
      </c>
      <c r="N53" s="2">
        <v>2566.4579199999998</v>
      </c>
      <c r="O53" s="2">
        <v>1.38625</v>
      </c>
      <c r="P53" s="2">
        <v>67</v>
      </c>
      <c r="Q53" s="2">
        <v>2566.4579199999998</v>
      </c>
      <c r="R53" s="2">
        <v>1.3590199999999999</v>
      </c>
      <c r="S53" s="2">
        <v>169</v>
      </c>
      <c r="T53" s="2">
        <v>2566.4579199999998</v>
      </c>
      <c r="U53" s="2">
        <v>1.4099900000000001</v>
      </c>
      <c r="V53" s="2">
        <v>19</v>
      </c>
    </row>
    <row r="54" spans="1:22" x14ac:dyDescent="0.25">
      <c r="A54" s="2" t="s">
        <v>2</v>
      </c>
      <c r="B54" s="2">
        <v>24</v>
      </c>
      <c r="C54" s="2">
        <v>0.7</v>
      </c>
      <c r="D54" s="2">
        <v>2586.8513800000001</v>
      </c>
      <c r="E54" s="2">
        <v>4.8199999999999996E-3</v>
      </c>
      <c r="F54" s="2">
        <v>2604.07251</v>
      </c>
      <c r="G54" s="2">
        <v>1.5779999999999999E-2</v>
      </c>
      <c r="H54" s="2">
        <v>2586.8513800000001</v>
      </c>
      <c r="I54" s="2">
        <v>1.3860699999999999</v>
      </c>
      <c r="J54" s="2">
        <v>22</v>
      </c>
      <c r="K54" s="2">
        <v>2586.8513800000001</v>
      </c>
      <c r="L54" s="2">
        <v>1.365</v>
      </c>
      <c r="M54" s="2">
        <v>63</v>
      </c>
      <c r="N54" s="2">
        <v>2573.8197399999999</v>
      </c>
      <c r="O54" s="2">
        <v>1.3563499999999999</v>
      </c>
      <c r="P54" s="2">
        <v>89</v>
      </c>
      <c r="Q54" s="2">
        <v>2566.4579199999998</v>
      </c>
      <c r="R54" s="2">
        <v>1.35863</v>
      </c>
      <c r="S54" s="2">
        <v>141</v>
      </c>
      <c r="T54" s="2">
        <v>2566.4579199999998</v>
      </c>
      <c r="U54" s="2">
        <v>1.3679399999999999</v>
      </c>
      <c r="V54" s="2">
        <v>17</v>
      </c>
    </row>
    <row r="55" spans="1:22" x14ac:dyDescent="0.25">
      <c r="A55" s="2" t="s">
        <v>2</v>
      </c>
      <c r="B55" s="2">
        <v>24</v>
      </c>
      <c r="C55" s="2">
        <v>0.7</v>
      </c>
      <c r="D55" s="2">
        <v>2586.8513800000001</v>
      </c>
      <c r="E55" s="2">
        <v>4.9699999999999996E-3</v>
      </c>
      <c r="F55" s="2">
        <v>2604.07251</v>
      </c>
      <c r="G55" s="2">
        <v>1.555E-2</v>
      </c>
      <c r="H55" s="2">
        <v>2586.8513800000001</v>
      </c>
      <c r="I55" s="2">
        <v>1.5073099999999999</v>
      </c>
      <c r="J55" s="2">
        <v>28</v>
      </c>
      <c r="K55" s="2">
        <v>2586.8513800000001</v>
      </c>
      <c r="L55" s="2">
        <v>1.3576900000000001</v>
      </c>
      <c r="M55" s="2">
        <v>62</v>
      </c>
      <c r="N55" s="2">
        <v>2566.4579199999998</v>
      </c>
      <c r="O55" s="2">
        <v>1.36568</v>
      </c>
      <c r="P55" s="2">
        <v>84</v>
      </c>
      <c r="Q55" s="2">
        <v>2566.4579199999998</v>
      </c>
      <c r="R55" s="2">
        <v>1.53105</v>
      </c>
      <c r="S55" s="2">
        <v>145</v>
      </c>
      <c r="T55" s="2">
        <v>2566.4579199999998</v>
      </c>
      <c r="U55" s="2">
        <v>1.3816299999999999</v>
      </c>
      <c r="V55" s="2">
        <v>19</v>
      </c>
    </row>
    <row r="56" spans="1:22" x14ac:dyDescent="0.25">
      <c r="A56" s="2" t="s">
        <v>2</v>
      </c>
      <c r="B56" s="2">
        <v>24</v>
      </c>
      <c r="C56" s="2">
        <v>0.7</v>
      </c>
      <c r="D56" s="2">
        <v>2586.8513800000001</v>
      </c>
      <c r="E56" s="2">
        <v>4.5500000000000002E-3</v>
      </c>
      <c r="F56" s="2">
        <v>2604.07251</v>
      </c>
      <c r="G56" s="2">
        <v>1.499E-2</v>
      </c>
      <c r="H56" s="2">
        <v>2566.4579199999998</v>
      </c>
      <c r="I56" s="2">
        <v>1.4080600000000001</v>
      </c>
      <c r="J56" s="2">
        <v>21</v>
      </c>
      <c r="K56" s="2">
        <v>2586.8513800000001</v>
      </c>
      <c r="L56" s="2">
        <v>1.3660600000000001</v>
      </c>
      <c r="M56" s="2">
        <v>57</v>
      </c>
      <c r="N56" s="2">
        <v>2582.2596899999999</v>
      </c>
      <c r="O56" s="2">
        <v>1.36731</v>
      </c>
      <c r="P56" s="2">
        <v>86</v>
      </c>
      <c r="Q56" s="2">
        <v>2566.4579199999998</v>
      </c>
      <c r="R56" s="2">
        <v>1.3572299999999999</v>
      </c>
      <c r="S56" s="2">
        <v>158</v>
      </c>
      <c r="T56" s="2">
        <v>2566.4579199999998</v>
      </c>
      <c r="U56" s="2">
        <v>1.4997100000000001</v>
      </c>
      <c r="V56" s="2">
        <v>16</v>
      </c>
    </row>
    <row r="57" spans="1:22" x14ac:dyDescent="0.25">
      <c r="A57" s="2" t="s">
        <v>2</v>
      </c>
      <c r="B57" s="2">
        <v>24</v>
      </c>
      <c r="C57" s="2">
        <v>0.7</v>
      </c>
      <c r="D57" s="2">
        <v>2586.8513800000001</v>
      </c>
      <c r="E57" s="2">
        <v>4.79E-3</v>
      </c>
      <c r="F57" s="2">
        <v>2604.07251</v>
      </c>
      <c r="G57" s="2">
        <v>1.5730000000000001E-2</v>
      </c>
      <c r="H57" s="2">
        <v>2586.8513800000001</v>
      </c>
      <c r="I57" s="2">
        <v>1.38212</v>
      </c>
      <c r="J57" s="2">
        <v>28</v>
      </c>
      <c r="K57" s="2">
        <v>2586.8513800000001</v>
      </c>
      <c r="L57" s="2">
        <v>1.4910399999999999</v>
      </c>
      <c r="M57" s="2">
        <v>52</v>
      </c>
      <c r="N57" s="2">
        <v>2571.4944300000002</v>
      </c>
      <c r="O57" s="2">
        <v>1.3691599999999999</v>
      </c>
      <c r="P57" s="2">
        <v>95</v>
      </c>
      <c r="Q57" s="2">
        <v>2566.4579199999998</v>
      </c>
      <c r="R57" s="2">
        <v>1.3634900000000001</v>
      </c>
      <c r="S57" s="2">
        <v>161</v>
      </c>
      <c r="T57" s="2">
        <v>2566.4579199999998</v>
      </c>
      <c r="U57" s="2">
        <v>1.37879</v>
      </c>
      <c r="V57" s="2">
        <v>19</v>
      </c>
    </row>
    <row r="58" spans="1:22" x14ac:dyDescent="0.25">
      <c r="A58" s="2" t="s">
        <v>2</v>
      </c>
      <c r="B58" s="2">
        <v>24</v>
      </c>
      <c r="C58" s="2">
        <v>1</v>
      </c>
      <c r="D58" s="2">
        <v>3671.3076299999998</v>
      </c>
      <c r="E58" s="2">
        <v>5.5999999999999999E-3</v>
      </c>
      <c r="F58" s="2">
        <v>2604.72829</v>
      </c>
      <c r="G58" s="2">
        <v>1.8319999999999999E-2</v>
      </c>
      <c r="H58" s="2">
        <v>2392.0650000000001</v>
      </c>
      <c r="I58" s="2">
        <v>2.2603200000000001</v>
      </c>
      <c r="J58" s="2">
        <v>40</v>
      </c>
      <c r="K58" s="2">
        <v>2330.3416699999998</v>
      </c>
      <c r="L58" s="2">
        <v>2.2573500000000002</v>
      </c>
      <c r="M58" s="2">
        <v>92</v>
      </c>
      <c r="N58" s="2">
        <v>2335.1190900000001</v>
      </c>
      <c r="O58" s="2">
        <v>2.2487900000000001</v>
      </c>
      <c r="P58" s="2">
        <v>148</v>
      </c>
      <c r="Q58" s="2">
        <v>2338.2057</v>
      </c>
      <c r="R58" s="2">
        <v>2.25562</v>
      </c>
      <c r="S58" s="2">
        <v>236</v>
      </c>
      <c r="T58" s="2">
        <v>2326.51784</v>
      </c>
      <c r="U58" s="2">
        <v>2.2603800000000001</v>
      </c>
      <c r="V58" s="2">
        <v>28</v>
      </c>
    </row>
    <row r="59" spans="1:22" x14ac:dyDescent="0.25">
      <c r="A59" s="2" t="s">
        <v>2</v>
      </c>
      <c r="B59" s="2">
        <v>24</v>
      </c>
      <c r="C59" s="2">
        <v>1</v>
      </c>
      <c r="D59" s="2">
        <v>3671.3076299999998</v>
      </c>
      <c r="E59" s="2">
        <v>5.3400000000000001E-3</v>
      </c>
      <c r="F59" s="2">
        <v>2604.72829</v>
      </c>
      <c r="G59" s="2">
        <v>1.7739999999999999E-2</v>
      </c>
      <c r="H59" s="2">
        <v>2325.4375</v>
      </c>
      <c r="I59" s="2">
        <v>2.2964799999999999</v>
      </c>
      <c r="J59" s="2">
        <v>45</v>
      </c>
      <c r="K59" s="2">
        <v>2325.4375</v>
      </c>
      <c r="L59" s="2">
        <v>2.2683200000000001</v>
      </c>
      <c r="M59" s="2">
        <v>100</v>
      </c>
      <c r="N59" s="2">
        <v>2453.8882699999999</v>
      </c>
      <c r="O59" s="2">
        <v>2.33785</v>
      </c>
      <c r="P59" s="2">
        <v>136</v>
      </c>
      <c r="Q59" s="2">
        <v>2325.4375</v>
      </c>
      <c r="R59" s="2">
        <v>2.2560199999999999</v>
      </c>
      <c r="S59" s="2">
        <v>279</v>
      </c>
      <c r="T59" s="2">
        <v>2325.4375</v>
      </c>
      <c r="U59" s="2">
        <v>2.31114</v>
      </c>
      <c r="V59" s="2">
        <v>33</v>
      </c>
    </row>
    <row r="60" spans="1:22" x14ac:dyDescent="0.25">
      <c r="A60" s="2" t="s">
        <v>2</v>
      </c>
      <c r="B60" s="2">
        <v>24</v>
      </c>
      <c r="C60" s="2">
        <v>1</v>
      </c>
      <c r="D60" s="2">
        <v>3671.3076299999998</v>
      </c>
      <c r="E60" s="2">
        <v>5.3800000000000002E-3</v>
      </c>
      <c r="F60" s="2">
        <v>2604.72829</v>
      </c>
      <c r="G60" s="2">
        <v>1.5990000000000001E-2</v>
      </c>
      <c r="H60" s="2">
        <v>2325.4375</v>
      </c>
      <c r="I60" s="2">
        <v>2.26031</v>
      </c>
      <c r="J60" s="2">
        <v>46</v>
      </c>
      <c r="K60" s="2">
        <v>2325.4375</v>
      </c>
      <c r="L60" s="2">
        <v>2.2613599999999998</v>
      </c>
      <c r="M60" s="2">
        <v>102</v>
      </c>
      <c r="N60" s="2">
        <v>2342.0906599999998</v>
      </c>
      <c r="O60" s="2">
        <v>2.2560799999999999</v>
      </c>
      <c r="P60" s="2">
        <v>146</v>
      </c>
      <c r="Q60" s="2">
        <v>2338.2057</v>
      </c>
      <c r="R60" s="2">
        <v>2.2824300000000002</v>
      </c>
      <c r="S60" s="2">
        <v>230</v>
      </c>
      <c r="T60" s="2">
        <v>2325.4375</v>
      </c>
      <c r="U60" s="2">
        <v>2.3021400000000001</v>
      </c>
      <c r="V60" s="2">
        <v>36</v>
      </c>
    </row>
    <row r="61" spans="1:22" x14ac:dyDescent="0.25">
      <c r="A61" s="2" t="s">
        <v>2</v>
      </c>
      <c r="B61" s="2">
        <v>24</v>
      </c>
      <c r="C61" s="2">
        <v>1</v>
      </c>
      <c r="D61" s="2">
        <v>3671.3076299999998</v>
      </c>
      <c r="E61" s="2">
        <v>4.9500000000000004E-3</v>
      </c>
      <c r="F61" s="2">
        <v>2604.72829</v>
      </c>
      <c r="G61" s="2">
        <v>1.6199999999999999E-2</v>
      </c>
      <c r="H61" s="2">
        <v>2325.4375</v>
      </c>
      <c r="I61" s="2">
        <v>2.2544</v>
      </c>
      <c r="J61" s="2">
        <v>49</v>
      </c>
      <c r="K61" s="2">
        <v>2325.4375</v>
      </c>
      <c r="L61" s="2">
        <v>2.2685300000000002</v>
      </c>
      <c r="M61" s="2">
        <v>98</v>
      </c>
      <c r="N61" s="2">
        <v>2381.3822799999998</v>
      </c>
      <c r="O61" s="2">
        <v>2.2515100000000001</v>
      </c>
      <c r="P61" s="2">
        <v>136</v>
      </c>
      <c r="Q61" s="2">
        <v>2327.8132900000001</v>
      </c>
      <c r="R61" s="2">
        <v>2.2553000000000001</v>
      </c>
      <c r="S61" s="2">
        <v>271</v>
      </c>
      <c r="T61" s="2">
        <v>2325.4375</v>
      </c>
      <c r="U61" s="2">
        <v>2.2644099999999998</v>
      </c>
      <c r="V61" s="2">
        <v>32</v>
      </c>
    </row>
    <row r="62" spans="1:22" x14ac:dyDescent="0.25">
      <c r="A62" s="2" t="s">
        <v>2</v>
      </c>
      <c r="B62" s="2">
        <v>24</v>
      </c>
      <c r="C62" s="2">
        <v>1</v>
      </c>
      <c r="D62" s="2">
        <v>3671.3076299999998</v>
      </c>
      <c r="E62" s="2">
        <v>5.47E-3</v>
      </c>
      <c r="F62" s="2">
        <v>2604.72829</v>
      </c>
      <c r="G62" s="2">
        <v>1.823E-2</v>
      </c>
      <c r="H62" s="2">
        <v>2325.4375</v>
      </c>
      <c r="I62" s="2">
        <v>2.28179</v>
      </c>
      <c r="J62" s="2">
        <v>48</v>
      </c>
      <c r="K62" s="2">
        <v>2325.4375</v>
      </c>
      <c r="L62" s="2">
        <v>2.2919100000000001</v>
      </c>
      <c r="M62" s="2">
        <v>94</v>
      </c>
      <c r="N62" s="2">
        <v>2531.9938299999999</v>
      </c>
      <c r="O62" s="2">
        <v>2.2519</v>
      </c>
      <c r="P62" s="2">
        <v>154</v>
      </c>
      <c r="Q62" s="2">
        <v>2338.2057</v>
      </c>
      <c r="R62" s="2">
        <v>2.2518799999999999</v>
      </c>
      <c r="S62" s="2">
        <v>234</v>
      </c>
      <c r="T62" s="2">
        <v>2325.4375</v>
      </c>
      <c r="U62" s="2">
        <v>2.28207</v>
      </c>
      <c r="V62" s="2">
        <v>34</v>
      </c>
    </row>
    <row r="63" spans="1:22" x14ac:dyDescent="0.25">
      <c r="A63" s="2" t="s">
        <v>2</v>
      </c>
      <c r="B63" s="2">
        <v>100</v>
      </c>
      <c r="C63" s="2">
        <v>0.4</v>
      </c>
      <c r="D63" s="2">
        <v>51342.060100000002</v>
      </c>
      <c r="E63" s="2">
        <v>1.6719999999999999E-2</v>
      </c>
      <c r="F63" s="2">
        <v>48761.574500000002</v>
      </c>
      <c r="G63" s="2">
        <v>6.5329999999999999E-2</v>
      </c>
      <c r="H63" s="2">
        <v>43447.74151</v>
      </c>
      <c r="I63" s="2">
        <v>8.0737199999999998</v>
      </c>
      <c r="J63" s="2">
        <v>68</v>
      </c>
      <c r="K63" s="2">
        <v>37634.685340000004</v>
      </c>
      <c r="L63" s="2">
        <v>8.08371</v>
      </c>
      <c r="M63" s="2">
        <v>27</v>
      </c>
      <c r="N63" s="2">
        <v>40232.943330000002</v>
      </c>
      <c r="O63" s="2">
        <v>8.0882000000000005</v>
      </c>
      <c r="P63" s="2">
        <v>220</v>
      </c>
      <c r="Q63" s="2">
        <v>40936.853320000002</v>
      </c>
      <c r="R63" s="2">
        <v>8.1399100000000004</v>
      </c>
      <c r="S63" s="2">
        <v>89</v>
      </c>
      <c r="T63" s="2">
        <v>37507.608869999996</v>
      </c>
      <c r="U63" s="2">
        <v>8.2156199999999995</v>
      </c>
      <c r="V63" s="2">
        <v>14</v>
      </c>
    </row>
    <row r="64" spans="1:22" x14ac:dyDescent="0.25">
      <c r="A64" s="2" t="s">
        <v>2</v>
      </c>
      <c r="B64" s="2">
        <v>100</v>
      </c>
      <c r="C64" s="2">
        <v>0.4</v>
      </c>
      <c r="D64" s="2">
        <v>51342.060100000002</v>
      </c>
      <c r="E64" s="2">
        <v>1.719E-2</v>
      </c>
      <c r="F64" s="2">
        <v>48761.574500000002</v>
      </c>
      <c r="G64" s="2">
        <v>6.6989999999999994E-2</v>
      </c>
      <c r="H64" s="2">
        <v>43961.134960000003</v>
      </c>
      <c r="I64" s="2">
        <v>8.0694499999999998</v>
      </c>
      <c r="J64" s="2">
        <v>65</v>
      </c>
      <c r="K64" s="2">
        <v>37512.845730000001</v>
      </c>
      <c r="L64" s="2">
        <v>8.0580700000000007</v>
      </c>
      <c r="M64" s="2">
        <v>27</v>
      </c>
      <c r="N64" s="2">
        <v>37925.029139999999</v>
      </c>
      <c r="O64" s="2">
        <v>8.0783199999999997</v>
      </c>
      <c r="P64" s="2">
        <v>224</v>
      </c>
      <c r="Q64" s="2">
        <v>40946.194049999998</v>
      </c>
      <c r="R64" s="2">
        <v>8.10215</v>
      </c>
      <c r="S64" s="2">
        <v>87</v>
      </c>
      <c r="T64" s="2">
        <v>37511.469960000002</v>
      </c>
      <c r="U64" s="2">
        <v>8.0647099999999998</v>
      </c>
      <c r="V64" s="2">
        <v>16</v>
      </c>
    </row>
    <row r="65" spans="1:22" x14ac:dyDescent="0.25">
      <c r="A65" s="2" t="s">
        <v>2</v>
      </c>
      <c r="B65" s="2">
        <v>100</v>
      </c>
      <c r="C65" s="2">
        <v>0.4</v>
      </c>
      <c r="D65" s="2">
        <v>51342.060100000002</v>
      </c>
      <c r="E65" s="2">
        <v>1.6979999999999999E-2</v>
      </c>
      <c r="F65" s="2">
        <v>48761.574500000002</v>
      </c>
      <c r="G65" s="2">
        <v>6.7199999999999996E-2</v>
      </c>
      <c r="H65" s="2">
        <v>43861.903870000002</v>
      </c>
      <c r="I65" s="2">
        <v>8.1221399999999999</v>
      </c>
      <c r="J65" s="2">
        <v>69</v>
      </c>
      <c r="K65" s="2">
        <v>37933.959280000003</v>
      </c>
      <c r="L65" s="2">
        <v>8.3421699999999994</v>
      </c>
      <c r="M65" s="2">
        <v>28</v>
      </c>
      <c r="N65" s="2">
        <v>39600.904889999998</v>
      </c>
      <c r="O65" s="2">
        <v>8.0731999999999999</v>
      </c>
      <c r="P65" s="2">
        <v>222</v>
      </c>
      <c r="Q65" s="2">
        <v>38740.732029999999</v>
      </c>
      <c r="R65" s="2">
        <v>8.1105900000000002</v>
      </c>
      <c r="S65" s="2">
        <v>86</v>
      </c>
      <c r="T65" s="2">
        <v>37510.023289999997</v>
      </c>
      <c r="U65" s="2">
        <v>8.1060400000000001</v>
      </c>
      <c r="V65" s="2">
        <v>13</v>
      </c>
    </row>
    <row r="66" spans="1:22" x14ac:dyDescent="0.25">
      <c r="A66" s="2" t="s">
        <v>2</v>
      </c>
      <c r="B66" s="2">
        <v>100</v>
      </c>
      <c r="C66" s="2">
        <v>0.4</v>
      </c>
      <c r="D66" s="2">
        <v>51342.060100000002</v>
      </c>
      <c r="E66" s="2">
        <v>1.7090000000000001E-2</v>
      </c>
      <c r="F66" s="2">
        <v>48761.574500000002</v>
      </c>
      <c r="G66" s="2">
        <v>6.7199999999999996E-2</v>
      </c>
      <c r="H66" s="2">
        <v>44229.94</v>
      </c>
      <c r="I66" s="2">
        <v>8.1044300000000007</v>
      </c>
      <c r="J66" s="2">
        <v>67</v>
      </c>
      <c r="K66" s="2">
        <v>37511.469960000002</v>
      </c>
      <c r="L66" s="2">
        <v>8.1322500000000009</v>
      </c>
      <c r="M66" s="2">
        <v>27</v>
      </c>
      <c r="N66" s="2">
        <v>38740.038209999999</v>
      </c>
      <c r="O66" s="2">
        <v>8.1016200000000005</v>
      </c>
      <c r="P66" s="2">
        <v>223</v>
      </c>
      <c r="Q66" s="2">
        <v>38537.932139999997</v>
      </c>
      <c r="R66" s="2">
        <v>8.1359999999999992</v>
      </c>
      <c r="S66" s="2">
        <v>88</v>
      </c>
      <c r="T66" s="2">
        <v>37507.584410000003</v>
      </c>
      <c r="U66" s="2">
        <v>8.5081199999999999</v>
      </c>
      <c r="V66" s="2">
        <v>14</v>
      </c>
    </row>
    <row r="67" spans="1:22" x14ac:dyDescent="0.25">
      <c r="A67" s="2" t="s">
        <v>2</v>
      </c>
      <c r="B67" s="2">
        <v>100</v>
      </c>
      <c r="C67" s="2">
        <v>0.4</v>
      </c>
      <c r="D67" s="2">
        <v>51342.060100000002</v>
      </c>
      <c r="E67" s="2">
        <v>1.6990000000000002E-2</v>
      </c>
      <c r="F67" s="2">
        <v>48761.574500000002</v>
      </c>
      <c r="G67" s="2">
        <v>6.7180000000000004E-2</v>
      </c>
      <c r="H67" s="2">
        <v>44542.53688</v>
      </c>
      <c r="I67" s="2">
        <v>8.0929400000000005</v>
      </c>
      <c r="J67" s="2">
        <v>67</v>
      </c>
      <c r="K67" s="2">
        <v>37523.535089999998</v>
      </c>
      <c r="L67" s="2">
        <v>8.1325900000000004</v>
      </c>
      <c r="M67" s="2">
        <v>27</v>
      </c>
      <c r="N67" s="2">
        <v>39101.098279999998</v>
      </c>
      <c r="O67" s="2">
        <v>8.08474</v>
      </c>
      <c r="P67" s="2">
        <v>232</v>
      </c>
      <c r="Q67" s="2">
        <v>39935.277900000001</v>
      </c>
      <c r="R67" s="2">
        <v>8.0968699999999991</v>
      </c>
      <c r="S67" s="2">
        <v>87</v>
      </c>
      <c r="T67" s="2">
        <v>37509.464979999997</v>
      </c>
      <c r="U67" s="2">
        <v>8.23034</v>
      </c>
      <c r="V67" s="2">
        <v>12</v>
      </c>
    </row>
    <row r="68" spans="1:22" x14ac:dyDescent="0.25">
      <c r="A68" s="2" t="s">
        <v>2</v>
      </c>
      <c r="B68" s="2">
        <v>100</v>
      </c>
      <c r="C68" s="2">
        <v>0.7</v>
      </c>
      <c r="D68" s="2">
        <v>44382.7981</v>
      </c>
      <c r="E68" s="2">
        <v>1.865E-2</v>
      </c>
      <c r="F68" s="2">
        <v>44377.484230000002</v>
      </c>
      <c r="G68" s="2">
        <v>8.5330000000000003E-2</v>
      </c>
      <c r="H68" s="2">
        <v>39124.750690000001</v>
      </c>
      <c r="I68" s="2">
        <v>16.591519999999999</v>
      </c>
      <c r="J68" s="2">
        <v>146</v>
      </c>
      <c r="K68" s="2">
        <v>36162.331100000003</v>
      </c>
      <c r="L68" s="2">
        <v>16.579550000000001</v>
      </c>
      <c r="M68" s="2">
        <v>51</v>
      </c>
      <c r="N68" s="2">
        <v>37035.056669999998</v>
      </c>
      <c r="O68" s="2">
        <v>16.581289999999999</v>
      </c>
      <c r="P68" s="2">
        <v>466</v>
      </c>
      <c r="Q68" s="2">
        <v>38612.561399999999</v>
      </c>
      <c r="R68" s="2">
        <v>16.846019999999999</v>
      </c>
      <c r="S68" s="2">
        <v>180</v>
      </c>
      <c r="T68" s="2">
        <v>36288.884819999999</v>
      </c>
      <c r="U68" s="2">
        <v>16.730979999999999</v>
      </c>
      <c r="V68" s="2">
        <v>24</v>
      </c>
    </row>
    <row r="69" spans="1:22" x14ac:dyDescent="0.25">
      <c r="A69" s="2" t="s">
        <v>2</v>
      </c>
      <c r="B69" s="2">
        <v>100</v>
      </c>
      <c r="C69" s="2">
        <v>0.7</v>
      </c>
      <c r="D69" s="2">
        <v>44382.7981</v>
      </c>
      <c r="E69" s="2">
        <v>1.7819999999999999E-2</v>
      </c>
      <c r="F69" s="2">
        <v>44377.484230000002</v>
      </c>
      <c r="G69" s="2">
        <v>8.2610000000000003E-2</v>
      </c>
      <c r="H69" s="2">
        <v>39340.58367</v>
      </c>
      <c r="I69" s="2">
        <v>16.596679999999999</v>
      </c>
      <c r="J69" s="2">
        <v>146</v>
      </c>
      <c r="K69" s="2">
        <v>36325.533589999999</v>
      </c>
      <c r="L69" s="2">
        <v>16.78631</v>
      </c>
      <c r="M69" s="2">
        <v>52</v>
      </c>
      <c r="N69" s="2">
        <v>37611.991040000001</v>
      </c>
      <c r="O69" s="2">
        <v>16.57517</v>
      </c>
      <c r="P69" s="2">
        <v>458</v>
      </c>
      <c r="Q69" s="2">
        <v>37570.173640000001</v>
      </c>
      <c r="R69" s="2">
        <v>16.587769999999999</v>
      </c>
      <c r="S69" s="2">
        <v>183</v>
      </c>
      <c r="T69" s="2">
        <v>36415.949180000003</v>
      </c>
      <c r="U69" s="2">
        <v>16.787739999999999</v>
      </c>
      <c r="V69" s="2">
        <v>32</v>
      </c>
    </row>
    <row r="70" spans="1:22" x14ac:dyDescent="0.25">
      <c r="A70" s="2" t="s">
        <v>2</v>
      </c>
      <c r="B70" s="2">
        <v>100</v>
      </c>
      <c r="C70" s="2">
        <v>0.7</v>
      </c>
      <c r="D70" s="2">
        <v>44382.7981</v>
      </c>
      <c r="E70" s="2">
        <v>1.84E-2</v>
      </c>
      <c r="F70" s="2">
        <v>44377.484230000002</v>
      </c>
      <c r="G70" s="2">
        <v>8.5349999999999995E-2</v>
      </c>
      <c r="H70" s="2">
        <v>40658.917479999996</v>
      </c>
      <c r="I70" s="2">
        <v>16.578849999999999</v>
      </c>
      <c r="J70" s="2">
        <v>141</v>
      </c>
      <c r="K70" s="2">
        <v>36298.775419999998</v>
      </c>
      <c r="L70" s="2">
        <v>16.621590000000001</v>
      </c>
      <c r="M70" s="2">
        <v>51</v>
      </c>
      <c r="N70" s="2">
        <v>37384.473810000003</v>
      </c>
      <c r="O70" s="2">
        <v>16.626809999999999</v>
      </c>
      <c r="P70" s="2">
        <v>475</v>
      </c>
      <c r="Q70" s="2">
        <v>37986.435660000003</v>
      </c>
      <c r="R70" s="2">
        <v>16.598669999999998</v>
      </c>
      <c r="S70" s="2">
        <v>176</v>
      </c>
      <c r="T70" s="2">
        <v>36203.881289999998</v>
      </c>
      <c r="U70" s="2">
        <v>16.961580000000001</v>
      </c>
      <c r="V70" s="2">
        <v>28</v>
      </c>
    </row>
    <row r="71" spans="1:22" x14ac:dyDescent="0.25">
      <c r="A71" s="2" t="s">
        <v>2</v>
      </c>
      <c r="B71" s="2">
        <v>100</v>
      </c>
      <c r="C71" s="2">
        <v>0.7</v>
      </c>
      <c r="D71" s="2">
        <v>44382.7981</v>
      </c>
      <c r="E71" s="2">
        <v>1.8380000000000001E-2</v>
      </c>
      <c r="F71" s="2">
        <v>44377.484230000002</v>
      </c>
      <c r="G71" s="2">
        <v>8.4400000000000003E-2</v>
      </c>
      <c r="H71" s="2">
        <v>38829.521249999998</v>
      </c>
      <c r="I71" s="2">
        <v>16.628419999999998</v>
      </c>
      <c r="J71" s="2">
        <v>147</v>
      </c>
      <c r="K71" s="2">
        <v>36225.728909999998</v>
      </c>
      <c r="L71" s="2">
        <v>16.83961</v>
      </c>
      <c r="M71" s="2">
        <v>52</v>
      </c>
      <c r="N71" s="2">
        <v>37073.228439999999</v>
      </c>
      <c r="O71" s="2">
        <v>16.577999999999999</v>
      </c>
      <c r="P71" s="2">
        <v>478</v>
      </c>
      <c r="Q71" s="2">
        <v>38842.867030000001</v>
      </c>
      <c r="R71" s="2">
        <v>16.58597</v>
      </c>
      <c r="S71" s="2">
        <v>183</v>
      </c>
      <c r="T71" s="2">
        <v>36050.149060000003</v>
      </c>
      <c r="U71" s="2">
        <v>17.16058</v>
      </c>
      <c r="V71" s="2">
        <v>22</v>
      </c>
    </row>
    <row r="72" spans="1:22" x14ac:dyDescent="0.25">
      <c r="A72" s="2" t="s">
        <v>2</v>
      </c>
      <c r="B72" s="2">
        <v>100</v>
      </c>
      <c r="C72" s="2">
        <v>0.7</v>
      </c>
      <c r="D72" s="2">
        <v>44382.7981</v>
      </c>
      <c r="E72" s="2">
        <v>1.8259999999999998E-2</v>
      </c>
      <c r="F72" s="2">
        <v>44377.484230000002</v>
      </c>
      <c r="G72" s="2">
        <v>8.4830000000000003E-2</v>
      </c>
      <c r="H72" s="2">
        <v>40096.35269</v>
      </c>
      <c r="I72" s="2">
        <v>16.62321</v>
      </c>
      <c r="J72" s="2">
        <v>150</v>
      </c>
      <c r="K72" s="2">
        <v>36234.853819999997</v>
      </c>
      <c r="L72" s="2">
        <v>16.562239999999999</v>
      </c>
      <c r="M72" s="2">
        <v>51</v>
      </c>
      <c r="N72" s="2">
        <v>37157.875350000002</v>
      </c>
      <c r="O72" s="2">
        <v>16.72391</v>
      </c>
      <c r="P72" s="2">
        <v>461</v>
      </c>
      <c r="Q72" s="2">
        <v>38204.600429999999</v>
      </c>
      <c r="R72" s="2">
        <v>16.58623</v>
      </c>
      <c r="S72" s="2">
        <v>181</v>
      </c>
      <c r="T72" s="2">
        <v>36134.799270000003</v>
      </c>
      <c r="U72" s="2">
        <v>16.560500000000001</v>
      </c>
      <c r="V72" s="2">
        <v>19</v>
      </c>
    </row>
    <row r="73" spans="1:22" x14ac:dyDescent="0.25">
      <c r="A73" s="2" t="s">
        <v>2</v>
      </c>
      <c r="B73" s="2">
        <v>100</v>
      </c>
      <c r="C73" s="2">
        <v>1</v>
      </c>
      <c r="D73" s="2">
        <v>37625.758329999997</v>
      </c>
      <c r="E73" s="2">
        <v>1.9259999999999999E-2</v>
      </c>
      <c r="F73" s="2">
        <v>37625.929170000003</v>
      </c>
      <c r="G73" s="2">
        <v>9.3890000000000001E-2</v>
      </c>
      <c r="H73" s="2">
        <v>37396.877030000003</v>
      </c>
      <c r="I73" s="2">
        <v>26.776990000000001</v>
      </c>
      <c r="J73" s="2">
        <v>234</v>
      </c>
      <c r="K73" s="2">
        <v>35839.381909999996</v>
      </c>
      <c r="L73" s="2">
        <v>26.973050000000001</v>
      </c>
      <c r="M73" s="2">
        <v>83</v>
      </c>
      <c r="N73" s="2">
        <v>37114.115409999999</v>
      </c>
      <c r="O73" s="2">
        <v>26.719429999999999</v>
      </c>
      <c r="P73" s="2">
        <v>765</v>
      </c>
      <c r="Q73" s="2">
        <v>37747.695729999999</v>
      </c>
      <c r="R73" s="2">
        <v>26.714780000000001</v>
      </c>
      <c r="S73" s="2">
        <v>299</v>
      </c>
      <c r="T73" s="2">
        <v>35818.182760000003</v>
      </c>
      <c r="U73" s="2">
        <v>27.057929999999999</v>
      </c>
      <c r="V73" s="2">
        <v>40</v>
      </c>
    </row>
    <row r="74" spans="1:22" x14ac:dyDescent="0.25">
      <c r="A74" s="2" t="s">
        <v>2</v>
      </c>
      <c r="B74" s="2">
        <v>100</v>
      </c>
      <c r="C74" s="2">
        <v>1</v>
      </c>
      <c r="D74" s="2">
        <v>37625.758329999997</v>
      </c>
      <c r="E74" s="2">
        <v>1.9230000000000001E-2</v>
      </c>
      <c r="F74" s="2">
        <v>37625.929170000003</v>
      </c>
      <c r="G74" s="2">
        <v>9.2600000000000002E-2</v>
      </c>
      <c r="H74" s="2">
        <v>37625.758329999997</v>
      </c>
      <c r="I74" s="2">
        <v>26.746580000000002</v>
      </c>
      <c r="J74" s="2">
        <v>228</v>
      </c>
      <c r="K74" s="2">
        <v>35873.156230000001</v>
      </c>
      <c r="L74" s="2">
        <v>26.814979999999998</v>
      </c>
      <c r="M74" s="2">
        <v>82</v>
      </c>
      <c r="N74" s="2">
        <v>37126.389600000002</v>
      </c>
      <c r="O74" s="2">
        <v>26.70824</v>
      </c>
      <c r="P74" s="2">
        <v>766</v>
      </c>
      <c r="Q74" s="2">
        <v>37747.370799999997</v>
      </c>
      <c r="R74" s="2">
        <v>26.78932</v>
      </c>
      <c r="S74" s="2">
        <v>296</v>
      </c>
      <c r="T74" s="2">
        <v>36017.893920000002</v>
      </c>
      <c r="U74" s="2">
        <v>27.171690000000002</v>
      </c>
      <c r="V74" s="2">
        <v>41</v>
      </c>
    </row>
    <row r="75" spans="1:22" x14ac:dyDescent="0.25">
      <c r="A75" s="2" t="s">
        <v>2</v>
      </c>
      <c r="B75" s="2">
        <v>100</v>
      </c>
      <c r="C75" s="2">
        <v>1</v>
      </c>
      <c r="D75" s="2">
        <v>37625.758329999997</v>
      </c>
      <c r="E75" s="2">
        <v>1.755E-2</v>
      </c>
      <c r="F75" s="2">
        <v>37625.929170000003</v>
      </c>
      <c r="G75" s="2">
        <v>8.7940000000000004E-2</v>
      </c>
      <c r="H75" s="2">
        <v>37625.758329999997</v>
      </c>
      <c r="I75" s="2">
        <v>26.730119999999999</v>
      </c>
      <c r="J75" s="2">
        <v>237</v>
      </c>
      <c r="K75" s="2">
        <v>35956.012499999997</v>
      </c>
      <c r="L75" s="2">
        <v>26.85134</v>
      </c>
      <c r="M75" s="2">
        <v>84</v>
      </c>
      <c r="N75" s="2">
        <v>37156.673069999997</v>
      </c>
      <c r="O75" s="2">
        <v>26.706029999999998</v>
      </c>
      <c r="P75" s="2">
        <v>759</v>
      </c>
      <c r="Q75" s="2">
        <v>37646.581590000002</v>
      </c>
      <c r="R75" s="2">
        <v>26.765910000000002</v>
      </c>
      <c r="S75" s="2">
        <v>307</v>
      </c>
      <c r="T75" s="2">
        <v>35996.837500000001</v>
      </c>
      <c r="U75" s="2">
        <v>26.983499999999999</v>
      </c>
      <c r="V75" s="2">
        <v>37</v>
      </c>
    </row>
    <row r="76" spans="1:22" x14ac:dyDescent="0.25">
      <c r="A76" s="2" t="s">
        <v>2</v>
      </c>
      <c r="B76" s="2">
        <v>100</v>
      </c>
      <c r="C76" s="2">
        <v>1</v>
      </c>
      <c r="D76" s="2">
        <v>37625.758329999997</v>
      </c>
      <c r="E76" s="2">
        <v>1.9210000000000001E-2</v>
      </c>
      <c r="F76" s="2">
        <v>37625.929170000003</v>
      </c>
      <c r="G76" s="2">
        <v>9.3469999999999998E-2</v>
      </c>
      <c r="H76" s="2">
        <v>37625.758329999997</v>
      </c>
      <c r="I76" s="2">
        <v>26.694410000000001</v>
      </c>
      <c r="J76" s="2">
        <v>229</v>
      </c>
      <c r="K76" s="2">
        <v>35920.564639999997</v>
      </c>
      <c r="L76" s="2">
        <v>26.716259999999998</v>
      </c>
      <c r="M76" s="2">
        <v>82</v>
      </c>
      <c r="N76" s="2">
        <v>36582.700550000001</v>
      </c>
      <c r="O76" s="2">
        <v>26.71414</v>
      </c>
      <c r="P76" s="2">
        <v>759</v>
      </c>
      <c r="Q76" s="2">
        <v>37720.659370000001</v>
      </c>
      <c r="R76" s="2">
        <v>26.803730000000002</v>
      </c>
      <c r="S76" s="2">
        <v>296</v>
      </c>
      <c r="T76" s="2">
        <v>35952.791810000002</v>
      </c>
      <c r="U76" s="2">
        <v>26.779679999999999</v>
      </c>
      <c r="V76" s="2">
        <v>46</v>
      </c>
    </row>
    <row r="77" spans="1:22" x14ac:dyDescent="0.25">
      <c r="A77" s="2" t="s">
        <v>2</v>
      </c>
      <c r="B77" s="2">
        <v>100</v>
      </c>
      <c r="C77" s="2">
        <v>1</v>
      </c>
      <c r="D77" s="2">
        <v>37625.758329999997</v>
      </c>
      <c r="E77" s="2">
        <v>1.7610000000000001E-2</v>
      </c>
      <c r="F77" s="2">
        <v>37625.929170000003</v>
      </c>
      <c r="G77" s="2">
        <v>8.8779999999999998E-2</v>
      </c>
      <c r="H77" s="2">
        <v>37625.758329999997</v>
      </c>
      <c r="I77" s="2">
        <v>26.76773</v>
      </c>
      <c r="J77" s="2">
        <v>224</v>
      </c>
      <c r="K77" s="2">
        <v>35996.06899</v>
      </c>
      <c r="L77" s="2">
        <v>26.736889999999999</v>
      </c>
      <c r="M77" s="2">
        <v>83</v>
      </c>
      <c r="N77" s="2">
        <v>36776.767330000002</v>
      </c>
      <c r="O77" s="2">
        <v>26.72091</v>
      </c>
      <c r="P77" s="2">
        <v>774</v>
      </c>
      <c r="Q77" s="2">
        <v>37302.733330000003</v>
      </c>
      <c r="R77" s="2">
        <v>26.76519</v>
      </c>
      <c r="S77" s="2">
        <v>303</v>
      </c>
      <c r="T77" s="2">
        <v>35908.417950000003</v>
      </c>
      <c r="U77" s="2">
        <v>27.288350000000001</v>
      </c>
      <c r="V77" s="2">
        <v>49</v>
      </c>
    </row>
    <row r="78" spans="1:22" x14ac:dyDescent="0.25">
      <c r="A78" s="2" t="s">
        <v>2</v>
      </c>
      <c r="B78" s="2">
        <v>997</v>
      </c>
      <c r="C78" s="2">
        <v>0.4</v>
      </c>
      <c r="D78" s="2">
        <v>342102.89087</v>
      </c>
      <c r="E78" s="2">
        <v>0.13994000000000001</v>
      </c>
      <c r="F78" s="2">
        <v>336048.20301</v>
      </c>
      <c r="G78" s="2">
        <v>8.4409999999999999E-2</v>
      </c>
      <c r="H78" s="2">
        <v>333665.89273999998</v>
      </c>
      <c r="I78" s="2">
        <v>592.62189999999998</v>
      </c>
      <c r="J78" s="2">
        <v>267</v>
      </c>
      <c r="K78" s="2">
        <v>325630.63056000002</v>
      </c>
      <c r="L78" s="2">
        <v>599.59015999999997</v>
      </c>
      <c r="M78" s="2">
        <v>9</v>
      </c>
      <c r="N78" s="2">
        <v>325734.8909</v>
      </c>
      <c r="O78" s="2">
        <v>592.53547000000003</v>
      </c>
      <c r="P78" s="2">
        <v>1866</v>
      </c>
      <c r="Q78" s="2">
        <v>327250.13137999998</v>
      </c>
      <c r="R78" s="2">
        <v>602.39549</v>
      </c>
      <c r="S78" s="2">
        <v>43</v>
      </c>
      <c r="T78" s="2">
        <v>324053.51082999998</v>
      </c>
      <c r="U78" s="2">
        <v>601.77799000000005</v>
      </c>
      <c r="V78" s="2">
        <v>8</v>
      </c>
    </row>
    <row r="79" spans="1:22" x14ac:dyDescent="0.25">
      <c r="A79" s="2" t="s">
        <v>2</v>
      </c>
      <c r="B79" s="2">
        <v>997</v>
      </c>
      <c r="C79" s="2">
        <v>0.4</v>
      </c>
      <c r="D79" s="2">
        <v>342102.89087</v>
      </c>
      <c r="E79" s="2">
        <v>1.498E-2</v>
      </c>
      <c r="F79" s="2">
        <v>336048.20301</v>
      </c>
      <c r="G79" s="2">
        <v>8.2960000000000006E-2</v>
      </c>
      <c r="H79" s="2">
        <v>330908.61898999999</v>
      </c>
      <c r="I79" s="2">
        <v>592.32578999999998</v>
      </c>
      <c r="J79" s="2">
        <v>272</v>
      </c>
      <c r="K79" s="2">
        <v>325609.14484999998</v>
      </c>
      <c r="L79" s="2">
        <v>596.62446999999997</v>
      </c>
      <c r="M79" s="2">
        <v>9</v>
      </c>
      <c r="N79" s="2">
        <v>324724.72229000001</v>
      </c>
      <c r="O79" s="2">
        <v>592.40380000000005</v>
      </c>
      <c r="P79" s="2">
        <v>1874</v>
      </c>
      <c r="Q79" s="2">
        <v>329302.46072999999</v>
      </c>
      <c r="R79" s="2">
        <v>594.61176999999998</v>
      </c>
      <c r="S79" s="2">
        <v>44</v>
      </c>
      <c r="T79" s="2">
        <v>324313.83516999998</v>
      </c>
      <c r="U79" s="2">
        <v>619.28889000000004</v>
      </c>
      <c r="V79" s="2">
        <v>10</v>
      </c>
    </row>
    <row r="80" spans="1:22" x14ac:dyDescent="0.25">
      <c r="A80" s="2" t="s">
        <v>2</v>
      </c>
      <c r="B80" s="2">
        <v>997</v>
      </c>
      <c r="C80" s="2">
        <v>0.4</v>
      </c>
      <c r="D80" s="2">
        <v>342102.89087</v>
      </c>
      <c r="E80" s="2">
        <v>2.197E-2</v>
      </c>
      <c r="F80" s="2">
        <v>336048.20301</v>
      </c>
      <c r="G80" s="2">
        <v>7.7960000000000002E-2</v>
      </c>
      <c r="H80" s="2">
        <v>330200.29070999997</v>
      </c>
      <c r="I80" s="2">
        <v>593.92469000000006</v>
      </c>
      <c r="J80" s="2">
        <v>285</v>
      </c>
      <c r="K80" s="2">
        <v>325922.06170000002</v>
      </c>
      <c r="L80" s="2">
        <v>601.08222000000001</v>
      </c>
      <c r="M80" s="2">
        <v>9</v>
      </c>
      <c r="N80" s="2">
        <v>325575.08441000001</v>
      </c>
      <c r="O80" s="2">
        <v>592.30592999999999</v>
      </c>
      <c r="P80" s="2">
        <v>1792</v>
      </c>
      <c r="Q80" s="2">
        <v>328317.58827000001</v>
      </c>
      <c r="R80" s="2">
        <v>593.86167999999998</v>
      </c>
      <c r="S80" s="2">
        <v>42</v>
      </c>
      <c r="T80" s="2">
        <v>324468.35712</v>
      </c>
      <c r="U80" s="2">
        <v>618.55853000000002</v>
      </c>
      <c r="V80" s="2">
        <v>11</v>
      </c>
    </row>
    <row r="81" spans="1:22" x14ac:dyDescent="0.25">
      <c r="A81" s="2" t="s">
        <v>2</v>
      </c>
      <c r="B81" s="2">
        <v>997</v>
      </c>
      <c r="C81" s="2">
        <v>0.4</v>
      </c>
      <c r="D81" s="2">
        <v>342102.89087</v>
      </c>
      <c r="E81" s="2">
        <v>1.566E-2</v>
      </c>
      <c r="F81" s="2">
        <v>336048.20301</v>
      </c>
      <c r="G81" s="2">
        <v>8.2930000000000004E-2</v>
      </c>
      <c r="H81" s="2">
        <v>330449.81873</v>
      </c>
      <c r="I81" s="2">
        <v>592.65459999999996</v>
      </c>
      <c r="J81" s="2">
        <v>278</v>
      </c>
      <c r="K81" s="2">
        <v>325655.66988</v>
      </c>
      <c r="L81" s="2">
        <v>595.79295000000002</v>
      </c>
      <c r="M81" s="2">
        <v>9</v>
      </c>
      <c r="N81" s="2">
        <v>325069.35408000002</v>
      </c>
      <c r="O81" s="2">
        <v>592.33279000000005</v>
      </c>
      <c r="P81" s="2">
        <v>1790</v>
      </c>
      <c r="Q81" s="2">
        <v>328815.86291999999</v>
      </c>
      <c r="R81" s="2">
        <v>595.52854000000002</v>
      </c>
      <c r="S81" s="2">
        <v>42</v>
      </c>
      <c r="T81" s="2">
        <v>324034.18774999998</v>
      </c>
      <c r="U81" s="2">
        <v>603.30930000000001</v>
      </c>
      <c r="V81" s="2">
        <v>8</v>
      </c>
    </row>
    <row r="82" spans="1:22" x14ac:dyDescent="0.25">
      <c r="A82" s="2" t="s">
        <v>2</v>
      </c>
      <c r="B82" s="2">
        <v>997</v>
      </c>
      <c r="C82" s="2">
        <v>0.4</v>
      </c>
      <c r="D82" s="2">
        <v>342102.89087</v>
      </c>
      <c r="E82" s="2">
        <v>1.5100000000000001E-2</v>
      </c>
      <c r="F82" s="2">
        <v>336048.20301</v>
      </c>
      <c r="G82" s="2">
        <v>8.1729999999999997E-2</v>
      </c>
      <c r="H82" s="2">
        <v>329998.02341000002</v>
      </c>
      <c r="I82" s="2">
        <v>593.40845999999999</v>
      </c>
      <c r="J82" s="2">
        <v>273</v>
      </c>
      <c r="K82" s="2">
        <v>325920.39228999999</v>
      </c>
      <c r="L82" s="2">
        <v>595.30222000000003</v>
      </c>
      <c r="M82" s="2">
        <v>9</v>
      </c>
      <c r="N82" s="2">
        <v>325340.78730999999</v>
      </c>
      <c r="O82" s="2">
        <v>592.63423</v>
      </c>
      <c r="P82" s="2">
        <v>1849</v>
      </c>
      <c r="Q82" s="2">
        <v>327786.99436000001</v>
      </c>
      <c r="R82" s="2">
        <v>599.14317000000005</v>
      </c>
      <c r="S82" s="2">
        <v>44</v>
      </c>
      <c r="T82" s="2">
        <v>324315.26617999998</v>
      </c>
      <c r="U82" s="2">
        <v>601.93506000000002</v>
      </c>
      <c r="V82" s="2">
        <v>8</v>
      </c>
    </row>
    <row r="83" spans="1:22" x14ac:dyDescent="0.25">
      <c r="A83" s="2" t="s">
        <v>2</v>
      </c>
      <c r="B83" s="2">
        <v>997</v>
      </c>
      <c r="C83" s="2">
        <v>0.7</v>
      </c>
      <c r="D83" s="2">
        <v>328304.17460000003</v>
      </c>
      <c r="E83" s="2">
        <v>1.55E-2</v>
      </c>
      <c r="F83" s="2">
        <v>334261.16041000001</v>
      </c>
      <c r="G83" s="2">
        <v>9.5000000000000001E-2</v>
      </c>
      <c r="H83" s="2">
        <v>326855.80933999998</v>
      </c>
      <c r="I83" s="2">
        <v>857.38198</v>
      </c>
      <c r="J83" s="2">
        <v>424</v>
      </c>
      <c r="K83" s="2">
        <v>324363.41824999999</v>
      </c>
      <c r="L83" s="2">
        <v>857.55682999999999</v>
      </c>
      <c r="M83" s="2">
        <v>12</v>
      </c>
      <c r="N83" s="2">
        <v>323767.52731999999</v>
      </c>
      <c r="O83" s="2">
        <v>857.25473</v>
      </c>
      <c r="P83" s="2">
        <v>2609</v>
      </c>
      <c r="Q83" s="2">
        <v>327506.06412</v>
      </c>
      <c r="R83" s="2">
        <v>870.15551000000005</v>
      </c>
      <c r="S83" s="2">
        <v>61</v>
      </c>
      <c r="T83" s="2">
        <v>323769.7144</v>
      </c>
      <c r="U83" s="2">
        <v>923.36077999999998</v>
      </c>
      <c r="V83" s="2">
        <v>11</v>
      </c>
    </row>
    <row r="84" spans="1:22" x14ac:dyDescent="0.25">
      <c r="A84" s="2" t="s">
        <v>2</v>
      </c>
      <c r="B84" s="2">
        <v>997</v>
      </c>
      <c r="C84" s="2">
        <v>0.7</v>
      </c>
      <c r="D84" s="2">
        <v>328304.17460000003</v>
      </c>
      <c r="E84" s="2">
        <v>1.6060000000000001E-2</v>
      </c>
      <c r="F84" s="2">
        <v>334261.16041000001</v>
      </c>
      <c r="G84" s="2">
        <v>9.5549999999999996E-2</v>
      </c>
      <c r="H84" s="2">
        <v>328304.17460000003</v>
      </c>
      <c r="I84" s="2">
        <v>858.02909999999997</v>
      </c>
      <c r="J84" s="2">
        <v>401</v>
      </c>
      <c r="K84" s="2">
        <v>324412.59512000001</v>
      </c>
      <c r="L84" s="2">
        <v>865.36605999999995</v>
      </c>
      <c r="M84" s="2">
        <v>12</v>
      </c>
      <c r="N84" s="2">
        <v>325008.92365999997</v>
      </c>
      <c r="O84" s="2">
        <v>857.22352999999998</v>
      </c>
      <c r="P84" s="2">
        <v>2614</v>
      </c>
      <c r="Q84" s="2">
        <v>327070.32137999998</v>
      </c>
      <c r="R84" s="2">
        <v>859.53336000000002</v>
      </c>
      <c r="S84" s="2">
        <v>60</v>
      </c>
      <c r="T84" s="2">
        <v>323760.47347000003</v>
      </c>
      <c r="U84" s="2">
        <v>924.25910999999996</v>
      </c>
      <c r="V84" s="2">
        <v>11</v>
      </c>
    </row>
    <row r="85" spans="1:22" x14ac:dyDescent="0.25">
      <c r="A85" s="2" t="s">
        <v>2</v>
      </c>
      <c r="B85" s="2">
        <v>997</v>
      </c>
      <c r="C85" s="2">
        <v>0.7</v>
      </c>
      <c r="D85" s="2">
        <v>328304.17460000003</v>
      </c>
      <c r="E85" s="2">
        <v>1.545E-2</v>
      </c>
      <c r="F85" s="2">
        <v>334261.16041000001</v>
      </c>
      <c r="G85" s="2">
        <v>9.5140000000000002E-2</v>
      </c>
      <c r="H85" s="2">
        <v>326153.3406</v>
      </c>
      <c r="I85" s="2">
        <v>857.88117</v>
      </c>
      <c r="J85" s="2">
        <v>413</v>
      </c>
      <c r="K85" s="2">
        <v>324624.65214999998</v>
      </c>
      <c r="L85" s="2">
        <v>862.31215999999995</v>
      </c>
      <c r="M85" s="2">
        <v>12</v>
      </c>
      <c r="N85" s="2">
        <v>325495.94682999997</v>
      </c>
      <c r="O85" s="2">
        <v>857.33720000000005</v>
      </c>
      <c r="P85" s="2">
        <v>2603</v>
      </c>
      <c r="Q85" s="2">
        <v>326199.64077</v>
      </c>
      <c r="R85" s="2">
        <v>864.99728000000005</v>
      </c>
      <c r="S85" s="2">
        <v>62</v>
      </c>
      <c r="T85" s="2">
        <v>323915.00628999999</v>
      </c>
      <c r="U85" s="2">
        <v>921.08882000000006</v>
      </c>
      <c r="V85" s="2">
        <v>11</v>
      </c>
    </row>
    <row r="86" spans="1:22" x14ac:dyDescent="0.25">
      <c r="A86" s="2" t="s">
        <v>2</v>
      </c>
      <c r="B86" s="2">
        <v>997</v>
      </c>
      <c r="C86" s="2">
        <v>0.7</v>
      </c>
      <c r="D86" s="2">
        <v>328304.17460000003</v>
      </c>
      <c r="E86" s="2">
        <v>2.571E-2</v>
      </c>
      <c r="F86" s="2">
        <v>334261.16041000001</v>
      </c>
      <c r="G86" s="2">
        <v>9.0770000000000003E-2</v>
      </c>
      <c r="H86" s="2">
        <v>328304.17460000003</v>
      </c>
      <c r="I86" s="2">
        <v>858.18831999999998</v>
      </c>
      <c r="J86" s="2">
        <v>415</v>
      </c>
      <c r="K86" s="2">
        <v>324550.36259999999</v>
      </c>
      <c r="L86" s="2">
        <v>857.67453999999998</v>
      </c>
      <c r="M86" s="2">
        <v>12</v>
      </c>
      <c r="N86" s="2">
        <v>324849.79326000001</v>
      </c>
      <c r="O86" s="2">
        <v>857.16341999999997</v>
      </c>
      <c r="P86" s="2">
        <v>2635</v>
      </c>
      <c r="Q86" s="2">
        <v>327184.60239999997</v>
      </c>
      <c r="R86" s="2">
        <v>869.42416000000003</v>
      </c>
      <c r="S86" s="2">
        <v>63</v>
      </c>
      <c r="T86" s="2">
        <v>323819.41021</v>
      </c>
      <c r="U86" s="2">
        <v>924.91765999999996</v>
      </c>
      <c r="V86" s="2">
        <v>11</v>
      </c>
    </row>
    <row r="87" spans="1:22" x14ac:dyDescent="0.25">
      <c r="A87" s="2" t="s">
        <v>2</v>
      </c>
      <c r="B87" s="2">
        <v>997</v>
      </c>
      <c r="C87" s="2">
        <v>0.7</v>
      </c>
      <c r="D87" s="2">
        <v>328304.17460000003</v>
      </c>
      <c r="E87" s="2">
        <v>1.609E-2</v>
      </c>
      <c r="F87" s="2">
        <v>334261.16041000001</v>
      </c>
      <c r="G87" s="2">
        <v>9.8930000000000004E-2</v>
      </c>
      <c r="H87" s="2">
        <v>327298.67258999997</v>
      </c>
      <c r="I87" s="2">
        <v>858.35589000000004</v>
      </c>
      <c r="J87" s="2">
        <v>427</v>
      </c>
      <c r="K87" s="2">
        <v>324320.33788000001</v>
      </c>
      <c r="L87" s="2">
        <v>859.57695999999999</v>
      </c>
      <c r="M87" s="2">
        <v>12</v>
      </c>
      <c r="N87" s="2">
        <v>325384.17667000002</v>
      </c>
      <c r="O87" s="2">
        <v>857.33932000000004</v>
      </c>
      <c r="P87" s="2">
        <v>2605</v>
      </c>
      <c r="Q87" s="2">
        <v>326151.59892999998</v>
      </c>
      <c r="R87" s="2">
        <v>865.12958000000003</v>
      </c>
      <c r="S87" s="2">
        <v>63</v>
      </c>
      <c r="T87" s="2">
        <v>323672.22563</v>
      </c>
      <c r="U87" s="2">
        <v>923.77778999999998</v>
      </c>
      <c r="V87" s="2">
        <v>11</v>
      </c>
    </row>
    <row r="88" spans="1:22" x14ac:dyDescent="0.25">
      <c r="A88" s="2" t="s">
        <v>2</v>
      </c>
      <c r="B88" s="2">
        <v>997</v>
      </c>
      <c r="C88" s="2">
        <v>1</v>
      </c>
      <c r="D88" s="2">
        <v>324827.91424000001</v>
      </c>
      <c r="E88" s="2">
        <v>1.4420000000000001E-2</v>
      </c>
      <c r="F88" s="2">
        <v>324833.65798999998</v>
      </c>
      <c r="G88" s="2">
        <v>4.4159999999999998E-2</v>
      </c>
      <c r="H88" s="2">
        <v>324827.91424000001</v>
      </c>
      <c r="I88" s="2">
        <v>1010.39602</v>
      </c>
      <c r="J88" s="2">
        <v>491</v>
      </c>
      <c r="K88" s="2">
        <v>323838.35485</v>
      </c>
      <c r="L88" s="2">
        <v>1024.6419599999999</v>
      </c>
      <c r="M88" s="2">
        <v>14</v>
      </c>
      <c r="N88" s="2">
        <v>323649.00514999998</v>
      </c>
      <c r="O88" s="2">
        <v>1008.68384</v>
      </c>
      <c r="P88" s="2">
        <v>3014</v>
      </c>
      <c r="Q88" s="2">
        <v>326139.19939999998</v>
      </c>
      <c r="R88" s="2">
        <v>1019.25005</v>
      </c>
      <c r="S88" s="2">
        <v>75</v>
      </c>
      <c r="T88" s="2">
        <v>323473.93487</v>
      </c>
      <c r="U88" s="2">
        <v>1050.3626899999999</v>
      </c>
      <c r="V88" s="2">
        <v>12</v>
      </c>
    </row>
    <row r="89" spans="1:22" x14ac:dyDescent="0.25">
      <c r="A89" s="2" t="s">
        <v>2</v>
      </c>
      <c r="B89" s="2">
        <v>997</v>
      </c>
      <c r="C89" s="2">
        <v>1</v>
      </c>
      <c r="D89" s="2">
        <v>324827.91424000001</v>
      </c>
      <c r="E89" s="2">
        <v>1.5859999999999999E-2</v>
      </c>
      <c r="F89" s="2">
        <v>324833.65798999998</v>
      </c>
      <c r="G89" s="2">
        <v>4.598E-2</v>
      </c>
      <c r="H89" s="2">
        <v>324827.91424000001</v>
      </c>
      <c r="I89" s="2">
        <v>1010.49362</v>
      </c>
      <c r="J89" s="2">
        <v>496</v>
      </c>
      <c r="K89" s="2">
        <v>323905.89231999998</v>
      </c>
      <c r="L89" s="2">
        <v>1017.4334</v>
      </c>
      <c r="M89" s="2">
        <v>14</v>
      </c>
      <c r="N89" s="2">
        <v>324961.17791000003</v>
      </c>
      <c r="O89" s="2">
        <v>1008.6152499999999</v>
      </c>
      <c r="P89" s="2">
        <v>3074</v>
      </c>
      <c r="Q89" s="2">
        <v>325430.63510000001</v>
      </c>
      <c r="R89" s="2">
        <v>1009.93179</v>
      </c>
      <c r="S89" s="2">
        <v>74</v>
      </c>
      <c r="T89" s="2">
        <v>323478.19284999999</v>
      </c>
      <c r="U89" s="2">
        <v>1036.96227</v>
      </c>
      <c r="V89" s="2">
        <v>12</v>
      </c>
    </row>
    <row r="90" spans="1:22" x14ac:dyDescent="0.25">
      <c r="A90" s="2" t="s">
        <v>2</v>
      </c>
      <c r="B90" s="2">
        <v>997</v>
      </c>
      <c r="C90" s="2">
        <v>1</v>
      </c>
      <c r="D90" s="2">
        <v>324827.91424000001</v>
      </c>
      <c r="E90" s="2">
        <v>1.423E-2</v>
      </c>
      <c r="F90" s="2">
        <v>324833.65798999998</v>
      </c>
      <c r="G90" s="2">
        <v>4.4240000000000002E-2</v>
      </c>
      <c r="H90" s="2">
        <v>324827.91424000001</v>
      </c>
      <c r="I90" s="2">
        <v>1010.11801</v>
      </c>
      <c r="J90" s="2">
        <v>475</v>
      </c>
      <c r="K90" s="2">
        <v>323679.05643</v>
      </c>
      <c r="L90" s="2">
        <v>1026.7914599999999</v>
      </c>
      <c r="M90" s="2">
        <v>14</v>
      </c>
      <c r="N90" s="2">
        <v>325390.56283000001</v>
      </c>
      <c r="O90" s="2">
        <v>1008.89869</v>
      </c>
      <c r="P90" s="2">
        <v>3150</v>
      </c>
      <c r="Q90" s="2">
        <v>327730.54859000002</v>
      </c>
      <c r="R90" s="2">
        <v>1013.21417</v>
      </c>
      <c r="S90" s="2">
        <v>74</v>
      </c>
      <c r="T90" s="2">
        <v>323516.72438999999</v>
      </c>
      <c r="U90" s="2">
        <v>1012.24835</v>
      </c>
      <c r="V90" s="2">
        <v>12</v>
      </c>
    </row>
    <row r="91" spans="1:22" x14ac:dyDescent="0.25">
      <c r="A91" s="2" t="s">
        <v>2</v>
      </c>
      <c r="B91" s="2">
        <v>997</v>
      </c>
      <c r="C91" s="2">
        <v>1</v>
      </c>
      <c r="D91" s="2">
        <v>324827.91424000001</v>
      </c>
      <c r="E91" s="2">
        <v>1.478E-2</v>
      </c>
      <c r="F91" s="2">
        <v>324833.65798999998</v>
      </c>
      <c r="G91" s="2">
        <v>4.4929999999999998E-2</v>
      </c>
      <c r="H91" s="2">
        <v>324827.91424000001</v>
      </c>
      <c r="I91" s="2">
        <v>1008.85002</v>
      </c>
      <c r="J91" s="2">
        <v>519</v>
      </c>
      <c r="K91" s="2">
        <v>323853.05768999999</v>
      </c>
      <c r="L91" s="2">
        <v>1017.87045</v>
      </c>
      <c r="M91" s="2">
        <v>14</v>
      </c>
      <c r="N91" s="2">
        <v>325141.39405</v>
      </c>
      <c r="O91" s="2">
        <v>1008.85835</v>
      </c>
      <c r="P91" s="2">
        <v>3166</v>
      </c>
      <c r="Q91" s="2">
        <v>327044.21282999997</v>
      </c>
      <c r="R91" s="2">
        <v>1011.3852900000001</v>
      </c>
      <c r="S91" s="2">
        <v>74</v>
      </c>
      <c r="T91" s="2">
        <v>323472.51019</v>
      </c>
      <c r="U91" s="2">
        <v>1054.47766</v>
      </c>
      <c r="V91" s="2">
        <v>12</v>
      </c>
    </row>
    <row r="92" spans="1:22" x14ac:dyDescent="0.25">
      <c r="A92" s="2" t="s">
        <v>2</v>
      </c>
      <c r="B92" s="2">
        <v>997</v>
      </c>
      <c r="C92" s="2">
        <v>1</v>
      </c>
      <c r="D92" s="2">
        <v>324827.91424000001</v>
      </c>
      <c r="E92" s="2">
        <v>1.461E-2</v>
      </c>
      <c r="F92" s="2">
        <v>324833.65798999998</v>
      </c>
      <c r="G92" s="2">
        <v>4.4909999999999999E-2</v>
      </c>
      <c r="H92" s="2">
        <v>324827.91424000001</v>
      </c>
      <c r="I92" s="2">
        <v>1009.96729</v>
      </c>
      <c r="J92" s="2">
        <v>487</v>
      </c>
      <c r="K92" s="2">
        <v>323931.12849999999</v>
      </c>
      <c r="L92" s="2">
        <v>1015.9944</v>
      </c>
      <c r="M92" s="2">
        <v>14</v>
      </c>
      <c r="N92" s="2">
        <v>325060.65493999998</v>
      </c>
      <c r="O92" s="2">
        <v>1008.63429</v>
      </c>
      <c r="P92" s="2">
        <v>3233</v>
      </c>
      <c r="Q92" s="2">
        <v>325631.57819999999</v>
      </c>
      <c r="R92" s="2">
        <v>1021.20419</v>
      </c>
      <c r="S92" s="2">
        <v>75</v>
      </c>
      <c r="T92" s="2">
        <v>323520.53259999998</v>
      </c>
      <c r="U92" s="2">
        <v>1051.6740400000001</v>
      </c>
      <c r="V92" s="2">
        <v>12</v>
      </c>
    </row>
    <row r="93" spans="1:22" x14ac:dyDescent="0.25">
      <c r="A93" s="2" t="s">
        <v>0</v>
      </c>
      <c r="B93" s="2">
        <v>30</v>
      </c>
      <c r="C93" s="2">
        <v>0.4</v>
      </c>
      <c r="D93" s="2">
        <v>1137.23649</v>
      </c>
      <c r="E93" s="2">
        <v>5.1999999999999995E-4</v>
      </c>
      <c r="F93" s="2">
        <v>1050.0493899999999</v>
      </c>
      <c r="G93" s="2">
        <v>1.3600000000000001E-3</v>
      </c>
      <c r="H93" s="2">
        <v>853.51597000000004</v>
      </c>
      <c r="I93" s="2">
        <v>1.4974499999999999</v>
      </c>
      <c r="J93" s="2">
        <v>23</v>
      </c>
      <c r="K93" s="2">
        <v>826.97005999999999</v>
      </c>
      <c r="L93" s="2">
        <v>1.52329</v>
      </c>
      <c r="M93" s="2">
        <v>46</v>
      </c>
      <c r="N93" s="2">
        <v>826.27470000000005</v>
      </c>
      <c r="O93" s="2">
        <v>1.4879100000000001</v>
      </c>
      <c r="P93" s="2">
        <v>89</v>
      </c>
      <c r="Q93" s="2">
        <v>826.97005999999999</v>
      </c>
      <c r="R93" s="2">
        <v>1.49308</v>
      </c>
      <c r="S93" s="2">
        <v>74</v>
      </c>
      <c r="T93" s="2">
        <v>826.27470000000005</v>
      </c>
      <c r="U93" s="2">
        <v>1.5390900000000001</v>
      </c>
      <c r="V93" s="2">
        <v>20</v>
      </c>
    </row>
    <row r="94" spans="1:22" x14ac:dyDescent="0.25">
      <c r="A94" s="2" t="s">
        <v>0</v>
      </c>
      <c r="B94" s="2">
        <v>30</v>
      </c>
      <c r="C94" s="2">
        <v>0.4</v>
      </c>
      <c r="D94" s="2">
        <v>1137.23649</v>
      </c>
      <c r="E94" s="2">
        <v>6.8999999999999999E-3</v>
      </c>
      <c r="F94" s="2">
        <v>1050.0493899999999</v>
      </c>
      <c r="G94" s="2">
        <v>1.6279999999999999E-2</v>
      </c>
      <c r="H94" s="2">
        <v>919.01881000000003</v>
      </c>
      <c r="I94" s="2">
        <v>1.5268600000000001</v>
      </c>
      <c r="J94" s="2">
        <v>22</v>
      </c>
      <c r="K94" s="2">
        <v>826.27470000000005</v>
      </c>
      <c r="L94" s="2">
        <v>1.4964900000000001</v>
      </c>
      <c r="M94" s="2">
        <v>50</v>
      </c>
      <c r="N94" s="2">
        <v>826.97005999999999</v>
      </c>
      <c r="O94" s="2">
        <v>1.4997400000000001</v>
      </c>
      <c r="P94" s="2">
        <v>78</v>
      </c>
      <c r="Q94" s="2">
        <v>826.27470000000005</v>
      </c>
      <c r="R94" s="2">
        <v>1.49373</v>
      </c>
      <c r="S94" s="2">
        <v>116</v>
      </c>
      <c r="T94" s="2">
        <v>826.27470000000005</v>
      </c>
      <c r="U94" s="2">
        <v>1.49742</v>
      </c>
      <c r="V94" s="2">
        <v>15</v>
      </c>
    </row>
    <row r="95" spans="1:22" x14ac:dyDescent="0.25">
      <c r="A95" s="2" t="s">
        <v>0</v>
      </c>
      <c r="B95" s="2">
        <v>30</v>
      </c>
      <c r="C95" s="2">
        <v>0.4</v>
      </c>
      <c r="D95" s="2">
        <v>1137.23649</v>
      </c>
      <c r="E95" s="2">
        <v>6.9300000000000004E-3</v>
      </c>
      <c r="F95" s="2">
        <v>1050.0493899999999</v>
      </c>
      <c r="G95" s="2">
        <v>1.711E-2</v>
      </c>
      <c r="H95" s="32">
        <v>872.42868999999996</v>
      </c>
      <c r="I95" s="32">
        <v>1.50465</v>
      </c>
      <c r="J95" s="32">
        <v>20</v>
      </c>
      <c r="K95" s="2">
        <v>826.27470000000005</v>
      </c>
      <c r="L95" s="2">
        <v>1.4992099999999999</v>
      </c>
      <c r="M95" s="2">
        <v>45</v>
      </c>
      <c r="N95" s="2">
        <v>826.27470000000005</v>
      </c>
      <c r="O95" s="2">
        <v>1.5004599999999999</v>
      </c>
      <c r="P95" s="2">
        <v>88</v>
      </c>
      <c r="Q95" s="2">
        <v>826.27470000000005</v>
      </c>
      <c r="R95" s="2">
        <v>1.4956199999999999</v>
      </c>
      <c r="S95" s="2">
        <v>131</v>
      </c>
      <c r="T95" s="2">
        <v>826.27470000000005</v>
      </c>
      <c r="U95" s="2">
        <v>1.4937</v>
      </c>
      <c r="V95" s="2">
        <v>17</v>
      </c>
    </row>
    <row r="96" spans="1:22" x14ac:dyDescent="0.25">
      <c r="A96" s="2" t="s">
        <v>0</v>
      </c>
      <c r="B96" s="2">
        <v>30</v>
      </c>
      <c r="C96" s="2">
        <v>0.4</v>
      </c>
      <c r="D96" s="2">
        <v>1137.23649</v>
      </c>
      <c r="E96" s="2">
        <v>6.8399999999999997E-3</v>
      </c>
      <c r="F96" s="2">
        <v>1050.0493899999999</v>
      </c>
      <c r="G96" s="2">
        <v>1.771E-2</v>
      </c>
      <c r="H96" s="2">
        <v>845.18879000000004</v>
      </c>
      <c r="I96" s="2">
        <v>1.4961899999999999</v>
      </c>
      <c r="J96" s="2">
        <v>23</v>
      </c>
      <c r="K96" s="2">
        <v>826.27470000000005</v>
      </c>
      <c r="L96" s="2">
        <v>1.68723</v>
      </c>
      <c r="M96" s="2">
        <v>42</v>
      </c>
      <c r="N96" s="2">
        <v>826.97005999999999</v>
      </c>
      <c r="O96" s="2">
        <v>1.5001100000000001</v>
      </c>
      <c r="P96" s="2">
        <v>84</v>
      </c>
      <c r="Q96" s="2">
        <v>830.77200000000005</v>
      </c>
      <c r="R96" s="2">
        <v>1.4884299999999999</v>
      </c>
      <c r="S96" s="2">
        <v>116</v>
      </c>
      <c r="T96" s="2">
        <v>826.27470000000005</v>
      </c>
      <c r="U96" s="2">
        <v>1.5356099999999999</v>
      </c>
      <c r="V96" s="2">
        <v>14</v>
      </c>
    </row>
    <row r="97" spans="1:22" x14ac:dyDescent="0.25">
      <c r="A97" s="2" t="s">
        <v>0</v>
      </c>
      <c r="B97" s="2">
        <v>30</v>
      </c>
      <c r="C97" s="2">
        <v>0.4</v>
      </c>
      <c r="D97" s="2">
        <v>1137.23649</v>
      </c>
      <c r="E97" s="2">
        <v>6.7099999999999998E-3</v>
      </c>
      <c r="F97" s="2">
        <v>1050.0493899999999</v>
      </c>
      <c r="G97" s="2">
        <v>1.719E-2</v>
      </c>
      <c r="H97" s="2">
        <v>845.18879000000004</v>
      </c>
      <c r="I97" s="2">
        <v>1.4982</v>
      </c>
      <c r="J97" s="2">
        <v>24</v>
      </c>
      <c r="K97" s="2">
        <v>826.27470000000005</v>
      </c>
      <c r="L97" s="2">
        <v>1.51593</v>
      </c>
      <c r="M97" s="2">
        <v>50</v>
      </c>
      <c r="N97" s="2">
        <v>826.97005999999999</v>
      </c>
      <c r="O97" s="2">
        <v>1.4961</v>
      </c>
      <c r="P97" s="2">
        <v>79</v>
      </c>
      <c r="Q97" s="2">
        <v>826.27470000000005</v>
      </c>
      <c r="R97" s="2">
        <v>1.4938</v>
      </c>
      <c r="S97" s="2">
        <v>122</v>
      </c>
      <c r="T97" s="2">
        <v>826.27470000000005</v>
      </c>
      <c r="U97" s="2">
        <v>1.50325</v>
      </c>
      <c r="V97" s="2">
        <v>18</v>
      </c>
    </row>
    <row r="98" spans="1:22" x14ac:dyDescent="0.25">
      <c r="A98" s="2" t="s">
        <v>0</v>
      </c>
      <c r="B98" s="2">
        <v>30</v>
      </c>
      <c r="C98" s="2">
        <v>0.7</v>
      </c>
      <c r="D98" s="2">
        <v>775.68244000000004</v>
      </c>
      <c r="E98" s="2">
        <v>7.3499999999999998E-3</v>
      </c>
      <c r="F98" s="2">
        <v>775.68244000000004</v>
      </c>
      <c r="G98" s="2">
        <v>2.129E-2</v>
      </c>
      <c r="H98" s="2">
        <v>764.22267999999997</v>
      </c>
      <c r="I98" s="2">
        <v>2.0750700000000002</v>
      </c>
      <c r="J98" s="2">
        <v>36</v>
      </c>
      <c r="K98" s="2">
        <v>645.17352000000005</v>
      </c>
      <c r="L98" s="2">
        <v>2.0661499999999999</v>
      </c>
      <c r="M98" s="2">
        <v>59</v>
      </c>
      <c r="N98" s="2">
        <v>697.31380999999999</v>
      </c>
      <c r="O98" s="2">
        <v>2.0484100000000001</v>
      </c>
      <c r="P98" s="2">
        <v>107</v>
      </c>
      <c r="Q98" s="2">
        <v>697.31380999999999</v>
      </c>
      <c r="R98" s="2">
        <v>2.0384699999999998</v>
      </c>
      <c r="S98" s="2">
        <v>172</v>
      </c>
      <c r="T98" s="2">
        <v>641.77810999999997</v>
      </c>
      <c r="U98" s="2">
        <v>2.0697199999999998</v>
      </c>
      <c r="V98" s="2">
        <v>24</v>
      </c>
    </row>
    <row r="99" spans="1:22" x14ac:dyDescent="0.25">
      <c r="A99" s="2" t="s">
        <v>0</v>
      </c>
      <c r="B99" s="2">
        <v>30</v>
      </c>
      <c r="C99" s="2">
        <v>0.7</v>
      </c>
      <c r="D99" s="2">
        <v>775.68244000000004</v>
      </c>
      <c r="E99" s="2">
        <v>7.0800000000000004E-3</v>
      </c>
      <c r="F99" s="2">
        <v>775.68244000000004</v>
      </c>
      <c r="G99" s="2">
        <v>2.155E-2</v>
      </c>
      <c r="H99" s="2">
        <v>775.68244000000004</v>
      </c>
      <c r="I99" s="2">
        <v>2.0763199999999999</v>
      </c>
      <c r="J99" s="2">
        <v>39</v>
      </c>
      <c r="K99" s="2">
        <v>642.29287999999997</v>
      </c>
      <c r="L99" s="2">
        <v>2.0662199999999999</v>
      </c>
      <c r="M99" s="2">
        <v>59</v>
      </c>
      <c r="N99" s="2">
        <v>672.21398999999997</v>
      </c>
      <c r="O99" s="2">
        <v>2.0469499999999998</v>
      </c>
      <c r="P99" s="2">
        <v>130</v>
      </c>
      <c r="Q99" s="2">
        <v>751.15414999999996</v>
      </c>
      <c r="R99" s="2">
        <v>2.0414599999999998</v>
      </c>
      <c r="S99" s="2">
        <v>148</v>
      </c>
      <c r="T99" s="2">
        <v>641.33344999999997</v>
      </c>
      <c r="U99" s="2">
        <v>2.0638800000000002</v>
      </c>
      <c r="V99" s="2">
        <v>25</v>
      </c>
    </row>
    <row r="100" spans="1:22" x14ac:dyDescent="0.25">
      <c r="A100" s="2" t="s">
        <v>0</v>
      </c>
      <c r="B100" s="2">
        <v>30</v>
      </c>
      <c r="C100" s="2">
        <v>0.7</v>
      </c>
      <c r="D100" s="2">
        <v>775.68244000000004</v>
      </c>
      <c r="E100" s="2">
        <v>6.9800000000000001E-3</v>
      </c>
      <c r="F100" s="2">
        <v>775.68244000000004</v>
      </c>
      <c r="G100" s="2">
        <v>2.111E-2</v>
      </c>
      <c r="H100" s="2">
        <v>770.20303000000001</v>
      </c>
      <c r="I100" s="2">
        <v>2.0411299999999999</v>
      </c>
      <c r="J100" s="2">
        <v>31</v>
      </c>
      <c r="K100" s="2">
        <v>644.55322999999999</v>
      </c>
      <c r="L100" s="2">
        <v>2.0677099999999999</v>
      </c>
      <c r="M100" s="2">
        <v>63</v>
      </c>
      <c r="N100" s="2">
        <v>689.74419999999998</v>
      </c>
      <c r="O100" s="2">
        <v>2.0409799999999998</v>
      </c>
      <c r="P100" s="2">
        <v>126</v>
      </c>
      <c r="Q100" s="2">
        <v>700.69437000000005</v>
      </c>
      <c r="R100" s="2">
        <v>2.0428099999999998</v>
      </c>
      <c r="S100" s="2">
        <v>175</v>
      </c>
      <c r="T100" s="2">
        <v>641.33344999999997</v>
      </c>
      <c r="U100" s="2">
        <v>2.1212200000000001</v>
      </c>
      <c r="V100" s="2">
        <v>25</v>
      </c>
    </row>
    <row r="101" spans="1:22" x14ac:dyDescent="0.25">
      <c r="A101" s="2" t="s">
        <v>0</v>
      </c>
      <c r="B101" s="2">
        <v>30</v>
      </c>
      <c r="C101" s="2">
        <v>0.7</v>
      </c>
      <c r="D101" s="2">
        <v>775.68244000000004</v>
      </c>
      <c r="E101" s="2">
        <v>7.0899999999999999E-3</v>
      </c>
      <c r="F101" s="2">
        <v>775.68244000000004</v>
      </c>
      <c r="G101" s="2">
        <v>2.1430000000000001E-2</v>
      </c>
      <c r="H101" s="2">
        <v>750.00636999999995</v>
      </c>
      <c r="I101" s="2">
        <v>2.05213</v>
      </c>
      <c r="J101" s="2">
        <v>31</v>
      </c>
      <c r="K101" s="2">
        <v>644.95477000000005</v>
      </c>
      <c r="L101" s="2">
        <v>2.06819</v>
      </c>
      <c r="M101" s="2">
        <v>60</v>
      </c>
      <c r="N101" s="2">
        <v>717.90769</v>
      </c>
      <c r="O101" s="2">
        <v>2.0527700000000002</v>
      </c>
      <c r="P101" s="2">
        <v>128</v>
      </c>
      <c r="Q101" s="2">
        <v>763.38440000000003</v>
      </c>
      <c r="R101" s="2">
        <v>2.0485699999999998</v>
      </c>
      <c r="S101" s="2">
        <v>152</v>
      </c>
      <c r="T101" s="2">
        <v>641.33344999999997</v>
      </c>
      <c r="U101" s="2">
        <v>2.0539800000000001</v>
      </c>
      <c r="V101" s="2">
        <v>19</v>
      </c>
    </row>
    <row r="102" spans="1:22" x14ac:dyDescent="0.25">
      <c r="A102" s="2" t="s">
        <v>0</v>
      </c>
      <c r="B102" s="2">
        <v>30</v>
      </c>
      <c r="C102" s="2">
        <v>0.7</v>
      </c>
      <c r="D102" s="2">
        <v>775.68244000000004</v>
      </c>
      <c r="E102" s="2">
        <v>7.1000000000000004E-3</v>
      </c>
      <c r="F102" s="2">
        <v>775.68244000000004</v>
      </c>
      <c r="G102" s="2">
        <v>2.103E-2</v>
      </c>
      <c r="H102" s="2">
        <v>755.92061999999999</v>
      </c>
      <c r="I102" s="2">
        <v>2.0394399999999999</v>
      </c>
      <c r="J102" s="2">
        <v>39</v>
      </c>
      <c r="K102" s="2">
        <v>642.35558000000003</v>
      </c>
      <c r="L102" s="2">
        <v>2.05979</v>
      </c>
      <c r="M102" s="2">
        <v>62</v>
      </c>
      <c r="N102" s="2">
        <v>668.13779</v>
      </c>
      <c r="O102" s="2">
        <v>2.0415399999999999</v>
      </c>
      <c r="P102" s="2">
        <v>123</v>
      </c>
      <c r="Q102" s="2">
        <v>717.44209000000001</v>
      </c>
      <c r="R102" s="2">
        <v>2.0397400000000001</v>
      </c>
      <c r="S102" s="2">
        <v>145</v>
      </c>
      <c r="T102" s="2">
        <v>641.33344999999997</v>
      </c>
      <c r="U102" s="2">
        <v>2.1848200000000002</v>
      </c>
      <c r="V102" s="2">
        <v>26</v>
      </c>
    </row>
    <row r="103" spans="1:22" x14ac:dyDescent="0.25">
      <c r="A103" s="2" t="s">
        <v>0</v>
      </c>
      <c r="B103" s="2">
        <v>30</v>
      </c>
      <c r="C103" s="2">
        <v>1</v>
      </c>
      <c r="D103" s="2">
        <v>756.07470000000001</v>
      </c>
      <c r="E103" s="2">
        <v>8.0099999999999998E-3</v>
      </c>
      <c r="F103" s="2">
        <v>766.27913000000001</v>
      </c>
      <c r="G103" s="2">
        <v>2.5340000000000001E-2</v>
      </c>
      <c r="H103" s="2">
        <v>737.17183</v>
      </c>
      <c r="I103" s="2">
        <v>3.2699600000000002</v>
      </c>
      <c r="J103" s="2">
        <v>67</v>
      </c>
      <c r="K103" s="2">
        <v>589.40047000000004</v>
      </c>
      <c r="L103" s="2">
        <v>3.25074</v>
      </c>
      <c r="M103" s="2">
        <v>84</v>
      </c>
      <c r="N103" s="2">
        <v>705.84356000000002</v>
      </c>
      <c r="O103" s="2">
        <v>3.2293099999999999</v>
      </c>
      <c r="P103" s="2">
        <v>194</v>
      </c>
      <c r="Q103" s="2">
        <v>717.07785000000001</v>
      </c>
      <c r="R103" s="2">
        <v>3.2323400000000002</v>
      </c>
      <c r="S103" s="2">
        <v>217</v>
      </c>
      <c r="T103" s="2">
        <v>592.40558999999996</v>
      </c>
      <c r="U103" s="2">
        <v>3.2740999999999998</v>
      </c>
      <c r="V103" s="2">
        <v>36</v>
      </c>
    </row>
    <row r="104" spans="1:22" x14ac:dyDescent="0.25">
      <c r="A104" s="2" t="s">
        <v>0</v>
      </c>
      <c r="B104" s="2">
        <v>30</v>
      </c>
      <c r="C104" s="2">
        <v>1</v>
      </c>
      <c r="D104" s="2">
        <v>756.07470000000001</v>
      </c>
      <c r="E104" s="2">
        <v>7.5300000000000002E-3</v>
      </c>
      <c r="F104" s="2">
        <v>766.27913000000001</v>
      </c>
      <c r="G104" s="2">
        <v>2.487E-2</v>
      </c>
      <c r="H104" s="2">
        <v>748.93326999999999</v>
      </c>
      <c r="I104" s="2">
        <v>3.26322</v>
      </c>
      <c r="J104" s="2">
        <v>56</v>
      </c>
      <c r="K104" s="2">
        <v>589.48082999999997</v>
      </c>
      <c r="L104" s="2">
        <v>3.2532999999999999</v>
      </c>
      <c r="M104" s="2">
        <v>75</v>
      </c>
      <c r="N104" s="2">
        <v>658.03488000000004</v>
      </c>
      <c r="O104" s="2">
        <v>3.2382300000000002</v>
      </c>
      <c r="P104" s="2">
        <v>149</v>
      </c>
      <c r="Q104" s="2">
        <v>692.35761000000002</v>
      </c>
      <c r="R104" s="2">
        <v>3.2348699999999999</v>
      </c>
      <c r="S104" s="2">
        <v>199</v>
      </c>
      <c r="T104" s="2">
        <v>589.22227999999996</v>
      </c>
      <c r="U104" s="2">
        <v>3.2923900000000001</v>
      </c>
      <c r="V104" s="2">
        <v>35</v>
      </c>
    </row>
    <row r="105" spans="1:22" x14ac:dyDescent="0.25">
      <c r="A105" s="2" t="s">
        <v>0</v>
      </c>
      <c r="B105" s="2">
        <v>30</v>
      </c>
      <c r="C105" s="2">
        <v>1</v>
      </c>
      <c r="D105" s="2">
        <v>756.07470000000001</v>
      </c>
      <c r="E105" s="2">
        <v>8.9999999999999993E-3</v>
      </c>
      <c r="F105" s="2">
        <v>766.27913000000001</v>
      </c>
      <c r="G105" s="2">
        <v>3.0200000000000001E-2</v>
      </c>
      <c r="H105" s="2">
        <v>703.86847</v>
      </c>
      <c r="I105" s="2">
        <v>3.4557000000000002</v>
      </c>
      <c r="J105" s="2">
        <v>44</v>
      </c>
      <c r="K105" s="2">
        <v>589.40047000000004</v>
      </c>
      <c r="L105" s="2">
        <v>3.23902</v>
      </c>
      <c r="M105" s="2">
        <v>78</v>
      </c>
      <c r="N105" s="2">
        <v>714.10583999999994</v>
      </c>
      <c r="O105" s="2">
        <v>3.2364199999999999</v>
      </c>
      <c r="P105" s="2">
        <v>140</v>
      </c>
      <c r="Q105" s="2">
        <v>700.49824000000001</v>
      </c>
      <c r="R105" s="2">
        <v>3.2394599999999998</v>
      </c>
      <c r="S105" s="2">
        <v>195</v>
      </c>
      <c r="T105" s="2">
        <v>589.22227999999996</v>
      </c>
      <c r="U105" s="2">
        <v>3.3106300000000002</v>
      </c>
      <c r="V105" s="2">
        <v>35</v>
      </c>
    </row>
    <row r="106" spans="1:22" x14ac:dyDescent="0.25">
      <c r="A106" s="2" t="s">
        <v>0</v>
      </c>
      <c r="B106" s="2">
        <v>30</v>
      </c>
      <c r="C106" s="2">
        <v>1</v>
      </c>
      <c r="D106" s="2">
        <v>756.07470000000001</v>
      </c>
      <c r="E106" s="2">
        <v>8.9499999999999996E-3</v>
      </c>
      <c r="F106" s="2">
        <v>766.27913000000001</v>
      </c>
      <c r="G106" s="2">
        <v>3.014E-2</v>
      </c>
      <c r="H106" s="2">
        <v>729.65531999999996</v>
      </c>
      <c r="I106" s="2">
        <v>3.2626900000000001</v>
      </c>
      <c r="J106" s="2">
        <v>46</v>
      </c>
      <c r="K106" s="2">
        <v>589.50944000000004</v>
      </c>
      <c r="L106" s="2">
        <v>3.2416900000000002</v>
      </c>
      <c r="M106" s="2">
        <v>78</v>
      </c>
      <c r="N106" s="2">
        <v>659.32677000000001</v>
      </c>
      <c r="O106" s="2">
        <v>3.23543</v>
      </c>
      <c r="P106" s="2">
        <v>152</v>
      </c>
      <c r="Q106" s="2">
        <v>722.02745000000004</v>
      </c>
      <c r="R106" s="2">
        <v>3.2392099999999999</v>
      </c>
      <c r="S106" s="2">
        <v>229</v>
      </c>
      <c r="T106" s="2">
        <v>589.22227999999996</v>
      </c>
      <c r="U106" s="2">
        <v>3.23889</v>
      </c>
      <c r="V106" s="2">
        <v>35</v>
      </c>
    </row>
    <row r="107" spans="1:22" x14ac:dyDescent="0.25">
      <c r="A107" s="2" t="s">
        <v>0</v>
      </c>
      <c r="B107" s="2">
        <v>30</v>
      </c>
      <c r="C107" s="2">
        <v>1</v>
      </c>
      <c r="D107" s="2">
        <v>756.07470000000001</v>
      </c>
      <c r="E107" s="2">
        <v>8.9899999999999997E-3</v>
      </c>
      <c r="F107" s="2">
        <v>766.27913000000001</v>
      </c>
      <c r="G107" s="2">
        <v>3.0190000000000002E-2</v>
      </c>
      <c r="H107" s="2">
        <v>737.54465000000005</v>
      </c>
      <c r="I107" s="2">
        <v>3.2783699999999998</v>
      </c>
      <c r="J107" s="2">
        <v>45</v>
      </c>
      <c r="K107" s="2">
        <v>589.42278999999996</v>
      </c>
      <c r="L107" s="2">
        <v>3.2473900000000002</v>
      </c>
      <c r="M107" s="2">
        <v>75</v>
      </c>
      <c r="N107" s="2">
        <v>688.92562999999996</v>
      </c>
      <c r="O107" s="2">
        <v>3.2306300000000001</v>
      </c>
      <c r="P107" s="2">
        <v>161</v>
      </c>
      <c r="Q107" s="2">
        <v>674.77373</v>
      </c>
      <c r="R107" s="2">
        <v>3.23692</v>
      </c>
      <c r="S107" s="2">
        <v>311</v>
      </c>
      <c r="T107" s="2">
        <v>589.22227999999996</v>
      </c>
      <c r="U107" s="2">
        <v>3.2576800000000001</v>
      </c>
      <c r="V107" s="2">
        <v>39</v>
      </c>
    </row>
    <row r="108" spans="1:22" x14ac:dyDescent="0.25">
      <c r="A108" s="2" t="s">
        <v>0</v>
      </c>
      <c r="B108" s="2">
        <v>100</v>
      </c>
      <c r="C108" s="2">
        <v>0.4</v>
      </c>
      <c r="D108" s="2">
        <v>2016.5723499999999</v>
      </c>
      <c r="E108" s="2">
        <v>1.8010000000000002E-2</v>
      </c>
      <c r="F108" s="2">
        <v>2085.4948800000002</v>
      </c>
      <c r="G108" s="2">
        <v>5.1639999999999998E-2</v>
      </c>
      <c r="H108" s="2">
        <v>1968.4124300000001</v>
      </c>
      <c r="I108" s="2">
        <v>7.8939000000000004</v>
      </c>
      <c r="J108" s="2">
        <v>80</v>
      </c>
      <c r="K108" s="2">
        <v>1822.7334800000001</v>
      </c>
      <c r="L108" s="2">
        <v>7.8756000000000004</v>
      </c>
      <c r="M108" s="2">
        <v>37</v>
      </c>
      <c r="N108" s="2">
        <v>1966.3397299999999</v>
      </c>
      <c r="O108" s="2">
        <v>7.8318000000000003</v>
      </c>
      <c r="P108" s="2">
        <v>293</v>
      </c>
      <c r="Q108" s="2">
        <v>1882.5610999999999</v>
      </c>
      <c r="R108" s="2">
        <v>7.8889199999999997</v>
      </c>
      <c r="S108" s="2">
        <v>96</v>
      </c>
      <c r="T108" s="2">
        <v>1817.2039299999999</v>
      </c>
      <c r="U108" s="2">
        <v>7.8816199999999998</v>
      </c>
      <c r="V108" s="2">
        <v>14</v>
      </c>
    </row>
    <row r="109" spans="1:22" x14ac:dyDescent="0.25">
      <c r="A109" s="2" t="s">
        <v>0</v>
      </c>
      <c r="B109" s="2">
        <v>100</v>
      </c>
      <c r="C109" s="2">
        <v>0.4</v>
      </c>
      <c r="D109" s="2">
        <v>2016.5723499999999</v>
      </c>
      <c r="E109" s="2">
        <v>2.102E-2</v>
      </c>
      <c r="F109" s="2">
        <v>2085.4948800000002</v>
      </c>
      <c r="G109" s="2">
        <v>5.9909999999999998E-2</v>
      </c>
      <c r="H109" s="2">
        <v>2000.4010699999999</v>
      </c>
      <c r="I109" s="2">
        <v>7.8826200000000002</v>
      </c>
      <c r="J109" s="2">
        <v>67</v>
      </c>
      <c r="K109" s="2">
        <v>1823.8675000000001</v>
      </c>
      <c r="L109" s="2">
        <v>8.0144300000000008</v>
      </c>
      <c r="M109" s="2">
        <v>31</v>
      </c>
      <c r="N109" s="2">
        <v>1825.38426</v>
      </c>
      <c r="O109" s="2">
        <v>7.8261000000000003</v>
      </c>
      <c r="P109" s="2">
        <v>257</v>
      </c>
      <c r="Q109" s="2">
        <v>1851.5228199999999</v>
      </c>
      <c r="R109" s="2">
        <v>7.8837599999999997</v>
      </c>
      <c r="S109" s="2">
        <v>97</v>
      </c>
      <c r="T109" s="2">
        <v>1838.77476</v>
      </c>
      <c r="U109" s="2">
        <v>8.2368299999999994</v>
      </c>
      <c r="V109" s="2">
        <v>14</v>
      </c>
    </row>
    <row r="110" spans="1:22" x14ac:dyDescent="0.25">
      <c r="A110" s="2" t="s">
        <v>0</v>
      </c>
      <c r="B110" s="2">
        <v>100</v>
      </c>
      <c r="C110" s="2">
        <v>0.4</v>
      </c>
      <c r="D110" s="2">
        <v>2016.5723499999999</v>
      </c>
      <c r="E110" s="2">
        <v>2.0920000000000001E-2</v>
      </c>
      <c r="F110" s="2">
        <v>2085.4948800000002</v>
      </c>
      <c r="G110" s="2">
        <v>6.0089999999999998E-2</v>
      </c>
      <c r="H110" s="2">
        <v>2000.4010699999999</v>
      </c>
      <c r="I110" s="2">
        <v>7.93255</v>
      </c>
      <c r="J110" s="2">
        <v>68</v>
      </c>
      <c r="K110" s="2">
        <v>1828.7796699999999</v>
      </c>
      <c r="L110" s="2">
        <v>7.9216899999999999</v>
      </c>
      <c r="M110" s="2">
        <v>31</v>
      </c>
      <c r="N110" s="2">
        <v>1894.54169</v>
      </c>
      <c r="O110" s="2">
        <v>7.8380200000000002</v>
      </c>
      <c r="P110" s="2">
        <v>239</v>
      </c>
      <c r="Q110" s="2">
        <v>1833.2288000000001</v>
      </c>
      <c r="R110" s="2">
        <v>7.8344199999999997</v>
      </c>
      <c r="S110" s="2">
        <v>92</v>
      </c>
      <c r="T110" s="2">
        <v>1828.5000700000001</v>
      </c>
      <c r="U110" s="2">
        <v>8.2781500000000001</v>
      </c>
      <c r="V110" s="2">
        <v>14</v>
      </c>
    </row>
    <row r="111" spans="1:22" x14ac:dyDescent="0.25">
      <c r="A111" s="2" t="s">
        <v>0</v>
      </c>
      <c r="B111" s="2">
        <v>100</v>
      </c>
      <c r="C111" s="2">
        <v>0.4</v>
      </c>
      <c r="D111" s="2">
        <v>2016.5723499999999</v>
      </c>
      <c r="E111" s="2">
        <v>2.0990000000000002E-2</v>
      </c>
      <c r="F111" s="2">
        <v>2085.4948800000002</v>
      </c>
      <c r="G111" s="2">
        <v>5.9900000000000002E-2</v>
      </c>
      <c r="H111" s="2">
        <v>1946.0567000000001</v>
      </c>
      <c r="I111" s="2">
        <v>7.9025400000000001</v>
      </c>
      <c r="J111" s="2">
        <v>70</v>
      </c>
      <c r="K111" s="2">
        <v>1823.28106</v>
      </c>
      <c r="L111" s="2">
        <v>7.8521000000000001</v>
      </c>
      <c r="M111" s="2">
        <v>31</v>
      </c>
      <c r="N111" s="2">
        <v>1904.1155200000001</v>
      </c>
      <c r="O111" s="2">
        <v>7.8515800000000002</v>
      </c>
      <c r="P111" s="2">
        <v>245</v>
      </c>
      <c r="Q111" s="2">
        <v>1845.72279</v>
      </c>
      <c r="R111" s="2">
        <v>7.8570399999999996</v>
      </c>
      <c r="S111" s="2">
        <v>96</v>
      </c>
      <c r="T111" s="2">
        <v>1836.75314</v>
      </c>
      <c r="U111" s="2">
        <v>8.2776700000000005</v>
      </c>
      <c r="V111" s="2">
        <v>14</v>
      </c>
    </row>
    <row r="112" spans="1:22" x14ac:dyDescent="0.25">
      <c r="A112" s="2" t="s">
        <v>0</v>
      </c>
      <c r="B112" s="2">
        <v>100</v>
      </c>
      <c r="C112" s="2">
        <v>0.4</v>
      </c>
      <c r="D112" s="2">
        <v>2016.5723499999999</v>
      </c>
      <c r="E112" s="2">
        <v>2.094E-2</v>
      </c>
      <c r="F112" s="2">
        <v>2085.4948800000002</v>
      </c>
      <c r="G112" s="2">
        <v>5.842E-2</v>
      </c>
      <c r="H112" s="2">
        <v>1994.20901</v>
      </c>
      <c r="I112" s="2">
        <v>7.9332700000000003</v>
      </c>
      <c r="J112" s="2">
        <v>70</v>
      </c>
      <c r="K112" s="2">
        <v>1825.3790100000001</v>
      </c>
      <c r="L112" s="2">
        <v>7.89703</v>
      </c>
      <c r="M112" s="2">
        <v>31</v>
      </c>
      <c r="N112" s="2">
        <v>1971.6141299999999</v>
      </c>
      <c r="O112" s="2">
        <v>7.8407</v>
      </c>
      <c r="P112" s="2">
        <v>247</v>
      </c>
      <c r="Q112" s="2">
        <v>1860.17145</v>
      </c>
      <c r="R112" s="2">
        <v>7.8510900000000001</v>
      </c>
      <c r="S112" s="2">
        <v>98</v>
      </c>
      <c r="T112" s="2">
        <v>1817.2735700000001</v>
      </c>
      <c r="U112" s="2">
        <v>8.0597600000000007</v>
      </c>
      <c r="V112" s="2">
        <v>18</v>
      </c>
    </row>
    <row r="113" spans="1:22" x14ac:dyDescent="0.25">
      <c r="A113" s="2" t="s">
        <v>0</v>
      </c>
      <c r="B113" s="2">
        <v>100</v>
      </c>
      <c r="C113" s="2">
        <v>0.7</v>
      </c>
      <c r="D113" s="2">
        <v>1861.8563899999999</v>
      </c>
      <c r="E113" s="2">
        <v>2.2110000000000001E-2</v>
      </c>
      <c r="F113" s="2">
        <v>1879.55837</v>
      </c>
      <c r="G113" s="2">
        <v>8.0500000000000002E-2</v>
      </c>
      <c r="H113" s="2">
        <v>1861.8563899999999</v>
      </c>
      <c r="I113" s="2">
        <v>11.695130000000001</v>
      </c>
      <c r="J113" s="2">
        <v>104</v>
      </c>
      <c r="K113" s="2">
        <v>1791.9567999999999</v>
      </c>
      <c r="L113" s="2">
        <v>11.832610000000001</v>
      </c>
      <c r="M113" s="2">
        <v>44</v>
      </c>
      <c r="N113" s="2">
        <v>1848.9173499999999</v>
      </c>
      <c r="O113" s="2">
        <v>11.6327</v>
      </c>
      <c r="P113" s="2">
        <v>366</v>
      </c>
      <c r="Q113" s="2">
        <v>1882.4091699999999</v>
      </c>
      <c r="R113" s="2">
        <v>11.637790000000001</v>
      </c>
      <c r="S113" s="2">
        <v>144</v>
      </c>
      <c r="T113" s="2">
        <v>1787.18884</v>
      </c>
      <c r="U113" s="2">
        <v>11.736700000000001</v>
      </c>
      <c r="V113" s="2">
        <v>26</v>
      </c>
    </row>
    <row r="114" spans="1:22" x14ac:dyDescent="0.25">
      <c r="A114" s="2" t="s">
        <v>0</v>
      </c>
      <c r="B114" s="2">
        <v>100</v>
      </c>
      <c r="C114" s="2">
        <v>0.7</v>
      </c>
      <c r="D114" s="2">
        <v>1861.8563899999999</v>
      </c>
      <c r="E114" s="2">
        <v>2.231E-2</v>
      </c>
      <c r="F114" s="2">
        <v>1879.55837</v>
      </c>
      <c r="G114" s="2">
        <v>8.0390000000000003E-2</v>
      </c>
      <c r="H114" s="2">
        <v>1861.8563899999999</v>
      </c>
      <c r="I114" s="2">
        <v>11.656610000000001</v>
      </c>
      <c r="J114" s="2">
        <v>103</v>
      </c>
      <c r="K114" s="2">
        <v>1779.3214499999999</v>
      </c>
      <c r="L114" s="2">
        <v>11.847300000000001</v>
      </c>
      <c r="M114" s="2">
        <v>44</v>
      </c>
      <c r="N114" s="2">
        <v>1804.0541700000001</v>
      </c>
      <c r="O114" s="2">
        <v>11.668329999999999</v>
      </c>
      <c r="P114" s="2">
        <v>376</v>
      </c>
      <c r="Q114" s="2">
        <v>1862.5408600000001</v>
      </c>
      <c r="R114" s="2">
        <v>11.64081</v>
      </c>
      <c r="S114" s="2">
        <v>143</v>
      </c>
      <c r="T114" s="2">
        <v>1767.2156</v>
      </c>
      <c r="U114" s="2">
        <v>12.07184</v>
      </c>
      <c r="V114" s="2">
        <v>23</v>
      </c>
    </row>
    <row r="115" spans="1:22" x14ac:dyDescent="0.25">
      <c r="A115" s="2" t="s">
        <v>0</v>
      </c>
      <c r="B115" s="2">
        <v>100</v>
      </c>
      <c r="C115" s="2">
        <v>0.7</v>
      </c>
      <c r="D115" s="2">
        <v>1861.8563899999999</v>
      </c>
      <c r="E115" s="2">
        <v>2.2169999999999999E-2</v>
      </c>
      <c r="F115" s="2">
        <v>1879.55837</v>
      </c>
      <c r="G115" s="2">
        <v>7.9740000000000005E-2</v>
      </c>
      <c r="H115" s="2">
        <v>1861.8563899999999</v>
      </c>
      <c r="I115" s="2">
        <v>11.64461</v>
      </c>
      <c r="J115" s="2">
        <v>107</v>
      </c>
      <c r="K115" s="2">
        <v>1777.85753</v>
      </c>
      <c r="L115" s="2">
        <v>11.73879</v>
      </c>
      <c r="M115" s="2">
        <v>44</v>
      </c>
      <c r="N115" s="2">
        <v>1803.72083</v>
      </c>
      <c r="O115" s="2">
        <v>11.64555</v>
      </c>
      <c r="P115" s="2">
        <v>376</v>
      </c>
      <c r="Q115" s="2">
        <v>1839.8322800000001</v>
      </c>
      <c r="R115" s="2">
        <v>11.65972</v>
      </c>
      <c r="S115" s="2">
        <v>144</v>
      </c>
      <c r="T115" s="2">
        <v>1773.0891799999999</v>
      </c>
      <c r="U115" s="2">
        <v>12.016830000000001</v>
      </c>
      <c r="V115" s="2">
        <v>21</v>
      </c>
    </row>
    <row r="116" spans="1:22" x14ac:dyDescent="0.25">
      <c r="A116" s="2" t="s">
        <v>0</v>
      </c>
      <c r="B116" s="2">
        <v>100</v>
      </c>
      <c r="C116" s="2">
        <v>0.7</v>
      </c>
      <c r="D116" s="2">
        <v>1861.8563899999999</v>
      </c>
      <c r="E116" s="2">
        <v>2.2610000000000002E-2</v>
      </c>
      <c r="F116" s="2">
        <v>1879.55837</v>
      </c>
      <c r="G116" s="2">
        <v>8.1119999999999998E-2</v>
      </c>
      <c r="H116" s="2">
        <v>1861.8563899999999</v>
      </c>
      <c r="I116" s="2">
        <v>11.70579</v>
      </c>
      <c r="J116" s="2">
        <v>103</v>
      </c>
      <c r="K116" s="2">
        <v>1780.1458299999999</v>
      </c>
      <c r="L116" s="2">
        <v>11.711499999999999</v>
      </c>
      <c r="M116" s="2">
        <v>44</v>
      </c>
      <c r="N116" s="2">
        <v>1866.2478900000001</v>
      </c>
      <c r="O116" s="2">
        <v>11.64246</v>
      </c>
      <c r="P116" s="2">
        <v>370</v>
      </c>
      <c r="Q116" s="2">
        <v>1824.46037</v>
      </c>
      <c r="R116" s="2">
        <v>11.663360000000001</v>
      </c>
      <c r="S116" s="2">
        <v>145</v>
      </c>
      <c r="T116" s="2">
        <v>1780.10526</v>
      </c>
      <c r="U116" s="2">
        <v>11.916689999999999</v>
      </c>
      <c r="V116" s="2">
        <v>17</v>
      </c>
    </row>
    <row r="117" spans="1:22" x14ac:dyDescent="0.25">
      <c r="A117" s="2" t="s">
        <v>0</v>
      </c>
      <c r="B117" s="2">
        <v>100</v>
      </c>
      <c r="C117" s="2">
        <v>0.7</v>
      </c>
      <c r="D117" s="2">
        <v>1861.8563899999999</v>
      </c>
      <c r="E117" s="2">
        <v>2.1930000000000002E-2</v>
      </c>
      <c r="F117" s="2">
        <v>1879.55837</v>
      </c>
      <c r="G117" s="2">
        <v>8.0610000000000001E-2</v>
      </c>
      <c r="H117" s="2">
        <v>1861.8563899999999</v>
      </c>
      <c r="I117" s="2">
        <v>11.70594</v>
      </c>
      <c r="J117" s="2">
        <v>103</v>
      </c>
      <c r="K117" s="2">
        <v>1780.83086</v>
      </c>
      <c r="L117" s="2">
        <v>11.733549999999999</v>
      </c>
      <c r="M117" s="2">
        <v>44</v>
      </c>
      <c r="N117" s="2">
        <v>1857.4820999999999</v>
      </c>
      <c r="O117" s="2">
        <v>11.656829999999999</v>
      </c>
      <c r="P117" s="2">
        <v>363</v>
      </c>
      <c r="Q117" s="2">
        <v>1874.61095</v>
      </c>
      <c r="R117" s="2">
        <v>11.66919</v>
      </c>
      <c r="S117" s="2">
        <v>143</v>
      </c>
      <c r="T117" s="2">
        <v>1780.8193100000001</v>
      </c>
      <c r="U117" s="2">
        <v>11.86763</v>
      </c>
      <c r="V117" s="2">
        <v>17</v>
      </c>
    </row>
    <row r="118" spans="1:22" x14ac:dyDescent="0.25">
      <c r="A118" s="2" t="s">
        <v>0</v>
      </c>
      <c r="B118" s="2">
        <v>100</v>
      </c>
      <c r="C118" s="2">
        <v>1</v>
      </c>
      <c r="D118" s="2">
        <v>1824.98027</v>
      </c>
      <c r="E118" s="2">
        <v>2.298E-2</v>
      </c>
      <c r="F118" s="2">
        <v>1822.75713</v>
      </c>
      <c r="G118" s="2">
        <v>7.7679999999999999E-2</v>
      </c>
      <c r="H118" s="2">
        <v>1824.98027</v>
      </c>
      <c r="I118" s="2">
        <v>19.274840000000001</v>
      </c>
      <c r="J118" s="2">
        <v>181</v>
      </c>
      <c r="K118" s="2">
        <v>1766.1423299999999</v>
      </c>
      <c r="L118" s="2">
        <v>19.36598</v>
      </c>
      <c r="M118" s="2">
        <v>70</v>
      </c>
      <c r="N118" s="2">
        <v>1817.7821300000001</v>
      </c>
      <c r="O118" s="2">
        <v>19.240279999999998</v>
      </c>
      <c r="P118" s="2">
        <v>637</v>
      </c>
      <c r="Q118" s="2">
        <v>1820.3932400000001</v>
      </c>
      <c r="R118" s="2">
        <v>19.287960000000002</v>
      </c>
      <c r="S118" s="2">
        <v>243</v>
      </c>
      <c r="T118" s="2">
        <v>1776.31763</v>
      </c>
      <c r="U118" s="2">
        <v>19.295960000000001</v>
      </c>
      <c r="V118" s="2">
        <v>42</v>
      </c>
    </row>
    <row r="119" spans="1:22" x14ac:dyDescent="0.25">
      <c r="A119" s="2" t="s">
        <v>0</v>
      </c>
      <c r="B119" s="2">
        <v>100</v>
      </c>
      <c r="C119" s="2">
        <v>1</v>
      </c>
      <c r="D119" s="2">
        <v>1824.98027</v>
      </c>
      <c r="E119" s="2">
        <v>2.3050000000000001E-2</v>
      </c>
      <c r="F119" s="2">
        <v>1822.75713</v>
      </c>
      <c r="G119" s="2">
        <v>8.208E-2</v>
      </c>
      <c r="H119" s="2">
        <v>1824.98027</v>
      </c>
      <c r="I119" s="2">
        <v>19.239129999999999</v>
      </c>
      <c r="J119" s="2">
        <v>191</v>
      </c>
      <c r="K119" s="2">
        <v>1761.11824</v>
      </c>
      <c r="L119" s="2">
        <v>19.31033</v>
      </c>
      <c r="M119" s="2">
        <v>70</v>
      </c>
      <c r="N119" s="2">
        <v>1803.5601999999999</v>
      </c>
      <c r="O119" s="2">
        <v>19.24211</v>
      </c>
      <c r="P119" s="2">
        <v>606</v>
      </c>
      <c r="Q119" s="2">
        <v>1818.6091300000001</v>
      </c>
      <c r="R119" s="2">
        <v>19.29316</v>
      </c>
      <c r="S119" s="2">
        <v>244</v>
      </c>
      <c r="T119" s="2">
        <v>1756.96379</v>
      </c>
      <c r="U119" s="2">
        <v>19.596250000000001</v>
      </c>
      <c r="V119" s="2">
        <v>41</v>
      </c>
    </row>
    <row r="120" spans="1:22" x14ac:dyDescent="0.25">
      <c r="A120" s="2" t="s">
        <v>0</v>
      </c>
      <c r="B120" s="2">
        <v>100</v>
      </c>
      <c r="C120" s="2">
        <v>1</v>
      </c>
      <c r="D120" s="2">
        <v>1824.98027</v>
      </c>
      <c r="E120" s="2">
        <v>2.3009999999999999E-2</v>
      </c>
      <c r="F120" s="2">
        <v>1822.75713</v>
      </c>
      <c r="G120" s="2">
        <v>8.2250000000000004E-2</v>
      </c>
      <c r="H120" s="2">
        <v>1824.98027</v>
      </c>
      <c r="I120" s="2">
        <v>19.320399999999999</v>
      </c>
      <c r="J120" s="2">
        <v>180</v>
      </c>
      <c r="K120" s="2">
        <v>1758.3097600000001</v>
      </c>
      <c r="L120" s="2">
        <v>19.250920000000001</v>
      </c>
      <c r="M120" s="2">
        <v>71</v>
      </c>
      <c r="N120" s="2">
        <v>1836.0228400000001</v>
      </c>
      <c r="O120" s="2">
        <v>19.246230000000001</v>
      </c>
      <c r="P120" s="2">
        <v>609</v>
      </c>
      <c r="Q120" s="2">
        <v>1842.7921699999999</v>
      </c>
      <c r="R120" s="2">
        <v>19.270499999999998</v>
      </c>
      <c r="S120" s="2">
        <v>240</v>
      </c>
      <c r="T120" s="2">
        <v>1759.8577700000001</v>
      </c>
      <c r="U120" s="2">
        <v>19.634969999999999</v>
      </c>
      <c r="V120" s="2">
        <v>29</v>
      </c>
    </row>
    <row r="121" spans="1:22" x14ac:dyDescent="0.25">
      <c r="A121" s="2" t="s">
        <v>0</v>
      </c>
      <c r="B121" s="2">
        <v>100</v>
      </c>
      <c r="C121" s="2">
        <v>1</v>
      </c>
      <c r="D121" s="2">
        <v>1824.98027</v>
      </c>
      <c r="E121" s="2">
        <v>2.2499999999999999E-2</v>
      </c>
      <c r="F121" s="2">
        <v>1822.75713</v>
      </c>
      <c r="G121" s="2">
        <v>8.0710000000000004E-2</v>
      </c>
      <c r="H121" s="2">
        <v>1821.1832999999999</v>
      </c>
      <c r="I121" s="2">
        <v>19.23216</v>
      </c>
      <c r="J121" s="2">
        <v>188</v>
      </c>
      <c r="K121" s="2">
        <v>1762.3970899999999</v>
      </c>
      <c r="L121" s="2">
        <v>19.280629999999999</v>
      </c>
      <c r="M121" s="2">
        <v>69</v>
      </c>
      <c r="N121" s="2">
        <v>1800.27836</v>
      </c>
      <c r="O121" s="2">
        <v>19.252300000000002</v>
      </c>
      <c r="P121" s="2">
        <v>617</v>
      </c>
      <c r="Q121" s="2">
        <v>1805.28144</v>
      </c>
      <c r="R121" s="2">
        <v>19.288049999999998</v>
      </c>
      <c r="S121" s="2">
        <v>243</v>
      </c>
      <c r="T121" s="2">
        <v>1756.9916900000001</v>
      </c>
      <c r="U121" s="2">
        <v>19.787310000000002</v>
      </c>
      <c r="V121" s="2">
        <v>27</v>
      </c>
    </row>
    <row r="122" spans="1:22" x14ac:dyDescent="0.25">
      <c r="A122" s="2" t="s">
        <v>0</v>
      </c>
      <c r="B122" s="2">
        <v>100</v>
      </c>
      <c r="C122" s="2">
        <v>1</v>
      </c>
      <c r="D122" s="2">
        <v>1824.98027</v>
      </c>
      <c r="E122" s="2">
        <v>2.317E-2</v>
      </c>
      <c r="F122" s="2">
        <v>1822.75713</v>
      </c>
      <c r="G122" s="2">
        <v>7.7600000000000002E-2</v>
      </c>
      <c r="H122" s="2">
        <v>1824.98027</v>
      </c>
      <c r="I122" s="2">
        <v>19.420059999999999</v>
      </c>
      <c r="J122" s="2">
        <v>182</v>
      </c>
      <c r="K122" s="2">
        <v>1762.9124400000001</v>
      </c>
      <c r="L122" s="2">
        <v>19.285509999999999</v>
      </c>
      <c r="M122" s="2">
        <v>70</v>
      </c>
      <c r="N122" s="2">
        <v>1855.5295900000001</v>
      </c>
      <c r="O122" s="2">
        <v>19.24296</v>
      </c>
      <c r="P122" s="2">
        <v>585</v>
      </c>
      <c r="Q122" s="2">
        <v>1789.57978</v>
      </c>
      <c r="R122" s="2">
        <v>19.273869999999999</v>
      </c>
      <c r="S122" s="2">
        <v>240</v>
      </c>
      <c r="T122" s="2">
        <v>1764.02854</v>
      </c>
      <c r="U122" s="2">
        <v>19.390470000000001</v>
      </c>
      <c r="V122" s="2">
        <v>38</v>
      </c>
    </row>
    <row r="123" spans="1:22" x14ac:dyDescent="0.25">
      <c r="A123" s="2" t="s">
        <v>0</v>
      </c>
      <c r="B123" s="2">
        <v>1000</v>
      </c>
      <c r="C123" s="2">
        <v>0.4</v>
      </c>
      <c r="D123" s="2">
        <v>19231.839390000001</v>
      </c>
      <c r="E123" s="2">
        <v>0.14371999999999999</v>
      </c>
      <c r="F123" s="2">
        <v>19182.515080000001</v>
      </c>
      <c r="G123" s="2">
        <v>7.5209999999999999E-2</v>
      </c>
      <c r="H123" s="2">
        <v>19173.499980000001</v>
      </c>
      <c r="I123" s="2">
        <v>381.65762999999998</v>
      </c>
      <c r="J123" s="2">
        <v>175</v>
      </c>
      <c r="K123" s="2">
        <v>19028.339950000001</v>
      </c>
      <c r="L123" s="2">
        <v>402.38346999999999</v>
      </c>
      <c r="M123" s="2">
        <v>9</v>
      </c>
      <c r="N123" s="2">
        <v>19119.40742</v>
      </c>
      <c r="O123" s="2">
        <v>379.82517999999999</v>
      </c>
      <c r="P123" s="2">
        <v>1209</v>
      </c>
      <c r="Q123" s="2">
        <v>19277.559109999998</v>
      </c>
      <c r="R123" s="2">
        <v>382.14233999999999</v>
      </c>
      <c r="S123" s="2">
        <v>32</v>
      </c>
      <c r="T123" s="2">
        <v>18985.920450000001</v>
      </c>
      <c r="U123" s="2">
        <v>412.42624000000001</v>
      </c>
      <c r="V123" s="2">
        <v>7</v>
      </c>
    </row>
    <row r="124" spans="1:22" x14ac:dyDescent="0.25">
      <c r="A124" s="2" t="s">
        <v>0</v>
      </c>
      <c r="B124" s="2">
        <v>1000</v>
      </c>
      <c r="C124" s="2">
        <v>0.4</v>
      </c>
      <c r="D124" s="2">
        <v>19231.839390000001</v>
      </c>
      <c r="E124" s="2">
        <v>1.7399999999999999E-2</v>
      </c>
      <c r="F124" s="2">
        <v>19182.515080000001</v>
      </c>
      <c r="G124" s="2">
        <v>7.2050000000000003E-2</v>
      </c>
      <c r="H124" s="2">
        <v>19212.27994</v>
      </c>
      <c r="I124" s="2">
        <v>380.91662000000002</v>
      </c>
      <c r="J124" s="2">
        <v>175</v>
      </c>
      <c r="K124" s="2">
        <v>19001.83685</v>
      </c>
      <c r="L124" s="2">
        <v>398.89218</v>
      </c>
      <c r="M124" s="2">
        <v>9</v>
      </c>
      <c r="N124" s="2">
        <v>19130.59375</v>
      </c>
      <c r="O124" s="2">
        <v>379.95305999999999</v>
      </c>
      <c r="P124" s="2">
        <v>1205</v>
      </c>
      <c r="Q124" s="2">
        <v>19299.68333</v>
      </c>
      <c r="R124" s="2">
        <v>386.09944000000002</v>
      </c>
      <c r="S124" s="2">
        <v>32</v>
      </c>
      <c r="T124" s="2">
        <v>18987.36219</v>
      </c>
      <c r="U124" s="2">
        <v>417.7097</v>
      </c>
      <c r="V124" s="2">
        <v>7</v>
      </c>
    </row>
    <row r="125" spans="1:22" x14ac:dyDescent="0.25">
      <c r="A125" s="2" t="s">
        <v>0</v>
      </c>
      <c r="B125" s="2">
        <v>1000</v>
      </c>
      <c r="C125" s="2">
        <v>0.4</v>
      </c>
      <c r="D125" s="2">
        <v>19231.839390000001</v>
      </c>
      <c r="E125" s="2">
        <v>1.7049999999999999E-2</v>
      </c>
      <c r="F125" s="2">
        <v>19182.515080000001</v>
      </c>
      <c r="G125" s="2">
        <v>7.1929999999999994E-2</v>
      </c>
      <c r="H125" s="2">
        <v>19231.839390000001</v>
      </c>
      <c r="I125" s="2">
        <v>381.49648999999999</v>
      </c>
      <c r="J125" s="2">
        <v>174</v>
      </c>
      <c r="K125" s="2">
        <v>19032.2317</v>
      </c>
      <c r="L125" s="2">
        <v>403.56862999999998</v>
      </c>
      <c r="M125" s="2">
        <v>9</v>
      </c>
      <c r="N125" s="2">
        <v>19185.068749999999</v>
      </c>
      <c r="O125" s="2">
        <v>379.94817</v>
      </c>
      <c r="P125" s="2">
        <v>1181</v>
      </c>
      <c r="Q125" s="2">
        <v>19277.79032</v>
      </c>
      <c r="R125" s="2">
        <v>386.50576000000001</v>
      </c>
      <c r="S125" s="2">
        <v>32</v>
      </c>
      <c r="T125" s="2">
        <v>18995.056939999999</v>
      </c>
      <c r="U125" s="2">
        <v>412.29766000000001</v>
      </c>
      <c r="V125" s="2">
        <v>8</v>
      </c>
    </row>
    <row r="126" spans="1:22" x14ac:dyDescent="0.25">
      <c r="A126" s="2" t="s">
        <v>0</v>
      </c>
      <c r="B126" s="2">
        <v>1000</v>
      </c>
      <c r="C126" s="2">
        <v>0.4</v>
      </c>
      <c r="D126" s="2">
        <v>19231.839390000001</v>
      </c>
      <c r="E126" s="2">
        <v>1.823E-2</v>
      </c>
      <c r="F126" s="2">
        <v>19182.515080000001</v>
      </c>
      <c r="G126" s="2">
        <v>7.3529999999999998E-2</v>
      </c>
      <c r="H126" s="2">
        <v>19152.058110000002</v>
      </c>
      <c r="I126" s="2">
        <v>380.53519999999997</v>
      </c>
      <c r="J126" s="2">
        <v>175</v>
      </c>
      <c r="K126" s="2">
        <v>19050.362160000001</v>
      </c>
      <c r="L126" s="2">
        <v>396.09361000000001</v>
      </c>
      <c r="M126" s="2">
        <v>9</v>
      </c>
      <c r="N126" s="2">
        <v>19137.988649999999</v>
      </c>
      <c r="O126" s="2">
        <v>379.84582999999998</v>
      </c>
      <c r="P126" s="2">
        <v>1204</v>
      </c>
      <c r="Q126" s="2">
        <v>19299.68333</v>
      </c>
      <c r="R126" s="2">
        <v>385.55748999999997</v>
      </c>
      <c r="S126" s="2">
        <v>32</v>
      </c>
      <c r="T126" s="2">
        <v>18989.911169999999</v>
      </c>
      <c r="U126" s="2">
        <v>413.76213000000001</v>
      </c>
      <c r="V126" s="2">
        <v>7</v>
      </c>
    </row>
    <row r="127" spans="1:22" x14ac:dyDescent="0.25">
      <c r="A127" s="2" t="s">
        <v>0</v>
      </c>
      <c r="B127" s="2">
        <v>1000</v>
      </c>
      <c r="C127" s="2">
        <v>0.4</v>
      </c>
      <c r="D127" s="2">
        <v>19231.839390000001</v>
      </c>
      <c r="E127" s="2">
        <v>1.677E-2</v>
      </c>
      <c r="F127" s="2">
        <v>19182.515080000001</v>
      </c>
      <c r="G127" s="2">
        <v>7.2489999999999999E-2</v>
      </c>
      <c r="H127" s="2">
        <v>19183.583330000001</v>
      </c>
      <c r="I127" s="2">
        <v>380.48351000000002</v>
      </c>
      <c r="J127" s="2">
        <v>174</v>
      </c>
      <c r="K127" s="2">
        <v>19039.31479</v>
      </c>
      <c r="L127" s="2">
        <v>398.37078000000002</v>
      </c>
      <c r="M127" s="2">
        <v>9</v>
      </c>
      <c r="N127" s="2">
        <v>19058.838629999998</v>
      </c>
      <c r="O127" s="2">
        <v>379.95513</v>
      </c>
      <c r="P127" s="2">
        <v>1221</v>
      </c>
      <c r="Q127" s="2">
        <v>19261.393670000001</v>
      </c>
      <c r="R127" s="2">
        <v>389.97874000000002</v>
      </c>
      <c r="S127" s="2">
        <v>32</v>
      </c>
      <c r="T127" s="2">
        <v>18985.847979999999</v>
      </c>
      <c r="U127" s="2">
        <v>401.08440999999999</v>
      </c>
      <c r="V127" s="2">
        <v>7</v>
      </c>
    </row>
    <row r="128" spans="1:22" x14ac:dyDescent="0.25">
      <c r="A128" s="2" t="s">
        <v>0</v>
      </c>
      <c r="B128" s="2">
        <v>1000</v>
      </c>
      <c r="C128" s="2">
        <v>0.7</v>
      </c>
      <c r="D128" s="2">
        <v>19021.6204</v>
      </c>
      <c r="E128" s="2">
        <v>1.78E-2</v>
      </c>
      <c r="F128" s="2">
        <v>19105.946230000001</v>
      </c>
      <c r="G128" s="2">
        <v>9.103E-2</v>
      </c>
      <c r="H128" s="2">
        <v>19021.6204</v>
      </c>
      <c r="I128" s="2">
        <v>603.79696999999999</v>
      </c>
      <c r="J128" s="2">
        <v>280</v>
      </c>
      <c r="K128" s="2">
        <v>18994.058779999999</v>
      </c>
      <c r="L128" s="2">
        <v>626.72175000000004</v>
      </c>
      <c r="M128" s="2">
        <v>14</v>
      </c>
      <c r="N128" s="2">
        <v>19031.777590000002</v>
      </c>
      <c r="O128" s="2">
        <v>602.41332</v>
      </c>
      <c r="P128" s="2">
        <v>1916</v>
      </c>
      <c r="Q128" s="2">
        <v>19186.06251</v>
      </c>
      <c r="R128" s="2">
        <v>605.78904</v>
      </c>
      <c r="S128" s="2">
        <v>52</v>
      </c>
      <c r="T128" s="2">
        <v>18979.940770000001</v>
      </c>
      <c r="U128" s="2">
        <v>631.72005000000001</v>
      </c>
      <c r="V128" s="2">
        <v>10</v>
      </c>
    </row>
    <row r="129" spans="1:22" x14ac:dyDescent="0.25">
      <c r="A129" s="2" t="s">
        <v>0</v>
      </c>
      <c r="B129" s="2">
        <v>1000</v>
      </c>
      <c r="C129" s="2">
        <v>0.7</v>
      </c>
      <c r="D129" s="2">
        <v>19021.6204</v>
      </c>
      <c r="E129" s="2">
        <v>1.7729999999999999E-2</v>
      </c>
      <c r="F129" s="2">
        <v>19105.946230000001</v>
      </c>
      <c r="G129" s="2">
        <v>9.0789999999999996E-2</v>
      </c>
      <c r="H129" s="2">
        <v>19021.6204</v>
      </c>
      <c r="I129" s="2">
        <v>602.26049</v>
      </c>
      <c r="J129" s="2">
        <v>278</v>
      </c>
      <c r="K129" s="2">
        <v>18988.71386</v>
      </c>
      <c r="L129" s="2">
        <v>624.44101000000001</v>
      </c>
      <c r="M129" s="2">
        <v>14</v>
      </c>
      <c r="N129" s="2">
        <v>19220.520990000001</v>
      </c>
      <c r="O129" s="2">
        <v>602.28155000000004</v>
      </c>
      <c r="P129" s="2">
        <v>1891</v>
      </c>
      <c r="Q129" s="2">
        <v>19186.06251</v>
      </c>
      <c r="R129" s="2">
        <v>608.30291</v>
      </c>
      <c r="S129" s="2">
        <v>52</v>
      </c>
      <c r="T129" s="2">
        <v>18981.605670000001</v>
      </c>
      <c r="U129" s="2">
        <v>622.04431999999997</v>
      </c>
      <c r="V129" s="2">
        <v>12</v>
      </c>
    </row>
    <row r="130" spans="1:22" x14ac:dyDescent="0.25">
      <c r="A130" s="2" t="s">
        <v>0</v>
      </c>
      <c r="B130" s="2">
        <v>1000</v>
      </c>
      <c r="C130" s="2">
        <v>0.7</v>
      </c>
      <c r="D130" s="2">
        <v>19021.6204</v>
      </c>
      <c r="E130" s="2">
        <v>1.8120000000000001E-2</v>
      </c>
      <c r="F130" s="2">
        <v>19105.946230000001</v>
      </c>
      <c r="G130" s="2">
        <v>0.10755000000000001</v>
      </c>
      <c r="H130" s="2">
        <v>19021.6204</v>
      </c>
      <c r="I130" s="2">
        <v>603.74602000000004</v>
      </c>
      <c r="J130" s="2">
        <v>280</v>
      </c>
      <c r="K130" s="2">
        <v>18991.607800000002</v>
      </c>
      <c r="L130" s="2">
        <v>622.69096000000002</v>
      </c>
      <c r="M130" s="2">
        <v>14</v>
      </c>
      <c r="N130" s="2">
        <v>19121.938920000001</v>
      </c>
      <c r="O130" s="2">
        <v>602.32691</v>
      </c>
      <c r="P130" s="2">
        <v>1898</v>
      </c>
      <c r="Q130" s="2">
        <v>19186.06251</v>
      </c>
      <c r="R130" s="2">
        <v>611.03202999999996</v>
      </c>
      <c r="S130" s="2">
        <v>52</v>
      </c>
      <c r="T130" s="2">
        <v>18979.650979999999</v>
      </c>
      <c r="U130" s="2">
        <v>656.18255999999997</v>
      </c>
      <c r="V130" s="2">
        <v>10</v>
      </c>
    </row>
    <row r="131" spans="1:22" x14ac:dyDescent="0.25">
      <c r="A131" s="2" t="s">
        <v>0</v>
      </c>
      <c r="B131" s="2">
        <v>1000</v>
      </c>
      <c r="C131" s="2">
        <v>0.7</v>
      </c>
      <c r="D131" s="2">
        <v>19021.6204</v>
      </c>
      <c r="E131" s="2">
        <v>1.7989999999999999E-2</v>
      </c>
      <c r="F131" s="2">
        <v>19105.946230000001</v>
      </c>
      <c r="G131" s="2">
        <v>9.1189999999999993E-2</v>
      </c>
      <c r="H131" s="2">
        <v>19021.6204</v>
      </c>
      <c r="I131" s="2">
        <v>602.66876000000002</v>
      </c>
      <c r="J131" s="2">
        <v>274</v>
      </c>
      <c r="K131" s="2">
        <v>18993.63897</v>
      </c>
      <c r="L131" s="2">
        <v>626.87945999999999</v>
      </c>
      <c r="M131" s="2">
        <v>14</v>
      </c>
      <c r="N131" s="2">
        <v>19227.734649999999</v>
      </c>
      <c r="O131" s="2">
        <v>602.32746999999995</v>
      </c>
      <c r="P131" s="2">
        <v>1921</v>
      </c>
      <c r="Q131" s="2">
        <v>19186.06251</v>
      </c>
      <c r="R131" s="2">
        <v>609.14139999999998</v>
      </c>
      <c r="S131" s="2">
        <v>52</v>
      </c>
      <c r="T131" s="2">
        <v>18981.51656</v>
      </c>
      <c r="U131" s="2">
        <v>652.35914000000002</v>
      </c>
      <c r="V131" s="2">
        <v>10</v>
      </c>
    </row>
    <row r="132" spans="1:22" x14ac:dyDescent="0.25">
      <c r="A132" s="2" t="s">
        <v>0</v>
      </c>
      <c r="B132" s="2">
        <v>1000</v>
      </c>
      <c r="C132" s="2">
        <v>0.7</v>
      </c>
      <c r="D132" s="2">
        <v>19021.6204</v>
      </c>
      <c r="E132" s="2">
        <v>1.7729999999999999E-2</v>
      </c>
      <c r="F132" s="2">
        <v>19105.946230000001</v>
      </c>
      <c r="G132" s="2">
        <v>9.0700000000000003E-2</v>
      </c>
      <c r="H132" s="2">
        <v>19021.6204</v>
      </c>
      <c r="I132" s="2">
        <v>604.17088000000001</v>
      </c>
      <c r="J132" s="2">
        <v>279</v>
      </c>
      <c r="K132" s="2">
        <v>18989.86421</v>
      </c>
      <c r="L132" s="2">
        <v>626.3664</v>
      </c>
      <c r="M132" s="2">
        <v>14</v>
      </c>
      <c r="N132" s="2">
        <v>19115.203679999999</v>
      </c>
      <c r="O132" s="2">
        <v>602.42768000000001</v>
      </c>
      <c r="P132" s="2">
        <v>1900</v>
      </c>
      <c r="Q132" s="2">
        <v>19186.06251</v>
      </c>
      <c r="R132" s="2">
        <v>611.27927</v>
      </c>
      <c r="S132" s="2">
        <v>52</v>
      </c>
      <c r="T132" s="2">
        <v>18981.41533</v>
      </c>
      <c r="U132" s="2">
        <v>619.40436</v>
      </c>
      <c r="V132" s="2">
        <v>12</v>
      </c>
    </row>
    <row r="133" spans="1:22" x14ac:dyDescent="0.25">
      <c r="A133" s="2" t="s">
        <v>0</v>
      </c>
      <c r="B133" s="2">
        <v>1000</v>
      </c>
      <c r="C133" s="2">
        <v>1</v>
      </c>
      <c r="D133" s="2">
        <v>19009.554469999999</v>
      </c>
      <c r="E133" s="2">
        <v>1.8610000000000002E-2</v>
      </c>
      <c r="F133" s="2">
        <v>19068.008140000002</v>
      </c>
      <c r="G133" s="2">
        <v>9.1480000000000006E-2</v>
      </c>
      <c r="H133" s="2">
        <v>19009.554469999999</v>
      </c>
      <c r="I133" s="2">
        <v>953.24518999999998</v>
      </c>
      <c r="J133" s="2">
        <v>433</v>
      </c>
      <c r="K133" s="2">
        <v>18980.389080000001</v>
      </c>
      <c r="L133" s="2">
        <v>967.93818999999996</v>
      </c>
      <c r="M133" s="2">
        <v>21</v>
      </c>
      <c r="N133" s="2">
        <v>19066.80114</v>
      </c>
      <c r="O133" s="2">
        <v>951.44574999999998</v>
      </c>
      <c r="P133" s="2">
        <v>2983</v>
      </c>
      <c r="Q133" s="2">
        <v>19154.001260000001</v>
      </c>
      <c r="R133" s="2">
        <v>957.16382999999996</v>
      </c>
      <c r="S133" s="2">
        <v>84</v>
      </c>
      <c r="T133" s="2">
        <v>18976.611649999999</v>
      </c>
      <c r="U133" s="2">
        <v>996.90940000000001</v>
      </c>
      <c r="V133" s="2">
        <v>14</v>
      </c>
    </row>
    <row r="134" spans="1:22" x14ac:dyDescent="0.25">
      <c r="A134" s="2" t="s">
        <v>0</v>
      </c>
      <c r="B134" s="2">
        <v>1000</v>
      </c>
      <c r="C134" s="2">
        <v>1</v>
      </c>
      <c r="D134" s="2">
        <v>19009.554469999999</v>
      </c>
      <c r="E134" s="2">
        <v>1.83E-2</v>
      </c>
      <c r="F134" s="2">
        <v>19068.008140000002</v>
      </c>
      <c r="G134" s="2">
        <v>9.0260000000000007E-2</v>
      </c>
      <c r="H134" s="2">
        <v>19009.554469999999</v>
      </c>
      <c r="I134" s="2">
        <v>952.72851000000003</v>
      </c>
      <c r="J134" s="2">
        <v>438</v>
      </c>
      <c r="K134" s="2">
        <v>18976.836380000001</v>
      </c>
      <c r="L134" s="2">
        <v>965.54024000000004</v>
      </c>
      <c r="M134" s="2">
        <v>21</v>
      </c>
      <c r="N134" s="2">
        <v>19076.259450000001</v>
      </c>
      <c r="O134" s="2">
        <v>951.48667999999998</v>
      </c>
      <c r="P134" s="2">
        <v>3080</v>
      </c>
      <c r="Q134" s="2">
        <v>19078.413779999999</v>
      </c>
      <c r="R134" s="2">
        <v>956.65313000000003</v>
      </c>
      <c r="S134" s="2">
        <v>83</v>
      </c>
      <c r="T134" s="2">
        <v>18977.820930000002</v>
      </c>
      <c r="U134" s="2">
        <v>993.38842999999997</v>
      </c>
      <c r="V134" s="2">
        <v>14</v>
      </c>
    </row>
    <row r="135" spans="1:22" x14ac:dyDescent="0.25">
      <c r="A135" s="2" t="s">
        <v>0</v>
      </c>
      <c r="B135" s="2">
        <v>1000</v>
      </c>
      <c r="C135" s="2">
        <v>1</v>
      </c>
      <c r="D135" s="2">
        <v>19009.554469999999</v>
      </c>
      <c r="E135" s="2">
        <v>1.8589999999999999E-2</v>
      </c>
      <c r="F135" s="2">
        <v>19068.008140000002</v>
      </c>
      <c r="G135" s="2">
        <v>9.0950000000000003E-2</v>
      </c>
      <c r="H135" s="2">
        <v>19009.554469999999</v>
      </c>
      <c r="I135" s="2">
        <v>951.85688000000005</v>
      </c>
      <c r="J135" s="2">
        <v>436</v>
      </c>
      <c r="K135" s="2">
        <v>18979.920320000001</v>
      </c>
      <c r="L135" s="2">
        <v>964.56605000000002</v>
      </c>
      <c r="M135" s="2">
        <v>21</v>
      </c>
      <c r="N135" s="2">
        <v>19092.390459999999</v>
      </c>
      <c r="O135" s="2">
        <v>951.65666999999996</v>
      </c>
      <c r="P135" s="2">
        <v>3077</v>
      </c>
      <c r="Q135" s="2">
        <v>19154.001260000001</v>
      </c>
      <c r="R135" s="2">
        <v>962.56775000000005</v>
      </c>
      <c r="S135" s="2">
        <v>85</v>
      </c>
      <c r="T135" s="2">
        <v>18976.903409999999</v>
      </c>
      <c r="U135" s="2">
        <v>994.81564000000003</v>
      </c>
      <c r="V135" s="2">
        <v>14</v>
      </c>
    </row>
    <row r="136" spans="1:22" x14ac:dyDescent="0.25">
      <c r="A136" s="2" t="s">
        <v>0</v>
      </c>
      <c r="B136" s="2">
        <v>1000</v>
      </c>
      <c r="C136" s="2">
        <v>1</v>
      </c>
      <c r="D136" s="2">
        <v>19009.554469999999</v>
      </c>
      <c r="E136" s="2">
        <v>2.4400000000000002E-2</v>
      </c>
      <c r="F136" s="2">
        <v>19068.008140000002</v>
      </c>
      <c r="G136" s="2">
        <v>0.12406</v>
      </c>
      <c r="H136" s="2">
        <v>19009.554469999999</v>
      </c>
      <c r="I136" s="2">
        <v>952.14188999999999</v>
      </c>
      <c r="J136" s="2">
        <v>434</v>
      </c>
      <c r="K136" s="2">
        <v>18983.224999999999</v>
      </c>
      <c r="L136" s="2">
        <v>962.85515999999996</v>
      </c>
      <c r="M136" s="2">
        <v>21</v>
      </c>
      <c r="N136" s="2">
        <v>19143.229169999999</v>
      </c>
      <c r="O136" s="2">
        <v>951.52972</v>
      </c>
      <c r="P136" s="2">
        <v>3094</v>
      </c>
      <c r="Q136" s="2">
        <v>19154.001260000001</v>
      </c>
      <c r="R136" s="2">
        <v>958.33959000000004</v>
      </c>
      <c r="S136" s="2">
        <v>84</v>
      </c>
      <c r="T136" s="2">
        <v>18978.95665</v>
      </c>
      <c r="U136" s="2">
        <v>994.62379999999996</v>
      </c>
      <c r="V136" s="2">
        <v>19</v>
      </c>
    </row>
    <row r="137" spans="1:22" x14ac:dyDescent="0.25">
      <c r="A137" s="2" t="s">
        <v>0</v>
      </c>
      <c r="B137" s="2">
        <v>1000</v>
      </c>
      <c r="C137" s="2">
        <v>1</v>
      </c>
      <c r="D137" s="2">
        <v>19009.554469999999</v>
      </c>
      <c r="E137" s="2">
        <v>1.8550000000000001E-2</v>
      </c>
      <c r="F137" s="2">
        <v>19068.008140000002</v>
      </c>
      <c r="G137" s="2">
        <v>9.2179999999999998E-2</v>
      </c>
      <c r="H137" s="2">
        <v>19009.554469999999</v>
      </c>
      <c r="I137" s="2">
        <v>952.98811000000001</v>
      </c>
      <c r="J137" s="2">
        <v>436</v>
      </c>
      <c r="K137" s="2">
        <v>18978.32675</v>
      </c>
      <c r="L137" s="2">
        <v>962.57066999999995</v>
      </c>
      <c r="M137" s="2">
        <v>21</v>
      </c>
      <c r="N137" s="2">
        <v>19045.549419999999</v>
      </c>
      <c r="O137" s="2">
        <v>951.54690000000005</v>
      </c>
      <c r="P137" s="2">
        <v>3116</v>
      </c>
      <c r="Q137" s="2">
        <v>19125.627039999999</v>
      </c>
      <c r="R137" s="2">
        <v>960.21054000000004</v>
      </c>
      <c r="S137" s="2">
        <v>84</v>
      </c>
      <c r="T137" s="2">
        <v>18976.806939999999</v>
      </c>
      <c r="U137" s="2">
        <v>994.59335999999996</v>
      </c>
      <c r="V137" s="2">
        <v>14</v>
      </c>
    </row>
  </sheetData>
  <mergeCells count="7">
    <mergeCell ref="T1:V1"/>
    <mergeCell ref="D1:E1"/>
    <mergeCell ref="F1:G1"/>
    <mergeCell ref="H1:J1"/>
    <mergeCell ref="K1:M1"/>
    <mergeCell ref="N1:P1"/>
    <mergeCell ref="Q1:S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Q55"/>
  <sheetViews>
    <sheetView zoomScale="85" zoomScaleNormal="85" workbookViewId="0">
      <selection activeCell="L30" sqref="L30:Q30"/>
    </sheetView>
  </sheetViews>
  <sheetFormatPr defaultRowHeight="13.8" x14ac:dyDescent="0.25"/>
  <cols>
    <col min="1" max="1" width="10.44140625" customWidth="1"/>
    <col min="2" max="2" width="5.77734375" bestFit="1" customWidth="1"/>
    <col min="3" max="3" width="4.6640625" bestFit="1" customWidth="1"/>
    <col min="4" max="4" width="13.21875" style="16" customWidth="1"/>
    <col min="5" max="10" width="13.21875" customWidth="1"/>
    <col min="11" max="11" width="4.44140625" customWidth="1"/>
    <col min="12" max="17" width="8.109375" customWidth="1"/>
  </cols>
  <sheetData>
    <row r="1" spans="1:17" s="3" customFormat="1" x14ac:dyDescent="0.25">
      <c r="D1" s="28" t="s">
        <v>49</v>
      </c>
      <c r="E1" s="28" t="s">
        <v>58</v>
      </c>
      <c r="F1" s="27" t="s">
        <v>50</v>
      </c>
      <c r="G1" s="27" t="s">
        <v>51</v>
      </c>
      <c r="H1" s="27" t="s">
        <v>52</v>
      </c>
      <c r="I1" s="27" t="s">
        <v>53</v>
      </c>
      <c r="J1" s="27" t="s">
        <v>54</v>
      </c>
      <c r="K1" s="9"/>
      <c r="L1" s="18" t="s">
        <v>49</v>
      </c>
      <c r="M1" s="18" t="s">
        <v>59</v>
      </c>
      <c r="N1" s="18" t="s">
        <v>50</v>
      </c>
      <c r="O1" s="18" t="s">
        <v>51</v>
      </c>
      <c r="P1" s="18" t="s">
        <v>52</v>
      </c>
      <c r="Q1" s="18" t="s">
        <v>53</v>
      </c>
    </row>
    <row r="2" spans="1:17" s="3" customFormat="1" x14ac:dyDescent="0.25">
      <c r="D2" s="13" t="s">
        <v>55</v>
      </c>
      <c r="E2" s="13" t="s">
        <v>55</v>
      </c>
      <c r="F2" s="9" t="s">
        <v>55</v>
      </c>
      <c r="G2" s="9" t="s">
        <v>55</v>
      </c>
      <c r="H2" s="9" t="s">
        <v>55</v>
      </c>
      <c r="I2" s="9" t="s">
        <v>56</v>
      </c>
      <c r="J2" s="9" t="s">
        <v>55</v>
      </c>
      <c r="K2" s="9"/>
      <c r="M2" s="9"/>
    </row>
    <row r="3" spans="1:17" s="3" customFormat="1" x14ac:dyDescent="0.25">
      <c r="A3" s="3" t="s">
        <v>1</v>
      </c>
      <c r="B3" s="3">
        <v>25</v>
      </c>
      <c r="C3" s="3">
        <v>0.4</v>
      </c>
      <c r="D3" s="14">
        <v>45.745800000000003</v>
      </c>
      <c r="E3" s="14">
        <v>45.829740000000001</v>
      </c>
      <c r="F3" s="14">
        <v>32.417318000000002</v>
      </c>
      <c r="G3" s="14">
        <v>31.593880000000002</v>
      </c>
      <c r="H3" s="14">
        <v>32.455590000000001</v>
      </c>
      <c r="I3" s="14">
        <v>31.832594</v>
      </c>
      <c r="J3" s="14">
        <v>31.593880000000002</v>
      </c>
      <c r="L3" s="3">
        <f t="shared" ref="L3:L29" si="0">(D3-J3)/MAX(D3,J3)</f>
        <v>0.30935998496036793</v>
      </c>
      <c r="M3" s="3">
        <f t="shared" ref="M3:M29" si="1">(E3-J3)/MAX(J3,E3)</f>
        <v>0.31062493481307113</v>
      </c>
      <c r="N3" s="3">
        <f t="shared" ref="N3:N29" si="2">(F3-J3)/MAX(F3,J3)</f>
        <v>2.540117600104979E-2</v>
      </c>
      <c r="O3" s="3">
        <f t="shared" ref="O3:O29" si="3">(G3-J3)/MAX(G3,J3)</f>
        <v>0</v>
      </c>
      <c r="P3" s="3">
        <f t="shared" ref="P3:P29" si="4">(H3-J3)/MAX(H3,J3)</f>
        <v>2.6550433993034746E-2</v>
      </c>
      <c r="Q3" s="3">
        <f t="shared" ref="Q3:Q29" si="5">(I3-J3)/MAX(I3,J3)</f>
        <v>7.4990432762092243E-3</v>
      </c>
    </row>
    <row r="4" spans="1:17" s="3" customFormat="1" x14ac:dyDescent="0.25">
      <c r="A4" s="3" t="s">
        <v>1</v>
      </c>
      <c r="B4" s="3">
        <v>25</v>
      </c>
      <c r="C4" s="3">
        <v>0.7</v>
      </c>
      <c r="D4" s="14">
        <v>37.339120000000001</v>
      </c>
      <c r="E4" s="14">
        <v>36.53416</v>
      </c>
      <c r="F4" s="14">
        <v>31.834120000000002</v>
      </c>
      <c r="G4" s="14">
        <v>30.142829999999996</v>
      </c>
      <c r="H4" s="14">
        <v>32.571115999999996</v>
      </c>
      <c r="I4" s="14">
        <v>31.815070000000002</v>
      </c>
      <c r="J4" s="14">
        <v>30.142829999999996</v>
      </c>
      <c r="L4" s="3">
        <f t="shared" si="0"/>
        <v>0.19272789503341281</v>
      </c>
      <c r="M4" s="3">
        <f t="shared" si="1"/>
        <v>0.1749412057099439</v>
      </c>
      <c r="N4" s="3">
        <f t="shared" si="2"/>
        <v>5.3128215889115378E-2</v>
      </c>
      <c r="O4" s="3">
        <f t="shared" si="3"/>
        <v>0</v>
      </c>
      <c r="P4" s="3">
        <f t="shared" si="4"/>
        <v>7.4553355801502172E-2</v>
      </c>
      <c r="Q4" s="3">
        <f t="shared" si="5"/>
        <v>5.2561254776431594E-2</v>
      </c>
    </row>
    <row r="5" spans="1:17" s="3" customFormat="1" x14ac:dyDescent="0.25">
      <c r="A5" s="3" t="s">
        <v>1</v>
      </c>
      <c r="B5" s="3">
        <v>25</v>
      </c>
      <c r="C5" s="3">
        <v>1</v>
      </c>
      <c r="D5" s="14">
        <v>31.876709999999996</v>
      </c>
      <c r="E5" s="14">
        <v>30.895879999999998</v>
      </c>
      <c r="F5" s="14">
        <v>31.364994000000003</v>
      </c>
      <c r="G5" s="14">
        <v>29.750143999999999</v>
      </c>
      <c r="H5" s="14">
        <v>31.520738000000001</v>
      </c>
      <c r="I5" s="14">
        <v>31.210201999999999</v>
      </c>
      <c r="J5" s="14">
        <v>29.699961999999999</v>
      </c>
      <c r="L5" s="3">
        <f t="shared" si="0"/>
        <v>6.8286469965062158E-2</v>
      </c>
      <c r="M5" s="3">
        <f t="shared" si="1"/>
        <v>3.8708008964302001E-2</v>
      </c>
      <c r="N5" s="3">
        <f t="shared" si="2"/>
        <v>5.3085678894120095E-2</v>
      </c>
      <c r="O5" s="3">
        <f t="shared" si="3"/>
        <v>1.6867817513757078E-3</v>
      </c>
      <c r="P5" s="3">
        <f t="shared" si="4"/>
        <v>5.7764383562339247E-2</v>
      </c>
      <c r="Q5" s="3">
        <f t="shared" si="5"/>
        <v>4.8389305522598014E-2</v>
      </c>
    </row>
    <row r="6" spans="1:17" s="3" customFormat="1" x14ac:dyDescent="0.25">
      <c r="A6" s="3" t="s">
        <v>1</v>
      </c>
      <c r="B6" s="3">
        <v>100</v>
      </c>
      <c r="C6" s="3">
        <v>0.4</v>
      </c>
      <c r="D6" s="14">
        <v>161.39909</v>
      </c>
      <c r="E6" s="14">
        <v>151.77753999999999</v>
      </c>
      <c r="F6" s="14">
        <v>148.157318</v>
      </c>
      <c r="G6" s="14">
        <v>147.297966</v>
      </c>
      <c r="H6" s="14">
        <v>148.67808199999999</v>
      </c>
      <c r="I6" s="14">
        <v>147.92003199999999</v>
      </c>
      <c r="J6" s="14">
        <v>147.244708</v>
      </c>
      <c r="L6" s="3">
        <f t="shared" si="0"/>
        <v>8.7698028532874617E-2</v>
      </c>
      <c r="M6" s="3">
        <f t="shared" si="1"/>
        <v>2.986497211642767E-2</v>
      </c>
      <c r="N6" s="3">
        <f t="shared" si="2"/>
        <v>6.1597362338862045E-3</v>
      </c>
      <c r="O6" s="3">
        <f t="shared" si="3"/>
        <v>3.6156643194923399E-4</v>
      </c>
      <c r="P6" s="3">
        <f t="shared" si="4"/>
        <v>9.6407888823854104E-3</v>
      </c>
      <c r="Q6" s="3">
        <f t="shared" si="5"/>
        <v>4.5654668327815744E-3</v>
      </c>
    </row>
    <row r="7" spans="1:17" s="3" customFormat="1" x14ac:dyDescent="0.25">
      <c r="A7" s="3" t="s">
        <v>1</v>
      </c>
      <c r="B7" s="3">
        <v>100</v>
      </c>
      <c r="C7" s="3">
        <v>0.7</v>
      </c>
      <c r="D7" s="14">
        <v>151.0804</v>
      </c>
      <c r="E7" s="14">
        <v>111.0284</v>
      </c>
      <c r="F7" s="14">
        <v>111.431842</v>
      </c>
      <c r="G7" s="14">
        <v>146.53118000000001</v>
      </c>
      <c r="H7" s="14">
        <v>111.563626</v>
      </c>
      <c r="I7" s="14">
        <v>110.35703799999999</v>
      </c>
      <c r="J7" s="14">
        <v>116.65742399999999</v>
      </c>
      <c r="L7" s="3">
        <f t="shared" si="0"/>
        <v>0.22784541211169687</v>
      </c>
      <c r="M7" s="3">
        <f t="shared" si="1"/>
        <v>-4.8252599851681857E-2</v>
      </c>
      <c r="N7" s="3">
        <f t="shared" si="2"/>
        <v>-4.4794251585736959E-2</v>
      </c>
      <c r="O7" s="3">
        <f t="shared" si="3"/>
        <v>0.20387303234710874</v>
      </c>
      <c r="P7" s="3">
        <f t="shared" si="4"/>
        <v>-4.3664584947461151E-2</v>
      </c>
      <c r="Q7" s="3">
        <f t="shared" si="5"/>
        <v>-5.4007587206794515E-2</v>
      </c>
    </row>
    <row r="8" spans="1:17" s="3" customFormat="1" x14ac:dyDescent="0.25">
      <c r="A8" s="3" t="s">
        <v>1</v>
      </c>
      <c r="B8" s="3">
        <v>100</v>
      </c>
      <c r="C8" s="3">
        <v>1</v>
      </c>
      <c r="D8" s="14">
        <v>108.81712999999999</v>
      </c>
      <c r="E8" s="14">
        <v>108.79155</v>
      </c>
      <c r="F8" s="14">
        <v>108.60818800000001</v>
      </c>
      <c r="G8" s="14">
        <v>106.97477799999999</v>
      </c>
      <c r="H8" s="14">
        <v>109.27417600000001</v>
      </c>
      <c r="I8" s="14">
        <v>108.23709599999999</v>
      </c>
      <c r="J8" s="14">
        <v>107.353532</v>
      </c>
      <c r="L8" s="3">
        <f t="shared" si="0"/>
        <v>1.3450069855729429E-2</v>
      </c>
      <c r="M8" s="3">
        <f t="shared" si="1"/>
        <v>1.3218103795745163E-2</v>
      </c>
      <c r="N8" s="3">
        <f t="shared" si="2"/>
        <v>1.1552130857758268E-2</v>
      </c>
      <c r="O8" s="3">
        <f t="shared" si="3"/>
        <v>-3.5281000349389057E-3</v>
      </c>
      <c r="P8" s="3">
        <f t="shared" si="4"/>
        <v>1.7576375959128806E-2</v>
      </c>
      <c r="Q8" s="3">
        <f t="shared" si="5"/>
        <v>8.1632271434924006E-3</v>
      </c>
    </row>
    <row r="9" spans="1:17" s="3" customFormat="1" x14ac:dyDescent="0.25">
      <c r="A9" s="3" t="s">
        <v>1</v>
      </c>
      <c r="B9" s="3">
        <v>1000</v>
      </c>
      <c r="C9" s="3">
        <v>0.4</v>
      </c>
      <c r="D9" s="14">
        <v>1319.2342599999999</v>
      </c>
      <c r="E9" s="14">
        <v>1151.96435</v>
      </c>
      <c r="F9" s="14">
        <v>1086.132494</v>
      </c>
      <c r="G9" s="14">
        <v>1085.572224</v>
      </c>
      <c r="H9" s="14">
        <v>1087.478732</v>
      </c>
      <c r="I9" s="14">
        <v>1088.7168079999999</v>
      </c>
      <c r="J9" s="14">
        <v>1083.5224600000001</v>
      </c>
      <c r="L9" s="3">
        <f t="shared" si="0"/>
        <v>0.17867319485775016</v>
      </c>
      <c r="M9" s="3">
        <f t="shared" si="1"/>
        <v>5.9413201458881806E-2</v>
      </c>
      <c r="N9" s="3">
        <f t="shared" si="2"/>
        <v>2.4030530477802039E-3</v>
      </c>
      <c r="O9" s="3">
        <f t="shared" si="3"/>
        <v>1.8881875887051696E-3</v>
      </c>
      <c r="P9" s="3">
        <f t="shared" si="4"/>
        <v>3.6380224123775313E-3</v>
      </c>
      <c r="Q9" s="3">
        <f t="shared" si="5"/>
        <v>4.7710735811472508E-3</v>
      </c>
    </row>
    <row r="10" spans="1:17" s="3" customFormat="1" x14ac:dyDescent="0.25">
      <c r="A10" s="3" t="s">
        <v>1</v>
      </c>
      <c r="B10" s="3">
        <v>1000</v>
      </c>
      <c r="C10" s="3">
        <v>0.7</v>
      </c>
      <c r="D10" s="14">
        <v>1253.8009500000001</v>
      </c>
      <c r="E10" s="14">
        <v>1080.2716700000001</v>
      </c>
      <c r="F10" s="14">
        <v>1074.1352260000001</v>
      </c>
      <c r="G10" s="14">
        <v>1211.9286659999998</v>
      </c>
      <c r="H10" s="14">
        <v>1073.54296</v>
      </c>
      <c r="I10" s="14">
        <v>1090.394912</v>
      </c>
      <c r="J10" s="14">
        <v>1211.237316</v>
      </c>
      <c r="L10" s="3">
        <f t="shared" si="0"/>
        <v>3.3947680451191307E-2</v>
      </c>
      <c r="M10" s="3">
        <f t="shared" si="1"/>
        <v>-0.10812550461415926</v>
      </c>
      <c r="N10" s="3">
        <f t="shared" si="2"/>
        <v>-0.11319176530390174</v>
      </c>
      <c r="O10" s="3">
        <f t="shared" si="3"/>
        <v>5.7045436698980559E-4</v>
      </c>
      <c r="P10" s="3">
        <f t="shared" si="4"/>
        <v>-0.11368074132220674</v>
      </c>
      <c r="Q10" s="3">
        <f t="shared" si="5"/>
        <v>-9.9767735359302612E-2</v>
      </c>
    </row>
    <row r="11" spans="1:17" s="3" customFormat="1" x14ac:dyDescent="0.25">
      <c r="A11" s="3" t="s">
        <v>1</v>
      </c>
      <c r="B11" s="3">
        <v>1000</v>
      </c>
      <c r="C11" s="3">
        <v>1</v>
      </c>
      <c r="D11" s="14">
        <v>1066.414</v>
      </c>
      <c r="E11" s="14">
        <v>1065.0097599999999</v>
      </c>
      <c r="F11" s="14">
        <v>1065.1917940000001</v>
      </c>
      <c r="G11" s="14">
        <v>1062.6720539999999</v>
      </c>
      <c r="H11" s="14">
        <v>1068.1572140000001</v>
      </c>
      <c r="I11" s="14">
        <v>1066.4532359999998</v>
      </c>
      <c r="J11" s="14">
        <v>1062.4677199999999</v>
      </c>
      <c r="L11" s="3">
        <f t="shared" si="0"/>
        <v>3.7005140592678972E-3</v>
      </c>
      <c r="M11" s="3">
        <f t="shared" si="1"/>
        <v>2.3868701447393712E-3</v>
      </c>
      <c r="N11" s="3">
        <f t="shared" si="2"/>
        <v>2.5573554127475756E-3</v>
      </c>
      <c r="O11" s="3">
        <f t="shared" si="3"/>
        <v>1.9228321590925842E-4</v>
      </c>
      <c r="P11" s="3">
        <f t="shared" si="4"/>
        <v>5.3264574965461919E-3</v>
      </c>
      <c r="Q11" s="3">
        <f t="shared" si="5"/>
        <v>3.7371690248216021E-3</v>
      </c>
    </row>
    <row r="12" spans="1:17" s="3" customFormat="1" x14ac:dyDescent="0.25">
      <c r="A12" s="3" t="s">
        <v>57</v>
      </c>
      <c r="B12" s="3">
        <v>24</v>
      </c>
      <c r="C12" s="3">
        <v>0.4</v>
      </c>
      <c r="D12" s="14">
        <v>4194.8154000000004</v>
      </c>
      <c r="E12" s="14">
        <v>2778.2895100000001</v>
      </c>
      <c r="F12" s="14">
        <v>2781.7851419999997</v>
      </c>
      <c r="G12" s="14">
        <v>2757.8133899999998</v>
      </c>
      <c r="H12" s="14">
        <v>2761.2163499999997</v>
      </c>
      <c r="I12" s="14">
        <v>2757.9409799999999</v>
      </c>
      <c r="J12" s="14">
        <v>2757.8133899999998</v>
      </c>
      <c r="L12" s="3">
        <f t="shared" si="0"/>
        <v>0.34256620923056602</v>
      </c>
      <c r="M12" s="3">
        <f t="shared" si="1"/>
        <v>7.3700454636926099E-3</v>
      </c>
      <c r="N12" s="3">
        <f t="shared" si="2"/>
        <v>8.6173988199408982E-3</v>
      </c>
      <c r="O12" s="3">
        <f t="shared" si="3"/>
        <v>0</v>
      </c>
      <c r="P12" s="3">
        <f t="shared" si="4"/>
        <v>1.2324133891210278E-3</v>
      </c>
      <c r="Q12" s="3">
        <f t="shared" si="5"/>
        <v>4.6262773904630374E-5</v>
      </c>
    </row>
    <row r="13" spans="1:17" s="3" customFormat="1" x14ac:dyDescent="0.25">
      <c r="A13" s="3" t="s">
        <v>2</v>
      </c>
      <c r="B13" s="3">
        <v>24</v>
      </c>
      <c r="C13" s="3">
        <v>0.7</v>
      </c>
      <c r="D13" s="14">
        <v>2586.8513800000001</v>
      </c>
      <c r="E13" s="14">
        <v>2604.07251</v>
      </c>
      <c r="F13" s="14">
        <v>2582.772688</v>
      </c>
      <c r="G13" s="14">
        <v>2586.8513800000001</v>
      </c>
      <c r="H13" s="14">
        <v>2572.0979400000001</v>
      </c>
      <c r="I13" s="14">
        <v>2566.4579199999998</v>
      </c>
      <c r="J13" s="14">
        <v>2566.4579199999998</v>
      </c>
      <c r="L13" s="3">
        <f t="shared" si="0"/>
        <v>7.8835066280461118E-3</v>
      </c>
      <c r="M13" s="3">
        <f t="shared" si="1"/>
        <v>1.4444524818550516E-2</v>
      </c>
      <c r="N13" s="3">
        <f t="shared" si="2"/>
        <v>6.3167649541136022E-3</v>
      </c>
      <c r="O13" s="3">
        <f t="shared" si="3"/>
        <v>7.8835066280461118E-3</v>
      </c>
      <c r="P13" s="3">
        <f t="shared" si="4"/>
        <v>2.1927703110715437E-3</v>
      </c>
      <c r="Q13" s="3">
        <f t="shared" si="5"/>
        <v>0</v>
      </c>
    </row>
    <row r="14" spans="1:17" s="3" customFormat="1" x14ac:dyDescent="0.25">
      <c r="A14" s="3" t="s">
        <v>2</v>
      </c>
      <c r="B14" s="3">
        <v>24</v>
      </c>
      <c r="C14" s="3">
        <v>1</v>
      </c>
      <c r="D14" s="14">
        <v>3671.3076300000002</v>
      </c>
      <c r="E14" s="14">
        <v>2604.72829</v>
      </c>
      <c r="F14" s="14">
        <v>2338.7629999999999</v>
      </c>
      <c r="G14" s="14">
        <v>2326.418334</v>
      </c>
      <c r="H14" s="14">
        <v>2408.8948259999997</v>
      </c>
      <c r="I14" s="14">
        <v>2333.5735780000005</v>
      </c>
      <c r="J14" s="14">
        <v>2325.6535680000002</v>
      </c>
      <c r="L14" s="3">
        <f t="shared" si="0"/>
        <v>0.36653263567564343</v>
      </c>
      <c r="M14" s="3">
        <f t="shared" si="1"/>
        <v>0.10714158673340927</v>
      </c>
      <c r="N14" s="3">
        <f t="shared" si="2"/>
        <v>5.6052845029614983E-3</v>
      </c>
      <c r="O14" s="3">
        <f t="shared" si="3"/>
        <v>3.2873107507060308E-4</v>
      </c>
      <c r="P14" s="3">
        <f t="shared" si="4"/>
        <v>3.4555787617437293E-2</v>
      </c>
      <c r="Q14" s="3">
        <f t="shared" si="5"/>
        <v>3.3939405530928894E-3</v>
      </c>
    </row>
    <row r="15" spans="1:17" s="3" customFormat="1" x14ac:dyDescent="0.25">
      <c r="A15" s="3" t="s">
        <v>2</v>
      </c>
      <c r="B15" s="3">
        <v>100</v>
      </c>
      <c r="C15" s="3">
        <v>0.4</v>
      </c>
      <c r="D15" s="14">
        <v>51342.060100000002</v>
      </c>
      <c r="E15" s="14">
        <v>48761.574500000002</v>
      </c>
      <c r="F15" s="14">
        <v>44008.651444000003</v>
      </c>
      <c r="G15" s="14">
        <v>37623.299079999997</v>
      </c>
      <c r="H15" s="14">
        <v>39120.002770000006</v>
      </c>
      <c r="I15" s="14">
        <v>39819.397887999992</v>
      </c>
      <c r="J15" s="14">
        <v>37509.230301999996</v>
      </c>
      <c r="L15" s="3">
        <f t="shared" si="0"/>
        <v>0.26942490759150517</v>
      </c>
      <c r="M15" s="3">
        <f t="shared" si="1"/>
        <v>0.23076252794093033</v>
      </c>
      <c r="N15" s="3">
        <f t="shared" si="2"/>
        <v>0.14768507847304457</v>
      </c>
      <c r="O15" s="3">
        <f t="shared" si="3"/>
        <v>3.0318653810090263E-3</v>
      </c>
      <c r="P15" s="3">
        <f t="shared" si="4"/>
        <v>4.1175162421902098E-2</v>
      </c>
      <c r="Q15" s="3">
        <f t="shared" si="5"/>
        <v>5.8016135565329328E-2</v>
      </c>
    </row>
    <row r="16" spans="1:17" s="3" customFormat="1" x14ac:dyDescent="0.25">
      <c r="A16" s="3" t="s">
        <v>2</v>
      </c>
      <c r="B16" s="3">
        <v>100</v>
      </c>
      <c r="C16" s="3">
        <v>0.7</v>
      </c>
      <c r="D16" s="14">
        <v>44382.7981</v>
      </c>
      <c r="E16" s="14">
        <v>44377.484230000002</v>
      </c>
      <c r="F16" s="14">
        <v>39610.025156000003</v>
      </c>
      <c r="G16" s="14">
        <v>36249.444567999999</v>
      </c>
      <c r="H16" s="14">
        <v>37252.525062000008</v>
      </c>
      <c r="I16" s="14">
        <v>38243.327632</v>
      </c>
      <c r="J16" s="14">
        <v>36218.732724000001</v>
      </c>
      <c r="L16" s="3">
        <f t="shared" si="0"/>
        <v>0.18394661277563748</v>
      </c>
      <c r="M16" s="3">
        <f t="shared" si="1"/>
        <v>0.18384889651956732</v>
      </c>
      <c r="N16" s="3">
        <f t="shared" si="2"/>
        <v>8.5617022929012188E-2</v>
      </c>
      <c r="O16" s="3">
        <f t="shared" si="3"/>
        <v>8.4723626433463243E-4</v>
      </c>
      <c r="P16" s="3">
        <f t="shared" si="4"/>
        <v>2.775093329323176E-2</v>
      </c>
      <c r="Q16" s="3">
        <f t="shared" si="5"/>
        <v>5.2939820704982925E-2</v>
      </c>
    </row>
    <row r="17" spans="1:17" s="3" customFormat="1" x14ac:dyDescent="0.25">
      <c r="A17" s="3" t="s">
        <v>2</v>
      </c>
      <c r="B17" s="3">
        <v>100</v>
      </c>
      <c r="C17" s="3">
        <v>1</v>
      </c>
      <c r="D17" s="14">
        <v>37625.758329999997</v>
      </c>
      <c r="E17" s="14">
        <v>37625.929170000003</v>
      </c>
      <c r="F17" s="14">
        <v>37579.982069999991</v>
      </c>
      <c r="G17" s="14">
        <v>35917.036853999991</v>
      </c>
      <c r="H17" s="14">
        <v>36951.329191999997</v>
      </c>
      <c r="I17" s="14">
        <v>37633.008163999999</v>
      </c>
      <c r="J17" s="14">
        <v>35938.824787999998</v>
      </c>
      <c r="L17" s="3">
        <f t="shared" si="0"/>
        <v>4.4834539338838061E-2</v>
      </c>
      <c r="M17" s="3">
        <f t="shared" si="1"/>
        <v>4.483887625412241E-2</v>
      </c>
      <c r="N17" s="3">
        <f t="shared" si="2"/>
        <v>4.3671050160242753E-2</v>
      </c>
      <c r="O17" s="3">
        <f t="shared" si="3"/>
        <v>-6.0625059746756752E-4</v>
      </c>
      <c r="P17" s="3">
        <f t="shared" si="4"/>
        <v>2.74010279505509E-2</v>
      </c>
      <c r="Q17" s="3">
        <f t="shared" si="5"/>
        <v>4.5018547776381819E-2</v>
      </c>
    </row>
    <row r="18" spans="1:17" s="3" customFormat="1" x14ac:dyDescent="0.25">
      <c r="A18" s="3" t="s">
        <v>2</v>
      </c>
      <c r="B18" s="3">
        <v>997</v>
      </c>
      <c r="C18" s="3">
        <v>0.4</v>
      </c>
      <c r="D18" s="14">
        <v>342102.89087</v>
      </c>
      <c r="E18" s="14">
        <v>336048.20301</v>
      </c>
      <c r="F18" s="14">
        <v>331044.52891600004</v>
      </c>
      <c r="G18" s="14">
        <v>325747.57985600003</v>
      </c>
      <c r="H18" s="14">
        <v>325288.96779800003</v>
      </c>
      <c r="I18" s="14">
        <v>328294.60753199999</v>
      </c>
      <c r="J18" s="14">
        <v>324237.03141</v>
      </c>
      <c r="L18" s="3">
        <f t="shared" si="0"/>
        <v>5.2223643637051523E-2</v>
      </c>
      <c r="M18" s="3">
        <f t="shared" si="1"/>
        <v>3.5147254156417937E-2</v>
      </c>
      <c r="N18" s="3">
        <f t="shared" si="2"/>
        <v>2.056369132059389E-2</v>
      </c>
      <c r="O18" s="3">
        <f t="shared" si="3"/>
        <v>4.6371747310226617E-3</v>
      </c>
      <c r="P18" s="3">
        <f t="shared" si="4"/>
        <v>3.2338520273865207E-3</v>
      </c>
      <c r="Q18" s="3">
        <f t="shared" si="5"/>
        <v>1.2359557631797205E-2</v>
      </c>
    </row>
    <row r="19" spans="1:17" s="3" customFormat="1" x14ac:dyDescent="0.25">
      <c r="A19" s="3" t="s">
        <v>2</v>
      </c>
      <c r="B19" s="3">
        <v>997</v>
      </c>
      <c r="C19" s="3">
        <v>0.7</v>
      </c>
      <c r="D19" s="14">
        <v>328304.17460000003</v>
      </c>
      <c r="E19" s="14">
        <v>334261.16041000001</v>
      </c>
      <c r="F19" s="14">
        <v>327383.23434600001</v>
      </c>
      <c r="G19" s="14">
        <v>324454.2732</v>
      </c>
      <c r="H19" s="14">
        <v>324901.27354799997</v>
      </c>
      <c r="I19" s="14">
        <v>326822.44551999995</v>
      </c>
      <c r="J19" s="14">
        <v>323787.36599999998</v>
      </c>
      <c r="L19" s="3">
        <f t="shared" si="0"/>
        <v>1.3757999286799343E-2</v>
      </c>
      <c r="M19" s="3">
        <f t="shared" si="1"/>
        <v>3.1334165169393365E-2</v>
      </c>
      <c r="N19" s="3">
        <f t="shared" si="2"/>
        <v>1.09836667512414E-2</v>
      </c>
      <c r="O19" s="3">
        <f t="shared" si="3"/>
        <v>2.055473621667856E-3</v>
      </c>
      <c r="P19" s="3">
        <f t="shared" si="4"/>
        <v>3.4284493127276798E-3</v>
      </c>
      <c r="Q19" s="3">
        <f t="shared" si="5"/>
        <v>9.2866312017551994E-3</v>
      </c>
    </row>
    <row r="20" spans="1:17" s="3" customFormat="1" x14ac:dyDescent="0.25">
      <c r="A20" s="3" t="s">
        <v>2</v>
      </c>
      <c r="B20" s="3">
        <v>997</v>
      </c>
      <c r="C20" s="3">
        <v>1</v>
      </c>
      <c r="D20" s="14">
        <v>324827.91424000001</v>
      </c>
      <c r="E20" s="14">
        <v>324833.65798999998</v>
      </c>
      <c r="F20" s="14">
        <v>324827.91424000001</v>
      </c>
      <c r="G20" s="14">
        <v>323841.49795799999</v>
      </c>
      <c r="H20" s="14">
        <v>324840.558976</v>
      </c>
      <c r="I20" s="14">
        <v>326395.23482400004</v>
      </c>
      <c r="J20" s="14">
        <v>323492.37897999998</v>
      </c>
      <c r="L20" s="3">
        <f t="shared" si="0"/>
        <v>4.111516287400317E-3</v>
      </c>
      <c r="M20" s="3">
        <f t="shared" si="1"/>
        <v>4.129125714064057E-3</v>
      </c>
      <c r="N20" s="3">
        <f t="shared" si="2"/>
        <v>4.111516287400317E-3</v>
      </c>
      <c r="O20" s="3">
        <f t="shared" si="3"/>
        <v>1.0780550985633455E-3</v>
      </c>
      <c r="P20" s="3">
        <f t="shared" si="4"/>
        <v>4.1502822192213615E-3</v>
      </c>
      <c r="Q20" s="3">
        <f t="shared" si="5"/>
        <v>8.8936832842101739E-3</v>
      </c>
    </row>
    <row r="21" spans="1:17" s="3" customFormat="1" x14ac:dyDescent="0.25">
      <c r="A21" s="3" t="s">
        <v>0</v>
      </c>
      <c r="B21" s="3">
        <v>30</v>
      </c>
      <c r="C21" s="3">
        <v>0.4</v>
      </c>
      <c r="D21" s="14">
        <v>1137.23649</v>
      </c>
      <c r="E21" s="14">
        <v>1050.0493899999999</v>
      </c>
      <c r="F21" s="14">
        <v>867.06821000000002</v>
      </c>
      <c r="G21" s="14">
        <v>826.41377200000011</v>
      </c>
      <c r="H21" s="14">
        <v>826.69191599999999</v>
      </c>
      <c r="I21" s="14">
        <v>827.31323200000008</v>
      </c>
      <c r="J21" s="14">
        <v>826.27470000000017</v>
      </c>
      <c r="L21" s="3">
        <f t="shared" si="0"/>
        <v>0.27343634568039565</v>
      </c>
      <c r="M21" s="3">
        <f t="shared" si="1"/>
        <v>0.21310872815230125</v>
      </c>
      <c r="N21" s="3">
        <f t="shared" si="2"/>
        <v>4.704763654061294E-2</v>
      </c>
      <c r="O21" s="3">
        <f t="shared" si="3"/>
        <v>1.682837395889161E-4</v>
      </c>
      <c r="P21" s="3">
        <f t="shared" si="4"/>
        <v>5.046813594338156E-4</v>
      </c>
      <c r="Q21" s="3">
        <f t="shared" si="5"/>
        <v>1.2553068896158041E-3</v>
      </c>
    </row>
    <row r="22" spans="1:17" s="3" customFormat="1" x14ac:dyDescent="0.25">
      <c r="A22" s="3" t="s">
        <v>0</v>
      </c>
      <c r="B22" s="3">
        <v>30</v>
      </c>
      <c r="C22" s="3">
        <v>0.7</v>
      </c>
      <c r="D22" s="14">
        <v>775.68244000000004</v>
      </c>
      <c r="E22" s="14">
        <v>775.68244000000004</v>
      </c>
      <c r="F22" s="14">
        <v>763.20702800000004</v>
      </c>
      <c r="G22" s="14">
        <v>643.865996</v>
      </c>
      <c r="H22" s="14">
        <v>689.06349599999999</v>
      </c>
      <c r="I22" s="14">
        <v>725.99776399999996</v>
      </c>
      <c r="J22" s="14">
        <v>641.42238199999997</v>
      </c>
      <c r="L22" s="3">
        <f t="shared" si="0"/>
        <v>0.17308637024192539</v>
      </c>
      <c r="M22" s="3">
        <f t="shared" si="1"/>
        <v>0.17308637024192539</v>
      </c>
      <c r="N22" s="3">
        <f t="shared" si="2"/>
        <v>0.15956960763207237</v>
      </c>
      <c r="O22" s="3">
        <f t="shared" si="3"/>
        <v>3.7952213895141389E-3</v>
      </c>
      <c r="P22" s="3">
        <f t="shared" si="4"/>
        <v>6.9138931719000846E-2</v>
      </c>
      <c r="Q22" s="3">
        <f t="shared" si="5"/>
        <v>0.11649537532184465</v>
      </c>
    </row>
    <row r="23" spans="1:17" s="3" customFormat="1" x14ac:dyDescent="0.25">
      <c r="A23" s="3" t="s">
        <v>0</v>
      </c>
      <c r="B23" s="3">
        <v>30</v>
      </c>
      <c r="C23" s="3">
        <v>1</v>
      </c>
      <c r="D23" s="14">
        <v>756.07470000000001</v>
      </c>
      <c r="E23" s="14">
        <v>766.27913000000001</v>
      </c>
      <c r="F23" s="14">
        <v>731.434708</v>
      </c>
      <c r="G23" s="14">
        <v>589.44280000000003</v>
      </c>
      <c r="H23" s="14">
        <v>685.24733600000002</v>
      </c>
      <c r="I23" s="14">
        <v>701.34697600000004</v>
      </c>
      <c r="J23" s="14">
        <v>589.85894199999996</v>
      </c>
      <c r="L23" s="3">
        <f t="shared" si="0"/>
        <v>0.21984039143222231</v>
      </c>
      <c r="M23" s="3">
        <f t="shared" si="1"/>
        <v>0.23022966578771376</v>
      </c>
      <c r="N23" s="3">
        <f t="shared" si="2"/>
        <v>0.19355899364841195</v>
      </c>
      <c r="O23" s="3">
        <f t="shared" si="3"/>
        <v>-7.0549409421332896E-4</v>
      </c>
      <c r="P23" s="3">
        <f t="shared" si="4"/>
        <v>0.13920286732789292</v>
      </c>
      <c r="Q23" s="3">
        <f t="shared" si="5"/>
        <v>0.15896273572868458</v>
      </c>
    </row>
    <row r="24" spans="1:17" s="3" customFormat="1" x14ac:dyDescent="0.25">
      <c r="A24" s="3" t="s">
        <v>0</v>
      </c>
      <c r="B24" s="3">
        <v>100</v>
      </c>
      <c r="C24" s="3">
        <v>0.4</v>
      </c>
      <c r="D24" s="14">
        <v>2016.5723499999999</v>
      </c>
      <c r="E24" s="14">
        <v>2085.4948800000002</v>
      </c>
      <c r="F24" s="14">
        <v>1981.896056</v>
      </c>
      <c r="G24" s="14">
        <v>1824.8081440000001</v>
      </c>
      <c r="H24" s="14">
        <v>1912.3990660000004</v>
      </c>
      <c r="I24" s="14">
        <v>1854.641392</v>
      </c>
      <c r="J24" s="14">
        <v>1827.701094</v>
      </c>
      <c r="L24" s="3">
        <f t="shared" si="0"/>
        <v>9.3659548589962519E-2</v>
      </c>
      <c r="M24" s="3">
        <f t="shared" si="1"/>
        <v>0.12361276379638014</v>
      </c>
      <c r="N24" s="3">
        <f t="shared" si="2"/>
        <v>7.7801740173602738E-2</v>
      </c>
      <c r="O24" s="3">
        <f t="shared" si="3"/>
        <v>-1.5828354042665622E-3</v>
      </c>
      <c r="P24" s="3">
        <f t="shared" si="4"/>
        <v>4.4288858693680398E-2</v>
      </c>
      <c r="Q24" s="3">
        <f t="shared" si="5"/>
        <v>1.4525879836504794E-2</v>
      </c>
    </row>
    <row r="25" spans="1:17" s="3" customFormat="1" x14ac:dyDescent="0.25">
      <c r="A25" s="3" t="s">
        <v>0</v>
      </c>
      <c r="B25" s="3">
        <v>100</v>
      </c>
      <c r="C25" s="3">
        <v>0.7</v>
      </c>
      <c r="D25" s="14">
        <v>1861.8563900000001</v>
      </c>
      <c r="E25" s="14">
        <v>1879.55837</v>
      </c>
      <c r="F25" s="14">
        <v>1861.8563900000001</v>
      </c>
      <c r="G25" s="14">
        <v>1782.0224940000001</v>
      </c>
      <c r="H25" s="14">
        <v>1836.0844679999998</v>
      </c>
      <c r="I25" s="14">
        <v>1856.770726</v>
      </c>
      <c r="J25" s="14">
        <v>1777.683638</v>
      </c>
      <c r="L25" s="3">
        <f t="shared" si="0"/>
        <v>4.5209046439935237E-2</v>
      </c>
      <c r="M25" s="3">
        <f t="shared" si="1"/>
        <v>5.4201419666471969E-2</v>
      </c>
      <c r="N25" s="3">
        <f t="shared" si="2"/>
        <v>4.5209046439935237E-2</v>
      </c>
      <c r="O25" s="3">
        <f t="shared" si="3"/>
        <v>2.4347930593518522E-3</v>
      </c>
      <c r="P25" s="3">
        <f t="shared" si="4"/>
        <v>3.1807267594619083E-2</v>
      </c>
      <c r="Q25" s="3">
        <f t="shared" si="5"/>
        <v>4.2593889968512995E-2</v>
      </c>
    </row>
    <row r="26" spans="1:17" s="3" customFormat="1" x14ac:dyDescent="0.25">
      <c r="A26" s="3" t="s">
        <v>0</v>
      </c>
      <c r="B26" s="3">
        <v>100</v>
      </c>
      <c r="C26" s="3">
        <v>1</v>
      </c>
      <c r="D26" s="14">
        <v>1824.98027</v>
      </c>
      <c r="E26" s="14">
        <v>1822.75713</v>
      </c>
      <c r="F26" s="14">
        <v>1824.2208760000001</v>
      </c>
      <c r="G26" s="14">
        <v>1762.1759720000002</v>
      </c>
      <c r="H26" s="14">
        <v>1822.6346239999998</v>
      </c>
      <c r="I26" s="14">
        <v>1815.331152</v>
      </c>
      <c r="J26" s="14">
        <v>1762.8318839999999</v>
      </c>
      <c r="L26" s="3">
        <f t="shared" si="0"/>
        <v>3.405427829638951E-2</v>
      </c>
      <c r="M26" s="3">
        <f t="shared" si="1"/>
        <v>3.2876155036628503E-2</v>
      </c>
      <c r="N26" s="3">
        <f t="shared" si="2"/>
        <v>3.3652170528060625E-2</v>
      </c>
      <c r="O26" s="3">
        <f t="shared" si="3"/>
        <v>-3.7207858897548538E-4</v>
      </c>
      <c r="P26" s="3">
        <f t="shared" si="4"/>
        <v>3.2811151073579001E-2</v>
      </c>
      <c r="Q26" s="3">
        <f t="shared" si="5"/>
        <v>2.8919940002219511E-2</v>
      </c>
    </row>
    <row r="27" spans="1:17" s="3" customFormat="1" x14ac:dyDescent="0.25">
      <c r="A27" s="3" t="s">
        <v>0</v>
      </c>
      <c r="B27" s="3">
        <v>1000</v>
      </c>
      <c r="C27" s="3">
        <v>0.4</v>
      </c>
      <c r="D27" s="14">
        <v>19231.839390000001</v>
      </c>
      <c r="E27" s="14">
        <v>19182.515080000001</v>
      </c>
      <c r="F27" s="14">
        <v>19190.652150000002</v>
      </c>
      <c r="G27" s="14">
        <v>19030.417090000003</v>
      </c>
      <c r="H27" s="14">
        <v>19126.379439999997</v>
      </c>
      <c r="I27" s="14">
        <v>19283.221952</v>
      </c>
      <c r="J27" s="14">
        <v>18988.819746000001</v>
      </c>
      <c r="L27" s="3">
        <f t="shared" si="0"/>
        <v>1.2636318298621147E-2</v>
      </c>
      <c r="M27" s="3">
        <f t="shared" si="1"/>
        <v>1.009749416029131E-2</v>
      </c>
      <c r="N27" s="3">
        <f t="shared" si="2"/>
        <v>1.0517224866691186E-2</v>
      </c>
      <c r="O27" s="3">
        <f t="shared" si="3"/>
        <v>2.1858345932869727E-3</v>
      </c>
      <c r="P27" s="3">
        <f t="shared" si="4"/>
        <v>7.1921449865367708E-3</v>
      </c>
      <c r="Q27" s="3">
        <f t="shared" si="5"/>
        <v>1.526727259235142E-2</v>
      </c>
    </row>
    <row r="28" spans="1:17" s="3" customFormat="1" x14ac:dyDescent="0.25">
      <c r="A28" s="3" t="s">
        <v>0</v>
      </c>
      <c r="B28" s="3">
        <v>1000</v>
      </c>
      <c r="C28" s="3">
        <v>0.7</v>
      </c>
      <c r="D28" s="14">
        <v>19021.6204</v>
      </c>
      <c r="E28" s="14">
        <v>19105.946230000001</v>
      </c>
      <c r="F28" s="14">
        <v>19021.6204</v>
      </c>
      <c r="G28" s="14">
        <v>18991.576723999999</v>
      </c>
      <c r="H28" s="14">
        <v>19143.435165999999</v>
      </c>
      <c r="I28" s="14">
        <v>19186.06251</v>
      </c>
      <c r="J28" s="14">
        <v>18980.825862000002</v>
      </c>
      <c r="L28" s="3">
        <f t="shared" si="0"/>
        <v>2.1446405270498553E-3</v>
      </c>
      <c r="M28" s="3">
        <f t="shared" si="1"/>
        <v>6.5487658393771093E-3</v>
      </c>
      <c r="N28" s="3">
        <f t="shared" si="2"/>
        <v>2.1446405270498553E-3</v>
      </c>
      <c r="O28" s="3">
        <f t="shared" si="3"/>
        <v>5.660858051038534E-4</v>
      </c>
      <c r="P28" s="3">
        <f t="shared" si="4"/>
        <v>8.4942593944060066E-3</v>
      </c>
      <c r="Q28" s="3">
        <f t="shared" si="5"/>
        <v>1.0697173945567335E-2</v>
      </c>
    </row>
    <row r="29" spans="1:17" s="3" customFormat="1" x14ac:dyDescent="0.25">
      <c r="A29" s="3" t="s">
        <v>0</v>
      </c>
      <c r="B29" s="3">
        <v>1000</v>
      </c>
      <c r="C29" s="3">
        <v>1</v>
      </c>
      <c r="D29" s="14">
        <v>19009.554469999999</v>
      </c>
      <c r="E29" s="14">
        <v>19068.008140000002</v>
      </c>
      <c r="F29" s="14">
        <v>19009.554469999999</v>
      </c>
      <c r="G29" s="14">
        <v>18979.739506000002</v>
      </c>
      <c r="H29" s="14">
        <v>19084.845928000002</v>
      </c>
      <c r="I29" s="14">
        <v>19133.208919999997</v>
      </c>
      <c r="J29" s="14">
        <v>18977.419915999999</v>
      </c>
      <c r="L29" s="3">
        <f t="shared" si="0"/>
        <v>1.6904422484342533E-3</v>
      </c>
      <c r="M29" s="3">
        <f t="shared" si="1"/>
        <v>4.750796377623258E-3</v>
      </c>
      <c r="N29" s="3">
        <f t="shared" si="2"/>
        <v>1.6904422484342533E-3</v>
      </c>
      <c r="O29" s="3">
        <f t="shared" si="3"/>
        <v>1.2221400611265009E-4</v>
      </c>
      <c r="P29" s="3">
        <f t="shared" si="4"/>
        <v>5.6288645140380889E-3</v>
      </c>
      <c r="Q29" s="3">
        <f t="shared" si="5"/>
        <v>8.1423353840636582E-3</v>
      </c>
    </row>
    <row r="30" spans="1:17" s="3" customFormat="1" x14ac:dyDescent="0.25">
      <c r="D30" s="14"/>
      <c r="H30" s="14"/>
      <c r="L30" s="24">
        <f>AVERAGE(L3:L29)</f>
        <v>0.12061956303828801</v>
      </c>
      <c r="M30" s="24">
        <f>AVERAGE(M3:M29)</f>
        <v>7.3344753865412254E-2</v>
      </c>
      <c r="N30" s="24">
        <f t="shared" ref="N30:Q30" si="6">AVERAGE(N3:N29)</f>
        <v>3.3357937268527448E-2</v>
      </c>
      <c r="O30" s="24">
        <f t="shared" si="6"/>
        <v>8.5522971249943937E-3</v>
      </c>
      <c r="P30" s="24">
        <f t="shared" si="6"/>
        <v>1.9329414705314196E-2</v>
      </c>
      <c r="Q30" s="24">
        <f t="shared" si="6"/>
        <v>2.08416928426742E-2</v>
      </c>
    </row>
    <row r="31" spans="1:17" s="3" customFormat="1" x14ac:dyDescent="0.25">
      <c r="D31" s="14"/>
      <c r="H31" s="14"/>
      <c r="L31" s="25" t="s">
        <v>49</v>
      </c>
      <c r="M31" s="25" t="s">
        <v>59</v>
      </c>
      <c r="N31" s="25" t="s">
        <v>50</v>
      </c>
      <c r="O31" s="25" t="s">
        <v>51</v>
      </c>
      <c r="P31" s="25" t="s">
        <v>52</v>
      </c>
      <c r="Q31" s="25" t="s">
        <v>53</v>
      </c>
    </row>
    <row r="32" spans="1:17" s="1" customFormat="1" x14ac:dyDescent="0.25">
      <c r="D32" s="15"/>
      <c r="H32" s="14"/>
    </row>
    <row r="33" spans="4:17" s="1" customFormat="1" x14ac:dyDescent="0.25">
      <c r="D33" s="15"/>
      <c r="H33" s="14"/>
      <c r="L33" s="17"/>
      <c r="M33" s="17"/>
      <c r="N33" s="17"/>
      <c r="O33" s="17"/>
      <c r="P33" s="17"/>
      <c r="Q33" s="17"/>
    </row>
    <row r="34" spans="4:17" x14ac:dyDescent="0.25">
      <c r="H34" s="14"/>
    </row>
    <row r="35" spans="4:17" x14ac:dyDescent="0.25">
      <c r="H35" s="14"/>
    </row>
    <row r="36" spans="4:17" x14ac:dyDescent="0.25">
      <c r="H36" s="14"/>
    </row>
    <row r="37" spans="4:17" x14ac:dyDescent="0.25">
      <c r="H37" s="14"/>
    </row>
    <row r="38" spans="4:17" x14ac:dyDescent="0.25">
      <c r="H38" s="14"/>
    </row>
    <row r="39" spans="4:17" x14ac:dyDescent="0.25">
      <c r="H39" s="14"/>
    </row>
    <row r="40" spans="4:17" x14ac:dyDescent="0.25">
      <c r="H40" s="14"/>
    </row>
    <row r="41" spans="4:17" x14ac:dyDescent="0.25">
      <c r="H41" s="14"/>
    </row>
    <row r="42" spans="4:17" x14ac:dyDescent="0.25">
      <c r="H42" s="14"/>
    </row>
    <row r="43" spans="4:17" x14ac:dyDescent="0.25">
      <c r="H43" s="14"/>
    </row>
    <row r="44" spans="4:17" x14ac:dyDescent="0.25">
      <c r="H44" s="14"/>
    </row>
    <row r="45" spans="4:17" x14ac:dyDescent="0.25">
      <c r="H45" s="14"/>
    </row>
    <row r="46" spans="4:17" x14ac:dyDescent="0.25">
      <c r="H46" s="14"/>
    </row>
    <row r="47" spans="4:17" x14ac:dyDescent="0.25">
      <c r="H47" s="14"/>
    </row>
    <row r="48" spans="4:17" x14ac:dyDescent="0.25">
      <c r="H48" s="14"/>
    </row>
    <row r="49" spans="8:8" x14ac:dyDescent="0.25">
      <c r="H49" s="14"/>
    </row>
    <row r="50" spans="8:8" x14ac:dyDescent="0.25">
      <c r="H50" s="14"/>
    </row>
    <row r="51" spans="8:8" x14ac:dyDescent="0.25">
      <c r="H51" s="14"/>
    </row>
    <row r="52" spans="8:8" x14ac:dyDescent="0.25">
      <c r="H52" s="14"/>
    </row>
    <row r="53" spans="8:8" x14ac:dyDescent="0.25">
      <c r="H53" s="14"/>
    </row>
    <row r="54" spans="8:8" x14ac:dyDescent="0.25">
      <c r="H54" s="14"/>
    </row>
    <row r="55" spans="8:8" x14ac:dyDescent="0.25">
      <c r="H55" s="14"/>
    </row>
  </sheetData>
  <phoneticPr fontId="1" type="noConversion"/>
  <conditionalFormatting sqref="N3:Q29 L3:L29">
    <cfRule type="cellIs" dxfId="4" priority="2" operator="lessThanOrEqual">
      <formula>0</formula>
    </cfRule>
  </conditionalFormatting>
  <conditionalFormatting sqref="M3:M29">
    <cfRule type="cellIs" dxfId="3" priority="1" operator="lessThanOrEqual">
      <formula>0</formula>
    </cfRule>
  </conditionalFormatting>
  <pageMargins left="0.7" right="0.7" top="0.75" bottom="0.75" header="0.3" footer="0.3"/>
  <pageSetup paperSize="152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BC54"/>
  <sheetViews>
    <sheetView zoomScale="85" zoomScaleNormal="85" workbookViewId="0">
      <selection activeCell="J36" sqref="J36"/>
    </sheetView>
  </sheetViews>
  <sheetFormatPr defaultRowHeight="13.8" x14ac:dyDescent="0.25"/>
  <cols>
    <col min="2" max="2" width="5.77734375" bestFit="1" customWidth="1"/>
    <col min="3" max="3" width="4.88671875" bestFit="1" customWidth="1"/>
    <col min="4" max="9" width="10.44140625" style="10" customWidth="1"/>
    <col min="10" max="24" width="10.44140625" bestFit="1" customWidth="1"/>
    <col min="25" max="25" width="3.6640625" customWidth="1"/>
    <col min="26" max="26" width="4.77734375" customWidth="1"/>
    <col min="27" max="27" width="8" customWidth="1"/>
    <col min="28" max="51" width="11.77734375" customWidth="1"/>
    <col min="52" max="54" width="13.33203125" bestFit="1" customWidth="1"/>
  </cols>
  <sheetData>
    <row r="1" spans="1:54" x14ac:dyDescent="0.25"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</row>
    <row r="2" spans="1:54" s="3" customFormat="1" x14ac:dyDescent="0.25">
      <c r="D2" s="34" t="s">
        <v>16</v>
      </c>
      <c r="E2" s="34"/>
      <c r="F2" s="34"/>
      <c r="G2" s="34" t="s">
        <v>61</v>
      </c>
      <c r="H2" s="34"/>
      <c r="I2" s="34"/>
      <c r="J2" s="34" t="s">
        <v>3</v>
      </c>
      <c r="K2" s="34"/>
      <c r="L2" s="34"/>
      <c r="M2" s="34" t="s">
        <v>5</v>
      </c>
      <c r="N2" s="34"/>
      <c r="O2" s="34"/>
      <c r="P2" s="34" t="s">
        <v>4</v>
      </c>
      <c r="Q2" s="34"/>
      <c r="R2" s="34"/>
      <c r="S2" s="34" t="s">
        <v>19</v>
      </c>
      <c r="T2" s="34"/>
      <c r="U2" s="34"/>
      <c r="V2" s="34" t="s">
        <v>7</v>
      </c>
      <c r="W2" s="34"/>
      <c r="X2" s="34"/>
      <c r="Y2" s="8"/>
      <c r="AB2" s="3">
        <v>25</v>
      </c>
      <c r="AC2" s="3">
        <v>25</v>
      </c>
      <c r="AD2" s="3">
        <v>25</v>
      </c>
      <c r="AE2" s="3">
        <v>100</v>
      </c>
      <c r="AF2" s="3">
        <v>100</v>
      </c>
      <c r="AG2" s="3">
        <v>100</v>
      </c>
      <c r="AH2" s="3">
        <v>1000</v>
      </c>
      <c r="AI2" s="3">
        <v>1000</v>
      </c>
      <c r="AJ2" s="3">
        <v>1000</v>
      </c>
      <c r="AK2" s="3">
        <v>24</v>
      </c>
      <c r="AL2" s="3">
        <v>24</v>
      </c>
      <c r="AM2" s="3">
        <v>24</v>
      </c>
      <c r="AN2" s="3">
        <v>100</v>
      </c>
      <c r="AO2" s="3">
        <v>100</v>
      </c>
      <c r="AP2" s="3">
        <v>100</v>
      </c>
      <c r="AQ2" s="3">
        <v>997</v>
      </c>
      <c r="AR2" s="3">
        <v>997</v>
      </c>
      <c r="AS2" s="3">
        <v>997</v>
      </c>
      <c r="AT2" s="3">
        <v>30</v>
      </c>
      <c r="AU2" s="3">
        <v>30</v>
      </c>
      <c r="AV2" s="3">
        <v>30</v>
      </c>
      <c r="AW2" s="3">
        <v>100</v>
      </c>
      <c r="AX2" s="3">
        <v>100</v>
      </c>
      <c r="AY2" s="3">
        <v>100</v>
      </c>
      <c r="AZ2" s="3">
        <v>1000</v>
      </c>
      <c r="BA2" s="3">
        <v>1000</v>
      </c>
      <c r="BB2" s="3">
        <v>1000</v>
      </c>
    </row>
    <row r="3" spans="1:54" s="3" customFormat="1" x14ac:dyDescent="0.25">
      <c r="D3" s="11" t="s">
        <v>8</v>
      </c>
      <c r="E3" s="11" t="s">
        <v>9</v>
      </c>
      <c r="F3" s="11" t="s">
        <v>10</v>
      </c>
      <c r="G3" s="11" t="s">
        <v>8</v>
      </c>
      <c r="H3" s="11" t="s">
        <v>9</v>
      </c>
      <c r="I3" s="11" t="s">
        <v>10</v>
      </c>
      <c r="J3" s="11" t="s">
        <v>8</v>
      </c>
      <c r="K3" s="11" t="s">
        <v>9</v>
      </c>
      <c r="L3" s="11" t="s">
        <v>10</v>
      </c>
      <c r="M3" s="11" t="s">
        <v>8</v>
      </c>
      <c r="N3" s="11" t="s">
        <v>9</v>
      </c>
      <c r="O3" s="11" t="s">
        <v>10</v>
      </c>
      <c r="P3" s="11" t="s">
        <v>8</v>
      </c>
      <c r="Q3" s="11" t="s">
        <v>9</v>
      </c>
      <c r="R3" s="11" t="s">
        <v>10</v>
      </c>
      <c r="S3" s="11" t="s">
        <v>8</v>
      </c>
      <c r="T3" s="11" t="s">
        <v>60</v>
      </c>
      <c r="U3" s="11" t="s">
        <v>10</v>
      </c>
      <c r="V3" s="11" t="s">
        <v>8</v>
      </c>
      <c r="W3" s="11" t="s">
        <v>9</v>
      </c>
      <c r="X3" s="11" t="s">
        <v>10</v>
      </c>
      <c r="Y3" s="6"/>
      <c r="AB3" s="3">
        <v>0.4</v>
      </c>
      <c r="AC3" s="3">
        <v>0.7</v>
      </c>
      <c r="AD3" s="3">
        <v>1</v>
      </c>
      <c r="AE3" s="3">
        <v>0.4</v>
      </c>
      <c r="AF3" s="3">
        <v>0.7</v>
      </c>
      <c r="AG3" s="3">
        <v>1</v>
      </c>
      <c r="AH3" s="3">
        <v>0.4</v>
      </c>
      <c r="AI3" s="3">
        <v>0.7</v>
      </c>
      <c r="AJ3" s="3">
        <v>1</v>
      </c>
      <c r="AK3" s="3">
        <v>0.4</v>
      </c>
      <c r="AL3" s="3">
        <v>0.7</v>
      </c>
      <c r="AM3" s="3">
        <v>1</v>
      </c>
      <c r="AN3" s="3">
        <v>0.4</v>
      </c>
      <c r="AO3" s="3">
        <v>0.7</v>
      </c>
      <c r="AP3" s="3">
        <v>1</v>
      </c>
      <c r="AQ3" s="3">
        <v>0.4</v>
      </c>
      <c r="AR3" s="3">
        <v>0.7</v>
      </c>
      <c r="AS3" s="3">
        <v>1</v>
      </c>
      <c r="AT3" s="3">
        <v>0.4</v>
      </c>
      <c r="AU3" s="3">
        <v>0.7</v>
      </c>
      <c r="AV3" s="3">
        <v>1</v>
      </c>
      <c r="AW3" s="3">
        <v>0.4</v>
      </c>
      <c r="AX3" s="3">
        <v>0.7</v>
      </c>
      <c r="AY3" s="3">
        <v>1</v>
      </c>
      <c r="AZ3" s="3">
        <v>0.4</v>
      </c>
      <c r="BA3" s="3">
        <v>0.7</v>
      </c>
      <c r="BB3" s="3">
        <v>1</v>
      </c>
    </row>
    <row r="4" spans="1:54" s="3" customFormat="1" x14ac:dyDescent="0.25">
      <c r="A4" s="3" t="s">
        <v>1</v>
      </c>
      <c r="B4" s="3">
        <v>25</v>
      </c>
      <c r="C4" s="19">
        <v>0.4</v>
      </c>
      <c r="D4" s="22">
        <v>45.745800000000003</v>
      </c>
      <c r="E4" s="21">
        <v>45.745800000000003</v>
      </c>
      <c r="F4" s="21">
        <v>45.745800000000003</v>
      </c>
      <c r="G4" s="21">
        <v>45.829740000000001</v>
      </c>
      <c r="H4" s="21">
        <v>45.829740000000001</v>
      </c>
      <c r="I4" s="21">
        <v>45.829740000000001</v>
      </c>
      <c r="J4" s="22">
        <v>32.610140000000001</v>
      </c>
      <c r="K4" s="22">
        <v>32.229050000000001</v>
      </c>
      <c r="L4" s="22">
        <v>32.417318000000002</v>
      </c>
      <c r="M4" s="22">
        <v>31.593879999999999</v>
      </c>
      <c r="N4" s="22">
        <v>31.593879999999999</v>
      </c>
      <c r="O4" s="22">
        <v>31.593880000000002</v>
      </c>
      <c r="P4" s="22">
        <v>33.015549999999998</v>
      </c>
      <c r="Q4" s="22">
        <v>32.026409999999998</v>
      </c>
      <c r="R4" s="22">
        <v>32.455590000000001</v>
      </c>
      <c r="S4" s="22">
        <v>31.952639999999999</v>
      </c>
      <c r="T4" s="22">
        <v>31.593879999999999</v>
      </c>
      <c r="U4" s="22">
        <v>31.832594</v>
      </c>
      <c r="V4" s="22">
        <v>31.593879999999999</v>
      </c>
      <c r="W4" s="22">
        <v>31.593879999999999</v>
      </c>
      <c r="X4" s="22">
        <v>31.593880000000002</v>
      </c>
      <c r="Y4" s="23"/>
      <c r="AB4" s="5" t="s">
        <v>21</v>
      </c>
      <c r="AC4" s="5" t="s">
        <v>22</v>
      </c>
      <c r="AD4" s="5" t="s">
        <v>23</v>
      </c>
      <c r="AE4" s="5" t="s">
        <v>24</v>
      </c>
      <c r="AF4" s="5" t="s">
        <v>25</v>
      </c>
      <c r="AG4" s="5" t="s">
        <v>26</v>
      </c>
      <c r="AH4" s="5" t="s">
        <v>27</v>
      </c>
      <c r="AI4" s="5" t="s">
        <v>28</v>
      </c>
      <c r="AJ4" s="5" t="s">
        <v>29</v>
      </c>
      <c r="AK4" s="5" t="s">
        <v>30</v>
      </c>
      <c r="AL4" s="5" t="s">
        <v>31</v>
      </c>
      <c r="AM4" s="5" t="s">
        <v>32</v>
      </c>
      <c r="AN4" s="5" t="s">
        <v>33</v>
      </c>
      <c r="AO4" s="5" t="s">
        <v>34</v>
      </c>
      <c r="AP4" s="5" t="s">
        <v>35</v>
      </c>
      <c r="AQ4" s="5" t="s">
        <v>36</v>
      </c>
      <c r="AR4" s="5" t="s">
        <v>37</v>
      </c>
      <c r="AS4" s="5" t="s">
        <v>38</v>
      </c>
      <c r="AT4" s="5" t="s">
        <v>39</v>
      </c>
      <c r="AU4" s="5" t="s">
        <v>40</v>
      </c>
      <c r="AV4" s="5" t="s">
        <v>41</v>
      </c>
      <c r="AW4" s="5" t="s">
        <v>42</v>
      </c>
      <c r="AX4" s="5" t="s">
        <v>43</v>
      </c>
      <c r="AY4" s="5" t="s">
        <v>44</v>
      </c>
      <c r="AZ4" s="5" t="s">
        <v>45</v>
      </c>
      <c r="BA4" s="5" t="s">
        <v>46</v>
      </c>
      <c r="BB4" s="5" t="s">
        <v>47</v>
      </c>
    </row>
    <row r="5" spans="1:54" s="3" customFormat="1" x14ac:dyDescent="0.25">
      <c r="A5" s="3" t="s">
        <v>1</v>
      </c>
      <c r="B5" s="3">
        <v>25</v>
      </c>
      <c r="C5" s="19">
        <v>0.7</v>
      </c>
      <c r="D5" s="22">
        <v>37.339120000000001</v>
      </c>
      <c r="E5" s="21">
        <v>37.339120000000001</v>
      </c>
      <c r="F5" s="21">
        <v>37.339120000000001</v>
      </c>
      <c r="G5" s="21">
        <v>36.53416</v>
      </c>
      <c r="H5" s="21">
        <v>36.53416</v>
      </c>
      <c r="I5" s="21">
        <v>36.53416</v>
      </c>
      <c r="J5" s="22">
        <v>32.339820000000003</v>
      </c>
      <c r="K5" s="22">
        <v>31.270779999999998</v>
      </c>
      <c r="L5" s="22">
        <v>31.834120000000002</v>
      </c>
      <c r="M5" s="22">
        <v>30.14283</v>
      </c>
      <c r="N5" s="22">
        <v>30.14283</v>
      </c>
      <c r="O5" s="22">
        <v>30.142829999999996</v>
      </c>
      <c r="P5" s="22">
        <v>33.769010000000002</v>
      </c>
      <c r="Q5" s="22">
        <v>31.254290000000001</v>
      </c>
      <c r="R5" s="22">
        <v>32.571115999999996</v>
      </c>
      <c r="S5" s="22">
        <v>32.140540000000001</v>
      </c>
      <c r="T5" s="22">
        <v>30.513190000000002</v>
      </c>
      <c r="U5" s="22">
        <v>31.815070000000002</v>
      </c>
      <c r="V5" s="22">
        <v>30.14283</v>
      </c>
      <c r="W5" s="22">
        <v>30.14283</v>
      </c>
      <c r="X5" s="22">
        <v>30.142829999999996</v>
      </c>
      <c r="Y5" s="23"/>
    </row>
    <row r="6" spans="1:54" s="3" customFormat="1" x14ac:dyDescent="0.25">
      <c r="A6" s="3" t="s">
        <v>1</v>
      </c>
      <c r="B6" s="3">
        <v>25</v>
      </c>
      <c r="C6" s="19">
        <v>1</v>
      </c>
      <c r="D6" s="22">
        <v>31.876709999999999</v>
      </c>
      <c r="E6" s="21">
        <v>31.876709999999999</v>
      </c>
      <c r="F6" s="21">
        <v>31.876709999999996</v>
      </c>
      <c r="G6" s="21">
        <v>30.895879999999998</v>
      </c>
      <c r="H6" s="21">
        <v>30.895879999999998</v>
      </c>
      <c r="I6" s="21">
        <v>30.895879999999998</v>
      </c>
      <c r="J6" s="22">
        <v>31.876709999999999</v>
      </c>
      <c r="K6" s="22">
        <v>30.95176</v>
      </c>
      <c r="L6" s="22">
        <v>31.364994000000003</v>
      </c>
      <c r="M6" s="22">
        <v>29.80115</v>
      </c>
      <c r="N6" s="22">
        <v>29.688089999999999</v>
      </c>
      <c r="O6" s="22">
        <v>29.750143999999999</v>
      </c>
      <c r="P6" s="22">
        <v>32.141309999999997</v>
      </c>
      <c r="Q6" s="22">
        <v>31.082689999999999</v>
      </c>
      <c r="R6" s="22">
        <v>31.520738000000001</v>
      </c>
      <c r="S6" s="22">
        <v>31.385020000000001</v>
      </c>
      <c r="T6" s="22">
        <v>31.074159999999999</v>
      </c>
      <c r="U6" s="22">
        <v>31.210201999999999</v>
      </c>
      <c r="V6" s="22">
        <v>29.747450000000001</v>
      </c>
      <c r="W6" s="22">
        <v>29.688089999999999</v>
      </c>
      <c r="X6" s="22">
        <v>29.699961999999999</v>
      </c>
      <c r="Y6" s="23"/>
      <c r="Z6" s="3" t="s">
        <v>17</v>
      </c>
      <c r="AA6" s="3" t="s">
        <v>15</v>
      </c>
      <c r="AB6" s="14">
        <f ca="1">INDIRECT("D"&amp;4+(ROW(A1)-1)+COLUMN(A1)-1)</f>
        <v>45.745800000000003</v>
      </c>
      <c r="AC6" s="14">
        <f t="shared" ref="AC6:BB6" ca="1" si="0">INDIRECT("D"&amp;4+(ROW(B1)-1)+COLUMN(B1)-1)</f>
        <v>37.339120000000001</v>
      </c>
      <c r="AD6" s="14">
        <f t="shared" ca="1" si="0"/>
        <v>31.876709999999999</v>
      </c>
      <c r="AE6" s="14">
        <f t="shared" ca="1" si="0"/>
        <v>161.39909</v>
      </c>
      <c r="AF6" s="14">
        <f t="shared" ca="1" si="0"/>
        <v>151.0804</v>
      </c>
      <c r="AG6" s="14">
        <f t="shared" ca="1" si="0"/>
        <v>108.81713000000001</v>
      </c>
      <c r="AH6" s="14">
        <f t="shared" ca="1" si="0"/>
        <v>1319.2342599999999</v>
      </c>
      <c r="AI6" s="14">
        <f t="shared" ca="1" si="0"/>
        <v>1253.8009500000001</v>
      </c>
      <c r="AJ6" s="14">
        <f t="shared" ca="1" si="0"/>
        <v>1066.414</v>
      </c>
      <c r="AK6" s="14">
        <f t="shared" ca="1" si="0"/>
        <v>4194.8154000000004</v>
      </c>
      <c r="AL6" s="14">
        <f t="shared" ca="1" si="0"/>
        <v>2586.8513800000001</v>
      </c>
      <c r="AM6" s="14">
        <f t="shared" ca="1" si="0"/>
        <v>3671.3076299999998</v>
      </c>
      <c r="AN6" s="14">
        <f t="shared" ca="1" si="0"/>
        <v>51342.060100000002</v>
      </c>
      <c r="AO6" s="14">
        <f t="shared" ca="1" si="0"/>
        <v>44382.7981</v>
      </c>
      <c r="AP6" s="14">
        <f t="shared" ca="1" si="0"/>
        <v>37625.758329999997</v>
      </c>
      <c r="AQ6" s="14">
        <f t="shared" ca="1" si="0"/>
        <v>342102.89087</v>
      </c>
      <c r="AR6" s="14">
        <f t="shared" ca="1" si="0"/>
        <v>328304.17460000003</v>
      </c>
      <c r="AS6" s="14">
        <f t="shared" ca="1" si="0"/>
        <v>324827.91424000001</v>
      </c>
      <c r="AT6" s="14">
        <f t="shared" ca="1" si="0"/>
        <v>1137.23649</v>
      </c>
      <c r="AU6" s="14">
        <f t="shared" ca="1" si="0"/>
        <v>775.68244000000004</v>
      </c>
      <c r="AV6" s="14">
        <f t="shared" ca="1" si="0"/>
        <v>756.07470000000001</v>
      </c>
      <c r="AW6" s="14">
        <f t="shared" ca="1" si="0"/>
        <v>2016.5723499999999</v>
      </c>
      <c r="AX6" s="14">
        <f t="shared" ca="1" si="0"/>
        <v>1861.8563899999999</v>
      </c>
      <c r="AY6" s="14">
        <f t="shared" ca="1" si="0"/>
        <v>1824.98027</v>
      </c>
      <c r="AZ6" s="14">
        <f t="shared" ca="1" si="0"/>
        <v>19231.839390000001</v>
      </c>
      <c r="BA6" s="14">
        <f t="shared" ca="1" si="0"/>
        <v>19021.6204</v>
      </c>
      <c r="BB6" s="14">
        <f t="shared" ca="1" si="0"/>
        <v>19009.554469999999</v>
      </c>
    </row>
    <row r="7" spans="1:54" s="3" customFormat="1" x14ac:dyDescent="0.25">
      <c r="A7" s="3" t="s">
        <v>1</v>
      </c>
      <c r="B7" s="3">
        <v>100</v>
      </c>
      <c r="C7" s="19">
        <v>0.4</v>
      </c>
      <c r="D7" s="22">
        <v>161.39909</v>
      </c>
      <c r="E7" s="21">
        <v>161.39909</v>
      </c>
      <c r="F7" s="21">
        <v>161.39909</v>
      </c>
      <c r="G7" s="21">
        <v>151.77753999999999</v>
      </c>
      <c r="H7" s="21">
        <v>151.77753999999999</v>
      </c>
      <c r="I7" s="21">
        <v>151.77753999999999</v>
      </c>
      <c r="J7" s="22">
        <v>148.41988000000001</v>
      </c>
      <c r="K7" s="22">
        <v>147.87333000000001</v>
      </c>
      <c r="L7" s="22">
        <v>148.157318</v>
      </c>
      <c r="M7" s="22">
        <v>147.47939</v>
      </c>
      <c r="N7" s="22">
        <v>147.10561999999999</v>
      </c>
      <c r="O7" s="22">
        <v>147.297966</v>
      </c>
      <c r="P7" s="22">
        <v>150.18297000000001</v>
      </c>
      <c r="Q7" s="22">
        <v>147.90173999999999</v>
      </c>
      <c r="R7" s="22">
        <v>148.67808199999999</v>
      </c>
      <c r="S7" s="22">
        <v>148.25028</v>
      </c>
      <c r="T7" s="22">
        <v>147.73284000000001</v>
      </c>
      <c r="U7" s="22">
        <v>147.92003199999999</v>
      </c>
      <c r="V7" s="22">
        <v>147.5274</v>
      </c>
      <c r="W7" s="22">
        <v>147.04599999999999</v>
      </c>
      <c r="X7" s="22">
        <v>147.244708</v>
      </c>
      <c r="Y7" s="23"/>
      <c r="Z7" s="3" t="s">
        <v>17</v>
      </c>
      <c r="AA7" s="3" t="s">
        <v>48</v>
      </c>
      <c r="AB7" s="14">
        <f ca="1">INDIRECT("G"&amp;4+(ROW(A1)-1)+COLUMN(A1)-1)</f>
        <v>45.829740000000001</v>
      </c>
      <c r="AC7" s="14">
        <f t="shared" ref="AC7:BB7" ca="1" si="1">INDIRECT("G"&amp;4+(ROW(B1)-1)+COLUMN(B1)-1)</f>
        <v>36.53416</v>
      </c>
      <c r="AD7" s="14">
        <f t="shared" ca="1" si="1"/>
        <v>30.895879999999998</v>
      </c>
      <c r="AE7" s="14">
        <f t="shared" ca="1" si="1"/>
        <v>151.77753999999999</v>
      </c>
      <c r="AF7" s="14">
        <f t="shared" ca="1" si="1"/>
        <v>111.0284</v>
      </c>
      <c r="AG7" s="14">
        <f t="shared" ca="1" si="1"/>
        <v>108.79155</v>
      </c>
      <c r="AH7" s="14">
        <f t="shared" ca="1" si="1"/>
        <v>1151.96435</v>
      </c>
      <c r="AI7" s="14">
        <f t="shared" ca="1" si="1"/>
        <v>1080.2716700000001</v>
      </c>
      <c r="AJ7" s="14">
        <f t="shared" ca="1" si="1"/>
        <v>1065.0097599999999</v>
      </c>
      <c r="AK7" s="14">
        <f t="shared" ca="1" si="1"/>
        <v>2778.2895100000001</v>
      </c>
      <c r="AL7" s="14">
        <f t="shared" ca="1" si="1"/>
        <v>2604.07251</v>
      </c>
      <c r="AM7" s="14">
        <f t="shared" ca="1" si="1"/>
        <v>2604.72829</v>
      </c>
      <c r="AN7" s="14">
        <f t="shared" ca="1" si="1"/>
        <v>48761.574500000002</v>
      </c>
      <c r="AO7" s="14">
        <f t="shared" ca="1" si="1"/>
        <v>44377.484230000002</v>
      </c>
      <c r="AP7" s="14">
        <f t="shared" ca="1" si="1"/>
        <v>37625.929170000003</v>
      </c>
      <c r="AQ7" s="14">
        <f t="shared" ca="1" si="1"/>
        <v>336048.20301</v>
      </c>
      <c r="AR7" s="14">
        <f t="shared" ca="1" si="1"/>
        <v>334261.16041000001</v>
      </c>
      <c r="AS7" s="14">
        <f t="shared" ca="1" si="1"/>
        <v>324833.65798999998</v>
      </c>
      <c r="AT7" s="14">
        <f t="shared" ca="1" si="1"/>
        <v>1050.0493899999999</v>
      </c>
      <c r="AU7" s="14">
        <f t="shared" ca="1" si="1"/>
        <v>775.68244000000004</v>
      </c>
      <c r="AV7" s="14">
        <f t="shared" ca="1" si="1"/>
        <v>766.27913000000001</v>
      </c>
      <c r="AW7" s="14">
        <f t="shared" ca="1" si="1"/>
        <v>2085.4948800000002</v>
      </c>
      <c r="AX7" s="14">
        <f t="shared" ca="1" si="1"/>
        <v>1879.55837</v>
      </c>
      <c r="AY7" s="14">
        <f t="shared" ca="1" si="1"/>
        <v>1822.75713</v>
      </c>
      <c r="AZ7" s="14">
        <f t="shared" ca="1" si="1"/>
        <v>19182.515080000001</v>
      </c>
      <c r="BA7" s="14">
        <f t="shared" ca="1" si="1"/>
        <v>19105.946230000001</v>
      </c>
      <c r="BB7" s="14">
        <f t="shared" ca="1" si="1"/>
        <v>19068.008140000002</v>
      </c>
    </row>
    <row r="8" spans="1:54" s="3" customFormat="1" x14ac:dyDescent="0.25">
      <c r="A8" s="3" t="s">
        <v>1</v>
      </c>
      <c r="B8" s="3">
        <v>100</v>
      </c>
      <c r="C8" s="19">
        <v>0.7</v>
      </c>
      <c r="D8" s="22">
        <v>151.0804</v>
      </c>
      <c r="E8" s="21">
        <v>151.0804</v>
      </c>
      <c r="F8" s="21">
        <v>151.0804</v>
      </c>
      <c r="G8" s="21">
        <v>111.0284</v>
      </c>
      <c r="H8" s="21">
        <v>111.0284</v>
      </c>
      <c r="I8" s="21">
        <v>111.0284</v>
      </c>
      <c r="J8" s="22">
        <v>112.20733</v>
      </c>
      <c r="K8" s="22">
        <v>110.80446000000001</v>
      </c>
      <c r="L8" s="22">
        <v>111.431842</v>
      </c>
      <c r="M8" s="22">
        <v>146.60032000000001</v>
      </c>
      <c r="N8" s="22">
        <v>146.35426000000001</v>
      </c>
      <c r="O8" s="22">
        <v>146.53118000000001</v>
      </c>
      <c r="P8" s="22">
        <v>112.61792</v>
      </c>
      <c r="Q8" s="22">
        <v>110.94463</v>
      </c>
      <c r="R8" s="22">
        <v>111.563626</v>
      </c>
      <c r="S8" s="22">
        <v>110.92653</v>
      </c>
      <c r="T8" s="22">
        <v>109.57762</v>
      </c>
      <c r="U8" s="22">
        <v>110.35703799999999</v>
      </c>
      <c r="V8" s="22">
        <v>146.48631</v>
      </c>
      <c r="W8" s="22">
        <v>108.92077999999999</v>
      </c>
      <c r="X8" s="22">
        <v>116.65742399999999</v>
      </c>
      <c r="Y8" s="23"/>
      <c r="Z8" s="3" t="s">
        <v>17</v>
      </c>
      <c r="AA8" s="3" t="s">
        <v>11</v>
      </c>
      <c r="AB8" s="14">
        <f ca="1">INDIRECT("J"&amp;4+(ROW(A1)-1)+COLUMN(A1)-1)</f>
        <v>32.610140000000001</v>
      </c>
      <c r="AC8" s="14">
        <f t="shared" ref="AC8:BB8" ca="1" si="2">INDIRECT("J"&amp;4+(ROW(B1)-1)+COLUMN(B1)-1)</f>
        <v>32.339820000000003</v>
      </c>
      <c r="AD8" s="14">
        <f t="shared" ca="1" si="2"/>
        <v>31.876709999999999</v>
      </c>
      <c r="AE8" s="14">
        <f t="shared" ca="1" si="2"/>
        <v>148.41988000000001</v>
      </c>
      <c r="AF8" s="14">
        <f t="shared" ca="1" si="2"/>
        <v>112.20733</v>
      </c>
      <c r="AG8" s="14">
        <f t="shared" ca="1" si="2"/>
        <v>108.74326000000001</v>
      </c>
      <c r="AH8" s="14">
        <f t="shared" ca="1" si="2"/>
        <v>1088.55575</v>
      </c>
      <c r="AI8" s="14">
        <f t="shared" ca="1" si="2"/>
        <v>1077.9447299999999</v>
      </c>
      <c r="AJ8" s="14">
        <f t="shared" ca="1" si="2"/>
        <v>1065.44327</v>
      </c>
      <c r="AK8" s="14">
        <f t="shared" ca="1" si="2"/>
        <v>2791.6292699999999</v>
      </c>
      <c r="AL8" s="14">
        <f t="shared" ca="1" si="2"/>
        <v>2586.8513800000001</v>
      </c>
      <c r="AM8" s="14">
        <f t="shared" ca="1" si="2"/>
        <v>2392.0650000000001</v>
      </c>
      <c r="AN8" s="14">
        <f t="shared" ca="1" si="2"/>
        <v>44542.53688</v>
      </c>
      <c r="AO8" s="14">
        <f t="shared" ca="1" si="2"/>
        <v>40658.917479999996</v>
      </c>
      <c r="AP8" s="14">
        <f t="shared" ca="1" si="2"/>
        <v>37625.758329999997</v>
      </c>
      <c r="AQ8" s="14">
        <f t="shared" ca="1" si="2"/>
        <v>333665.89273999998</v>
      </c>
      <c r="AR8" s="14">
        <f t="shared" ca="1" si="2"/>
        <v>328304.17460000003</v>
      </c>
      <c r="AS8" s="14">
        <f t="shared" ca="1" si="2"/>
        <v>324827.91424000001</v>
      </c>
      <c r="AT8" s="14">
        <f t="shared" ca="1" si="2"/>
        <v>919.01881000000003</v>
      </c>
      <c r="AU8" s="14">
        <f t="shared" ca="1" si="2"/>
        <v>775.68244000000004</v>
      </c>
      <c r="AV8" s="14">
        <f t="shared" ca="1" si="2"/>
        <v>748.93326999999999</v>
      </c>
      <c r="AW8" s="14">
        <f t="shared" ca="1" si="2"/>
        <v>2000.4010699999999</v>
      </c>
      <c r="AX8" s="14">
        <f t="shared" ca="1" si="2"/>
        <v>1861.8563899999999</v>
      </c>
      <c r="AY8" s="14">
        <f t="shared" ca="1" si="2"/>
        <v>1824.98027</v>
      </c>
      <c r="AZ8" s="14">
        <f t="shared" ca="1" si="2"/>
        <v>19231.839390000001</v>
      </c>
      <c r="BA8" s="14">
        <f t="shared" ca="1" si="2"/>
        <v>19021.6204</v>
      </c>
      <c r="BB8" s="14">
        <f t="shared" ca="1" si="2"/>
        <v>19009.554469999999</v>
      </c>
    </row>
    <row r="9" spans="1:54" s="3" customFormat="1" x14ac:dyDescent="0.25">
      <c r="A9" s="3" t="s">
        <v>1</v>
      </c>
      <c r="B9" s="3">
        <v>100</v>
      </c>
      <c r="C9" s="19">
        <v>1</v>
      </c>
      <c r="D9" s="22">
        <v>108.81713000000001</v>
      </c>
      <c r="E9" s="21">
        <v>108.81713000000001</v>
      </c>
      <c r="F9" s="21">
        <v>108.81712999999999</v>
      </c>
      <c r="G9" s="21">
        <v>108.79155</v>
      </c>
      <c r="H9" s="21">
        <v>108.79155</v>
      </c>
      <c r="I9" s="21">
        <v>108.79155</v>
      </c>
      <c r="J9" s="22">
        <v>108.74326000000001</v>
      </c>
      <c r="K9" s="22">
        <v>108.51429</v>
      </c>
      <c r="L9" s="22">
        <v>108.60818800000001</v>
      </c>
      <c r="M9" s="22">
        <v>107.24034</v>
      </c>
      <c r="N9" s="22">
        <v>106.75632</v>
      </c>
      <c r="O9" s="22">
        <v>106.97477799999999</v>
      </c>
      <c r="P9" s="22">
        <v>109.83280000000001</v>
      </c>
      <c r="Q9" s="22">
        <v>108.73607</v>
      </c>
      <c r="R9" s="22">
        <v>109.27417600000001</v>
      </c>
      <c r="S9" s="22">
        <v>108.58895</v>
      </c>
      <c r="T9" s="22">
        <v>108.10234</v>
      </c>
      <c r="U9" s="22">
        <v>108.23709599999999</v>
      </c>
      <c r="V9" s="22">
        <v>107.48281</v>
      </c>
      <c r="W9" s="22">
        <v>107.22935</v>
      </c>
      <c r="X9" s="22">
        <v>107.353532</v>
      </c>
      <c r="Y9" s="23"/>
      <c r="Z9" s="3" t="s">
        <v>17</v>
      </c>
      <c r="AA9" s="3" t="s">
        <v>12</v>
      </c>
      <c r="AB9" s="14">
        <f ca="1">INDIRECT("M"&amp;4+(ROW(A1)-1)+COLUMN(A1)-1)</f>
        <v>31.593879999999999</v>
      </c>
      <c r="AC9" s="14">
        <f t="shared" ref="AC9:BB9" ca="1" si="3">INDIRECT("M"&amp;4+(ROW(B1)-1)+COLUMN(B1)-1)</f>
        <v>30.14283</v>
      </c>
      <c r="AD9" s="14">
        <f t="shared" ca="1" si="3"/>
        <v>29.80115</v>
      </c>
      <c r="AE9" s="14">
        <f t="shared" ca="1" si="3"/>
        <v>147.47939</v>
      </c>
      <c r="AF9" s="14">
        <f t="shared" ca="1" si="3"/>
        <v>146.60032000000001</v>
      </c>
      <c r="AG9" s="14">
        <f t="shared" ca="1" si="3"/>
        <v>107.24034</v>
      </c>
      <c r="AH9" s="14">
        <f t="shared" ca="1" si="3"/>
        <v>1086.17671</v>
      </c>
      <c r="AI9" s="14">
        <f t="shared" ca="1" si="3"/>
        <v>1212.3133800000001</v>
      </c>
      <c r="AJ9" s="14">
        <f t="shared" ca="1" si="3"/>
        <v>1062.8731299999999</v>
      </c>
      <c r="AK9" s="14">
        <f t="shared" ca="1" si="3"/>
        <v>2757.8133899999998</v>
      </c>
      <c r="AL9" s="14">
        <f t="shared" ca="1" si="3"/>
        <v>2586.8513800000001</v>
      </c>
      <c r="AM9" s="14">
        <f t="shared" ca="1" si="3"/>
        <v>2330.3416699999998</v>
      </c>
      <c r="AN9" s="14">
        <f t="shared" ca="1" si="3"/>
        <v>37933.959280000003</v>
      </c>
      <c r="AO9" s="14">
        <f t="shared" ca="1" si="3"/>
        <v>36325.533589999999</v>
      </c>
      <c r="AP9" s="14">
        <f t="shared" ca="1" si="3"/>
        <v>35996.06899</v>
      </c>
      <c r="AQ9" s="14">
        <f t="shared" ca="1" si="3"/>
        <v>325922.06170000002</v>
      </c>
      <c r="AR9" s="14">
        <f t="shared" ca="1" si="3"/>
        <v>324624.65214999998</v>
      </c>
      <c r="AS9" s="14">
        <f t="shared" ca="1" si="3"/>
        <v>323931.12849999999</v>
      </c>
      <c r="AT9" s="14">
        <f t="shared" ca="1" si="3"/>
        <v>826.97005999999999</v>
      </c>
      <c r="AU9" s="14">
        <f t="shared" ca="1" si="3"/>
        <v>645.17352000000005</v>
      </c>
      <c r="AV9" s="14">
        <f t="shared" ca="1" si="3"/>
        <v>589.50944000000004</v>
      </c>
      <c r="AW9" s="14">
        <f t="shared" ca="1" si="3"/>
        <v>1828.7796699999999</v>
      </c>
      <c r="AX9" s="14">
        <f t="shared" ca="1" si="3"/>
        <v>1791.9567999999999</v>
      </c>
      <c r="AY9" s="14">
        <f t="shared" ca="1" si="3"/>
        <v>1766.1423299999999</v>
      </c>
      <c r="AZ9" s="14">
        <f t="shared" ca="1" si="3"/>
        <v>19050.362160000001</v>
      </c>
      <c r="BA9" s="14">
        <f t="shared" ca="1" si="3"/>
        <v>18994.058779999999</v>
      </c>
      <c r="BB9" s="14">
        <f t="shared" ca="1" si="3"/>
        <v>18983.224999999999</v>
      </c>
    </row>
    <row r="10" spans="1:54" s="3" customFormat="1" x14ac:dyDescent="0.25">
      <c r="A10" s="3" t="s">
        <v>1</v>
      </c>
      <c r="B10" s="3">
        <v>1000</v>
      </c>
      <c r="C10" s="19">
        <v>0.4</v>
      </c>
      <c r="D10" s="22">
        <v>1319.2342599999999</v>
      </c>
      <c r="E10" s="21">
        <v>1319.2342599999999</v>
      </c>
      <c r="F10" s="21">
        <v>1319.2342599999999</v>
      </c>
      <c r="G10" s="21">
        <v>1151.96435</v>
      </c>
      <c r="H10" s="21">
        <v>1151.96435</v>
      </c>
      <c r="I10" s="21">
        <v>1151.96435</v>
      </c>
      <c r="J10" s="22">
        <v>1088.55575</v>
      </c>
      <c r="K10" s="22">
        <v>1084.5618400000001</v>
      </c>
      <c r="L10" s="22">
        <v>1086.132494</v>
      </c>
      <c r="M10" s="22">
        <v>1086.17671</v>
      </c>
      <c r="N10" s="22">
        <v>1084.9852599999999</v>
      </c>
      <c r="O10" s="22">
        <v>1085.572224</v>
      </c>
      <c r="P10" s="22">
        <v>1094.0585000000001</v>
      </c>
      <c r="Q10" s="22">
        <v>1084.4549199999999</v>
      </c>
      <c r="R10" s="22">
        <v>1087.478732</v>
      </c>
      <c r="S10" s="22">
        <v>1088.7185500000001</v>
      </c>
      <c r="T10" s="22">
        <v>1088.70984</v>
      </c>
      <c r="U10" s="22">
        <v>1088.7168079999999</v>
      </c>
      <c r="V10" s="22">
        <v>1083.9429399999999</v>
      </c>
      <c r="W10" s="22">
        <v>1082.95246</v>
      </c>
      <c r="X10" s="22">
        <v>1083.5224600000001</v>
      </c>
      <c r="Y10" s="23"/>
      <c r="Z10" s="3" t="s">
        <v>17</v>
      </c>
      <c r="AA10" s="3" t="s">
        <v>13</v>
      </c>
      <c r="AB10" s="14">
        <f ca="1">INDIRECT("P"&amp;4+(ROW(A1)-1)+COLUMN(A1)-1)</f>
        <v>33.015549999999998</v>
      </c>
      <c r="AC10" s="14">
        <f t="shared" ref="AC10:BB10" ca="1" si="4">INDIRECT("P"&amp;4+(ROW(B1)-1)+COLUMN(B1)-1)</f>
        <v>33.769010000000002</v>
      </c>
      <c r="AD10" s="14">
        <f t="shared" ca="1" si="4"/>
        <v>32.141309999999997</v>
      </c>
      <c r="AE10" s="14">
        <f t="shared" ca="1" si="4"/>
        <v>150.18297000000001</v>
      </c>
      <c r="AF10" s="14">
        <f t="shared" ca="1" si="4"/>
        <v>112.61792</v>
      </c>
      <c r="AG10" s="14">
        <f t="shared" ca="1" si="4"/>
        <v>109.83280000000001</v>
      </c>
      <c r="AH10" s="14">
        <f t="shared" ca="1" si="4"/>
        <v>1094.0585000000001</v>
      </c>
      <c r="AI10" s="14">
        <f t="shared" ca="1" si="4"/>
        <v>1076.9777999999999</v>
      </c>
      <c r="AJ10" s="14">
        <f t="shared" ca="1" si="4"/>
        <v>1071.7828</v>
      </c>
      <c r="AK10" s="14">
        <f t="shared" ca="1" si="4"/>
        <v>2772.27639</v>
      </c>
      <c r="AL10" s="14">
        <f t="shared" ca="1" si="4"/>
        <v>2582.2596899999999</v>
      </c>
      <c r="AM10" s="14">
        <f t="shared" ca="1" si="4"/>
        <v>2531.9938299999999</v>
      </c>
      <c r="AN10" s="14">
        <f t="shared" ca="1" si="4"/>
        <v>40232.943330000002</v>
      </c>
      <c r="AO10" s="14">
        <f t="shared" ca="1" si="4"/>
        <v>37611.991040000001</v>
      </c>
      <c r="AP10" s="14">
        <f t="shared" ca="1" si="4"/>
        <v>37156.673069999997</v>
      </c>
      <c r="AQ10" s="14">
        <f t="shared" ca="1" si="4"/>
        <v>325734.8909</v>
      </c>
      <c r="AR10" s="14">
        <f t="shared" ca="1" si="4"/>
        <v>325495.94682999997</v>
      </c>
      <c r="AS10" s="14">
        <f t="shared" ca="1" si="4"/>
        <v>325390.56283000001</v>
      </c>
      <c r="AT10" s="14">
        <f t="shared" ca="1" si="4"/>
        <v>826.97005999999999</v>
      </c>
      <c r="AU10" s="14">
        <f t="shared" ca="1" si="4"/>
        <v>717.90769</v>
      </c>
      <c r="AV10" s="14">
        <f t="shared" ca="1" si="4"/>
        <v>714.10583999999994</v>
      </c>
      <c r="AW10" s="14">
        <f t="shared" ca="1" si="4"/>
        <v>1971.6141299999999</v>
      </c>
      <c r="AX10" s="14">
        <f t="shared" ca="1" si="4"/>
        <v>1866.2478900000001</v>
      </c>
      <c r="AY10" s="14">
        <f t="shared" ca="1" si="4"/>
        <v>1855.5295900000001</v>
      </c>
      <c r="AZ10" s="14">
        <f t="shared" ca="1" si="4"/>
        <v>19185.068749999999</v>
      </c>
      <c r="BA10" s="14">
        <f t="shared" ca="1" si="4"/>
        <v>19227.734649999999</v>
      </c>
      <c r="BB10" s="14">
        <f t="shared" ca="1" si="4"/>
        <v>19143.229169999999</v>
      </c>
    </row>
    <row r="11" spans="1:54" s="3" customFormat="1" x14ac:dyDescent="0.25">
      <c r="A11" s="3" t="s">
        <v>1</v>
      </c>
      <c r="B11" s="3">
        <v>1000</v>
      </c>
      <c r="C11" s="19">
        <v>0.7</v>
      </c>
      <c r="D11" s="22">
        <v>1253.8009500000001</v>
      </c>
      <c r="E11" s="21">
        <v>1253.8009500000001</v>
      </c>
      <c r="F11" s="21">
        <v>1253.8009500000001</v>
      </c>
      <c r="G11" s="21">
        <v>1080.2716700000001</v>
      </c>
      <c r="H11" s="21">
        <v>1080.2716700000001</v>
      </c>
      <c r="I11" s="21">
        <v>1080.2716700000001</v>
      </c>
      <c r="J11" s="22">
        <v>1077.9447299999999</v>
      </c>
      <c r="K11" s="22">
        <v>1070.5757699999999</v>
      </c>
      <c r="L11" s="22">
        <v>1074.1352260000001</v>
      </c>
      <c r="M11" s="22">
        <v>1212.3133800000001</v>
      </c>
      <c r="N11" s="22">
        <v>1211.56656</v>
      </c>
      <c r="O11" s="22">
        <v>1211.9286659999998</v>
      </c>
      <c r="P11" s="22">
        <v>1076.9777999999999</v>
      </c>
      <c r="Q11" s="22">
        <v>1072.2951599999999</v>
      </c>
      <c r="R11" s="22">
        <v>1073.54296</v>
      </c>
      <c r="S11" s="22">
        <v>1092.98695</v>
      </c>
      <c r="T11" s="22">
        <v>1086.54639</v>
      </c>
      <c r="U11" s="22">
        <v>1090.394912</v>
      </c>
      <c r="V11" s="22">
        <v>1211.3615299999999</v>
      </c>
      <c r="W11" s="22">
        <v>1211.0118500000001</v>
      </c>
      <c r="X11" s="22">
        <v>1211.237316</v>
      </c>
      <c r="Y11" s="23"/>
      <c r="Z11" s="3" t="s">
        <v>17</v>
      </c>
      <c r="AA11" s="3" t="s">
        <v>20</v>
      </c>
      <c r="AB11" s="14">
        <f ca="1">INDIRECT("S"&amp;4+(ROW(A1)-1)+COLUMN(A1)-1)</f>
        <v>31.952639999999999</v>
      </c>
      <c r="AC11" s="14">
        <f t="shared" ref="AC11:BB11" ca="1" si="5">INDIRECT("S"&amp;4+(ROW(B1)-1)+COLUMN(B1)-1)</f>
        <v>32.140540000000001</v>
      </c>
      <c r="AD11" s="14">
        <f t="shared" ca="1" si="5"/>
        <v>31.385020000000001</v>
      </c>
      <c r="AE11" s="14">
        <f t="shared" ca="1" si="5"/>
        <v>148.25028</v>
      </c>
      <c r="AF11" s="14">
        <f t="shared" ca="1" si="5"/>
        <v>110.92653</v>
      </c>
      <c r="AG11" s="14">
        <f t="shared" ca="1" si="5"/>
        <v>108.58895</v>
      </c>
      <c r="AH11" s="14">
        <f t="shared" ca="1" si="5"/>
        <v>1088.7185500000001</v>
      </c>
      <c r="AI11" s="14">
        <f t="shared" ca="1" si="5"/>
        <v>1092.98695</v>
      </c>
      <c r="AJ11" s="14">
        <f t="shared" ca="1" si="5"/>
        <v>1066.45931</v>
      </c>
      <c r="AK11" s="14">
        <f t="shared" ca="1" si="5"/>
        <v>2758.4513400000001</v>
      </c>
      <c r="AL11" s="14">
        <f t="shared" ca="1" si="5"/>
        <v>2566.4579199999998</v>
      </c>
      <c r="AM11" s="14">
        <f t="shared" ca="1" si="5"/>
        <v>2338.2057</v>
      </c>
      <c r="AN11" s="14">
        <f t="shared" ca="1" si="5"/>
        <v>40946.194049999998</v>
      </c>
      <c r="AO11" s="14">
        <f t="shared" ca="1" si="5"/>
        <v>38842.867030000001</v>
      </c>
      <c r="AP11" s="14">
        <f t="shared" ca="1" si="5"/>
        <v>37747.695729999999</v>
      </c>
      <c r="AQ11" s="14">
        <f t="shared" ca="1" si="5"/>
        <v>329302.46072999999</v>
      </c>
      <c r="AR11" s="14">
        <f t="shared" ca="1" si="5"/>
        <v>327506.06412</v>
      </c>
      <c r="AS11" s="14">
        <f t="shared" ca="1" si="5"/>
        <v>327730.54859000002</v>
      </c>
      <c r="AT11" s="14">
        <f t="shared" ca="1" si="5"/>
        <v>830.77200000000005</v>
      </c>
      <c r="AU11" s="14">
        <f t="shared" ca="1" si="5"/>
        <v>763.38440000000003</v>
      </c>
      <c r="AV11" s="14">
        <f t="shared" ca="1" si="5"/>
        <v>722.02745000000004</v>
      </c>
      <c r="AW11" s="14">
        <f t="shared" ca="1" si="5"/>
        <v>1882.5610999999999</v>
      </c>
      <c r="AX11" s="14">
        <f t="shared" ca="1" si="5"/>
        <v>1882.4091699999999</v>
      </c>
      <c r="AY11" s="14">
        <f t="shared" ca="1" si="5"/>
        <v>1842.7921699999999</v>
      </c>
      <c r="AZ11" s="14">
        <f t="shared" ca="1" si="5"/>
        <v>19299.68333</v>
      </c>
      <c r="BA11" s="14">
        <f t="shared" ca="1" si="5"/>
        <v>19186.06251</v>
      </c>
      <c r="BB11" s="14">
        <f t="shared" ca="1" si="5"/>
        <v>19154.001260000001</v>
      </c>
    </row>
    <row r="12" spans="1:54" s="3" customFormat="1" x14ac:dyDescent="0.25">
      <c r="A12" s="3" t="s">
        <v>1</v>
      </c>
      <c r="B12" s="3">
        <v>1000</v>
      </c>
      <c r="C12" s="19">
        <v>1</v>
      </c>
      <c r="D12" s="22">
        <v>1066.414</v>
      </c>
      <c r="E12" s="21">
        <v>1066.414</v>
      </c>
      <c r="F12" s="21">
        <v>1066.414</v>
      </c>
      <c r="G12" s="21">
        <v>1065.0097599999999</v>
      </c>
      <c r="H12" s="21">
        <v>1065.0097599999999</v>
      </c>
      <c r="I12" s="21">
        <v>1065.0097599999999</v>
      </c>
      <c r="J12" s="22">
        <v>1065.44327</v>
      </c>
      <c r="K12" s="22">
        <v>1064.7753</v>
      </c>
      <c r="L12" s="22">
        <v>1065.1917940000001</v>
      </c>
      <c r="M12" s="22">
        <v>1062.8731299999999</v>
      </c>
      <c r="N12" s="22">
        <v>1062.3868600000001</v>
      </c>
      <c r="O12" s="22">
        <v>1062.6720539999999</v>
      </c>
      <c r="P12" s="22">
        <v>1071.7828</v>
      </c>
      <c r="Q12" s="22">
        <v>1064.25227</v>
      </c>
      <c r="R12" s="22">
        <v>1068.1572140000001</v>
      </c>
      <c r="S12" s="22">
        <v>1066.45931</v>
      </c>
      <c r="T12" s="22">
        <v>1066.44004</v>
      </c>
      <c r="U12" s="22">
        <v>1066.4532359999998</v>
      </c>
      <c r="V12" s="22">
        <v>1062.54251</v>
      </c>
      <c r="W12" s="22">
        <v>1062.3412499999999</v>
      </c>
      <c r="X12" s="22">
        <v>1062.4677199999999</v>
      </c>
      <c r="Y12" s="23"/>
      <c r="Z12" s="3" t="s">
        <v>17</v>
      </c>
      <c r="AA12" s="3" t="s">
        <v>14</v>
      </c>
      <c r="AB12" s="14">
        <f ca="1">INDIRECT("V"&amp;4+(ROW(A1)-1)+COLUMN(A1)-1)</f>
        <v>31.593879999999999</v>
      </c>
      <c r="AC12" s="14">
        <f t="shared" ref="AC12:BB12" ca="1" si="6">INDIRECT("V"&amp;4+(ROW(B1)-1)+COLUMN(B1)-1)</f>
        <v>30.14283</v>
      </c>
      <c r="AD12" s="14">
        <f t="shared" ca="1" si="6"/>
        <v>29.747450000000001</v>
      </c>
      <c r="AE12" s="14">
        <f t="shared" ca="1" si="6"/>
        <v>147.5274</v>
      </c>
      <c r="AF12" s="14">
        <f t="shared" ca="1" si="6"/>
        <v>146.48631</v>
      </c>
      <c r="AG12" s="14">
        <f t="shared" ca="1" si="6"/>
        <v>107.48281</v>
      </c>
      <c r="AH12" s="14">
        <f t="shared" ca="1" si="6"/>
        <v>1083.9429399999999</v>
      </c>
      <c r="AI12" s="14">
        <f t="shared" ca="1" si="6"/>
        <v>1211.3615299999999</v>
      </c>
      <c r="AJ12" s="14">
        <f t="shared" ca="1" si="6"/>
        <v>1062.54251</v>
      </c>
      <c r="AK12" s="14">
        <f t="shared" ca="1" si="6"/>
        <v>2757.8133899999998</v>
      </c>
      <c r="AL12" s="14">
        <f t="shared" ca="1" si="6"/>
        <v>2566.4579199999998</v>
      </c>
      <c r="AM12" s="14">
        <f t="shared" ca="1" si="6"/>
        <v>2326.51784</v>
      </c>
      <c r="AN12" s="14">
        <f t="shared" ca="1" si="6"/>
        <v>37511.469960000002</v>
      </c>
      <c r="AO12" s="14">
        <f t="shared" ca="1" si="6"/>
        <v>36415.949180000003</v>
      </c>
      <c r="AP12" s="14">
        <f t="shared" ca="1" si="6"/>
        <v>36017.893920000002</v>
      </c>
      <c r="AQ12" s="14">
        <f t="shared" ca="1" si="6"/>
        <v>324468.35712</v>
      </c>
      <c r="AR12" s="14">
        <f t="shared" ca="1" si="6"/>
        <v>323915.00628999999</v>
      </c>
      <c r="AS12" s="14">
        <f t="shared" ca="1" si="6"/>
        <v>323520.53259999998</v>
      </c>
      <c r="AT12" s="14">
        <f t="shared" ca="1" si="6"/>
        <v>826.27470000000005</v>
      </c>
      <c r="AU12" s="14">
        <f t="shared" ca="1" si="6"/>
        <v>641.77810999999997</v>
      </c>
      <c r="AV12" s="14">
        <f t="shared" ca="1" si="6"/>
        <v>592.40558999999996</v>
      </c>
      <c r="AW12" s="14">
        <f t="shared" ca="1" si="6"/>
        <v>1838.77476</v>
      </c>
      <c r="AX12" s="14">
        <f t="shared" ca="1" si="6"/>
        <v>1787.18884</v>
      </c>
      <c r="AY12" s="14">
        <f t="shared" ca="1" si="6"/>
        <v>1776.31763</v>
      </c>
      <c r="AZ12" s="14">
        <f t="shared" ca="1" si="6"/>
        <v>18995.056939999999</v>
      </c>
      <c r="BA12" s="14">
        <f t="shared" ca="1" si="6"/>
        <v>18981.605670000001</v>
      </c>
      <c r="BB12" s="14">
        <f t="shared" ca="1" si="6"/>
        <v>18978.95665</v>
      </c>
    </row>
    <row r="13" spans="1:54" s="3" customFormat="1" x14ac:dyDescent="0.25">
      <c r="A13" s="3" t="s">
        <v>6</v>
      </c>
      <c r="B13" s="3">
        <v>24</v>
      </c>
      <c r="C13" s="19">
        <v>0.4</v>
      </c>
      <c r="D13" s="22">
        <v>4194.8154000000004</v>
      </c>
      <c r="E13" s="21">
        <v>4194.8154000000004</v>
      </c>
      <c r="F13" s="21">
        <v>4194.8154000000004</v>
      </c>
      <c r="G13" s="21">
        <v>2778.2895100000001</v>
      </c>
      <c r="H13" s="21">
        <v>2778.2895100000001</v>
      </c>
      <c r="I13" s="21">
        <v>2778.2895100000001</v>
      </c>
      <c r="J13" s="22">
        <v>2791.6292699999999</v>
      </c>
      <c r="K13" s="22">
        <v>2770.6946899999998</v>
      </c>
      <c r="L13" s="22">
        <v>2781.7851419999997</v>
      </c>
      <c r="M13" s="22">
        <v>2757.8133899999998</v>
      </c>
      <c r="N13" s="22">
        <v>2757.8133899999998</v>
      </c>
      <c r="O13" s="22">
        <v>2757.8133899999998</v>
      </c>
      <c r="P13" s="22">
        <v>2772.27639</v>
      </c>
      <c r="Q13" s="22">
        <v>2758.4513400000001</v>
      </c>
      <c r="R13" s="22">
        <v>2761.2163499999997</v>
      </c>
      <c r="S13" s="22">
        <v>2758.4513400000001</v>
      </c>
      <c r="T13" s="22">
        <v>2757.8133899999998</v>
      </c>
      <c r="U13" s="22">
        <v>2757.9409799999999</v>
      </c>
      <c r="V13" s="22">
        <v>2757.8133899999998</v>
      </c>
      <c r="W13" s="22">
        <v>2757.8133899999998</v>
      </c>
      <c r="X13" s="22">
        <v>2757.8133899999998</v>
      </c>
      <c r="Y13" s="23"/>
      <c r="AB13" s="26">
        <f ca="1">MAX(AB6:AB12)</f>
        <v>45.829740000000001</v>
      </c>
      <c r="AC13" s="26">
        <f t="shared" ref="AC13:BB13" ca="1" si="7">MAX(AC6:AC12)</f>
        <v>37.339120000000001</v>
      </c>
      <c r="AD13" s="26">
        <f t="shared" ca="1" si="7"/>
        <v>32.141309999999997</v>
      </c>
      <c r="AE13" s="26">
        <f t="shared" ca="1" si="7"/>
        <v>161.39909</v>
      </c>
      <c r="AF13" s="26">
        <f t="shared" ca="1" si="7"/>
        <v>151.0804</v>
      </c>
      <c r="AG13" s="26">
        <f t="shared" ca="1" si="7"/>
        <v>109.83280000000001</v>
      </c>
      <c r="AH13" s="26">
        <f t="shared" ca="1" si="7"/>
        <v>1319.2342599999999</v>
      </c>
      <c r="AI13" s="26">
        <f t="shared" ca="1" si="7"/>
        <v>1253.8009500000001</v>
      </c>
      <c r="AJ13" s="26">
        <f t="shared" ca="1" si="7"/>
        <v>1071.7828</v>
      </c>
      <c r="AK13" s="26">
        <f t="shared" ca="1" si="7"/>
        <v>4194.8154000000004</v>
      </c>
      <c r="AL13" s="26">
        <f t="shared" ca="1" si="7"/>
        <v>2604.07251</v>
      </c>
      <c r="AM13" s="26">
        <f t="shared" ca="1" si="7"/>
        <v>3671.3076299999998</v>
      </c>
      <c r="AN13" s="26">
        <f t="shared" ca="1" si="7"/>
        <v>51342.060100000002</v>
      </c>
      <c r="AO13" s="26">
        <f t="shared" ca="1" si="7"/>
        <v>44382.7981</v>
      </c>
      <c r="AP13" s="26">
        <f t="shared" ca="1" si="7"/>
        <v>37747.695729999999</v>
      </c>
      <c r="AQ13" s="26">
        <f t="shared" ca="1" si="7"/>
        <v>342102.89087</v>
      </c>
      <c r="AR13" s="26">
        <f t="shared" ca="1" si="7"/>
        <v>334261.16041000001</v>
      </c>
      <c r="AS13" s="26">
        <f t="shared" ca="1" si="7"/>
        <v>327730.54859000002</v>
      </c>
      <c r="AT13" s="26">
        <f t="shared" ca="1" si="7"/>
        <v>1137.23649</v>
      </c>
      <c r="AU13" s="26">
        <f t="shared" ca="1" si="7"/>
        <v>775.68244000000004</v>
      </c>
      <c r="AV13" s="26">
        <f t="shared" ca="1" si="7"/>
        <v>766.27913000000001</v>
      </c>
      <c r="AW13" s="26">
        <f t="shared" ca="1" si="7"/>
        <v>2085.4948800000002</v>
      </c>
      <c r="AX13" s="26">
        <f t="shared" ca="1" si="7"/>
        <v>1882.4091699999999</v>
      </c>
      <c r="AY13" s="26">
        <f t="shared" ca="1" si="7"/>
        <v>1855.5295900000001</v>
      </c>
      <c r="AZ13" s="26">
        <f t="shared" ca="1" si="7"/>
        <v>19299.68333</v>
      </c>
      <c r="BA13" s="26">
        <f t="shared" ca="1" si="7"/>
        <v>19227.734649999999</v>
      </c>
      <c r="BB13" s="26">
        <f t="shared" ca="1" si="7"/>
        <v>19154.001260000001</v>
      </c>
    </row>
    <row r="14" spans="1:54" s="3" customFormat="1" x14ac:dyDescent="0.25">
      <c r="A14" s="3" t="s">
        <v>2</v>
      </c>
      <c r="B14" s="3">
        <v>24</v>
      </c>
      <c r="C14" s="19">
        <v>0.7</v>
      </c>
      <c r="D14" s="22">
        <v>2586.8513800000001</v>
      </c>
      <c r="E14" s="21">
        <v>2586.8513800000001</v>
      </c>
      <c r="F14" s="21">
        <v>2586.8513800000001</v>
      </c>
      <c r="G14" s="21">
        <v>2604.07251</v>
      </c>
      <c r="H14" s="21">
        <v>2604.07251</v>
      </c>
      <c r="I14" s="21">
        <v>2604.07251</v>
      </c>
      <c r="J14" s="22">
        <v>2586.8513800000001</v>
      </c>
      <c r="K14" s="22">
        <v>2566.4579199999998</v>
      </c>
      <c r="L14" s="22">
        <v>2582.772688</v>
      </c>
      <c r="M14" s="22">
        <v>2586.8513800000001</v>
      </c>
      <c r="N14" s="22">
        <v>2586.8513800000001</v>
      </c>
      <c r="O14" s="22">
        <v>2586.8513800000001</v>
      </c>
      <c r="P14" s="22">
        <v>2582.2596899999999</v>
      </c>
      <c r="Q14" s="22">
        <v>2566.4579199999998</v>
      </c>
      <c r="R14" s="22">
        <v>2572.0979400000001</v>
      </c>
      <c r="S14" s="22">
        <v>2566.4579199999998</v>
      </c>
      <c r="T14" s="22">
        <v>2566.4579199999998</v>
      </c>
      <c r="U14" s="22">
        <v>2566.4579199999998</v>
      </c>
      <c r="V14" s="22">
        <v>2566.4579199999998</v>
      </c>
      <c r="W14" s="22">
        <v>2566.4579199999998</v>
      </c>
      <c r="X14" s="22">
        <v>2566.4579199999998</v>
      </c>
      <c r="Y14" s="23"/>
    </row>
    <row r="15" spans="1:54" s="3" customFormat="1" x14ac:dyDescent="0.25">
      <c r="A15" s="3" t="s">
        <v>2</v>
      </c>
      <c r="B15" s="3">
        <v>24</v>
      </c>
      <c r="C15" s="19">
        <v>1</v>
      </c>
      <c r="D15" s="22">
        <v>3671.3076299999998</v>
      </c>
      <c r="E15" s="21">
        <v>3671.3076299999998</v>
      </c>
      <c r="F15" s="21">
        <v>3671.3076300000002</v>
      </c>
      <c r="G15" s="21">
        <v>2604.72829</v>
      </c>
      <c r="H15" s="21">
        <v>2604.72829</v>
      </c>
      <c r="I15" s="21">
        <v>2604.72829</v>
      </c>
      <c r="J15" s="22">
        <v>2392.0650000000001</v>
      </c>
      <c r="K15" s="22">
        <v>2325.4375</v>
      </c>
      <c r="L15" s="22">
        <v>2338.7629999999999</v>
      </c>
      <c r="M15" s="22">
        <v>2330.3416699999998</v>
      </c>
      <c r="N15" s="22">
        <v>2325.4375</v>
      </c>
      <c r="O15" s="22">
        <v>2326.418334</v>
      </c>
      <c r="P15" s="22">
        <v>2531.9938299999999</v>
      </c>
      <c r="Q15" s="22">
        <v>2335.1190900000001</v>
      </c>
      <c r="R15" s="22">
        <v>2408.8948259999997</v>
      </c>
      <c r="S15" s="22">
        <v>2338.2057</v>
      </c>
      <c r="T15" s="22">
        <v>2325.4375</v>
      </c>
      <c r="U15" s="22">
        <v>2333.5735780000005</v>
      </c>
      <c r="V15" s="22">
        <v>2326.51784</v>
      </c>
      <c r="W15" s="22">
        <v>2325.4375</v>
      </c>
      <c r="X15" s="22">
        <v>2325.6535680000002</v>
      </c>
      <c r="Y15" s="23"/>
      <c r="Z15" s="3" t="s">
        <v>18</v>
      </c>
      <c r="AA15" s="3" t="s">
        <v>15</v>
      </c>
      <c r="AB15" s="14">
        <f ca="1">INDIRECT("F"&amp;4+(ROW(A1)-1)+COLUMN(A1)-1)</f>
        <v>45.745800000000003</v>
      </c>
      <c r="AC15" s="14">
        <f t="shared" ref="AC15:BB15" ca="1" si="8">INDIRECT("F"&amp;4+(ROW(B1)-1)+COLUMN(B1)-1)</f>
        <v>37.339120000000001</v>
      </c>
      <c r="AD15" s="14">
        <f t="shared" ca="1" si="8"/>
        <v>31.876709999999996</v>
      </c>
      <c r="AE15" s="14">
        <f t="shared" ca="1" si="8"/>
        <v>161.39909</v>
      </c>
      <c r="AF15" s="14">
        <f t="shared" ca="1" si="8"/>
        <v>151.0804</v>
      </c>
      <c r="AG15" s="14">
        <f t="shared" ca="1" si="8"/>
        <v>108.81712999999999</v>
      </c>
      <c r="AH15" s="14">
        <f t="shared" ca="1" si="8"/>
        <v>1319.2342599999999</v>
      </c>
      <c r="AI15" s="14">
        <f t="shared" ca="1" si="8"/>
        <v>1253.8009500000001</v>
      </c>
      <c r="AJ15" s="14">
        <f t="shared" ca="1" si="8"/>
        <v>1066.414</v>
      </c>
      <c r="AK15" s="14">
        <f t="shared" ca="1" si="8"/>
        <v>4194.8154000000004</v>
      </c>
      <c r="AL15" s="14">
        <f t="shared" ca="1" si="8"/>
        <v>2586.8513800000001</v>
      </c>
      <c r="AM15" s="14">
        <f t="shared" ca="1" si="8"/>
        <v>3671.3076300000002</v>
      </c>
      <c r="AN15" s="14">
        <f t="shared" ca="1" si="8"/>
        <v>51342.060100000002</v>
      </c>
      <c r="AO15" s="14">
        <f t="shared" ca="1" si="8"/>
        <v>44382.7981</v>
      </c>
      <c r="AP15" s="14">
        <f t="shared" ca="1" si="8"/>
        <v>37625.758329999997</v>
      </c>
      <c r="AQ15" s="14">
        <f t="shared" ca="1" si="8"/>
        <v>342102.89087</v>
      </c>
      <c r="AR15" s="14">
        <f t="shared" ca="1" si="8"/>
        <v>328304.17460000003</v>
      </c>
      <c r="AS15" s="14">
        <f t="shared" ca="1" si="8"/>
        <v>324827.91424000001</v>
      </c>
      <c r="AT15" s="14">
        <f t="shared" ca="1" si="8"/>
        <v>1137.23649</v>
      </c>
      <c r="AU15" s="14">
        <f t="shared" ca="1" si="8"/>
        <v>775.68244000000004</v>
      </c>
      <c r="AV15" s="14">
        <f t="shared" ca="1" si="8"/>
        <v>756.07470000000001</v>
      </c>
      <c r="AW15" s="14">
        <f t="shared" ca="1" si="8"/>
        <v>2016.5723499999999</v>
      </c>
      <c r="AX15" s="14">
        <f t="shared" ca="1" si="8"/>
        <v>1861.8563900000001</v>
      </c>
      <c r="AY15" s="14">
        <f t="shared" ca="1" si="8"/>
        <v>1824.98027</v>
      </c>
      <c r="AZ15" s="14">
        <f t="shared" ca="1" si="8"/>
        <v>19231.839390000001</v>
      </c>
      <c r="BA15" s="14">
        <f t="shared" ca="1" si="8"/>
        <v>19021.6204</v>
      </c>
      <c r="BB15" s="14">
        <f t="shared" ca="1" si="8"/>
        <v>19009.554469999999</v>
      </c>
    </row>
    <row r="16" spans="1:54" s="3" customFormat="1" x14ac:dyDescent="0.25">
      <c r="A16" s="3" t="s">
        <v>2</v>
      </c>
      <c r="B16" s="3">
        <v>100</v>
      </c>
      <c r="C16" s="19">
        <v>0.4</v>
      </c>
      <c r="D16" s="22">
        <v>51342.060100000002</v>
      </c>
      <c r="E16" s="21">
        <v>51342.060100000002</v>
      </c>
      <c r="F16" s="21">
        <v>51342.060100000002</v>
      </c>
      <c r="G16" s="21">
        <v>48761.574500000002</v>
      </c>
      <c r="H16" s="21">
        <v>48761.574500000002</v>
      </c>
      <c r="I16" s="21">
        <v>48761.574500000002</v>
      </c>
      <c r="J16" s="22">
        <v>44542.53688</v>
      </c>
      <c r="K16" s="22">
        <v>43447.74151</v>
      </c>
      <c r="L16" s="22">
        <v>44008.651444000003</v>
      </c>
      <c r="M16" s="22">
        <v>37933.959280000003</v>
      </c>
      <c r="N16" s="22">
        <v>37511.469960000002</v>
      </c>
      <c r="O16" s="22">
        <v>37623.299079999997</v>
      </c>
      <c r="P16" s="22">
        <v>40232.943330000002</v>
      </c>
      <c r="Q16" s="22">
        <v>37925.029139999999</v>
      </c>
      <c r="R16" s="22">
        <v>39120.002770000006</v>
      </c>
      <c r="S16" s="22">
        <v>40946.194049999998</v>
      </c>
      <c r="T16" s="22">
        <v>38537.932139999997</v>
      </c>
      <c r="U16" s="22">
        <v>39819.397887999992</v>
      </c>
      <c r="V16" s="22">
        <v>37511.469960000002</v>
      </c>
      <c r="W16" s="22">
        <v>37507.584410000003</v>
      </c>
      <c r="X16" s="22">
        <v>37509.230301999996</v>
      </c>
      <c r="Y16" s="23"/>
      <c r="Z16" s="3" t="s">
        <v>18</v>
      </c>
      <c r="AA16" s="3" t="s">
        <v>48</v>
      </c>
      <c r="AB16" s="14">
        <f ca="1">INDIRECT("I"&amp;4+(ROW(A1)-1)+COLUMN(A1)-1)</f>
        <v>45.829740000000001</v>
      </c>
      <c r="AC16" s="14">
        <f t="shared" ref="AC16:BB16" ca="1" si="9">INDIRECT("I"&amp;4+(ROW(B1)-1)+COLUMN(B1)-1)</f>
        <v>36.53416</v>
      </c>
      <c r="AD16" s="14">
        <f t="shared" ca="1" si="9"/>
        <v>30.895879999999998</v>
      </c>
      <c r="AE16" s="14">
        <f t="shared" ca="1" si="9"/>
        <v>151.77753999999999</v>
      </c>
      <c r="AF16" s="14">
        <f t="shared" ca="1" si="9"/>
        <v>111.0284</v>
      </c>
      <c r="AG16" s="14">
        <f t="shared" ca="1" si="9"/>
        <v>108.79155</v>
      </c>
      <c r="AH16" s="14">
        <f t="shared" ca="1" si="9"/>
        <v>1151.96435</v>
      </c>
      <c r="AI16" s="14">
        <f t="shared" ca="1" si="9"/>
        <v>1080.2716700000001</v>
      </c>
      <c r="AJ16" s="14">
        <f t="shared" ca="1" si="9"/>
        <v>1065.0097599999999</v>
      </c>
      <c r="AK16" s="14">
        <f t="shared" ca="1" si="9"/>
        <v>2778.2895100000001</v>
      </c>
      <c r="AL16" s="14">
        <f t="shared" ca="1" si="9"/>
        <v>2604.07251</v>
      </c>
      <c r="AM16" s="14">
        <f t="shared" ca="1" si="9"/>
        <v>2604.72829</v>
      </c>
      <c r="AN16" s="14">
        <f t="shared" ca="1" si="9"/>
        <v>48761.574500000002</v>
      </c>
      <c r="AO16" s="14">
        <f t="shared" ca="1" si="9"/>
        <v>44377.484230000002</v>
      </c>
      <c r="AP16" s="14">
        <f t="shared" ca="1" si="9"/>
        <v>37625.929170000003</v>
      </c>
      <c r="AQ16" s="14">
        <f t="shared" ca="1" si="9"/>
        <v>336048.20301</v>
      </c>
      <c r="AR16" s="14">
        <f t="shared" ca="1" si="9"/>
        <v>334261.16041000001</v>
      </c>
      <c r="AS16" s="14">
        <f t="shared" ca="1" si="9"/>
        <v>324833.65798999998</v>
      </c>
      <c r="AT16" s="14">
        <f t="shared" ca="1" si="9"/>
        <v>1050.0493899999999</v>
      </c>
      <c r="AU16" s="14">
        <f t="shared" ca="1" si="9"/>
        <v>775.68244000000004</v>
      </c>
      <c r="AV16" s="14">
        <f t="shared" ca="1" si="9"/>
        <v>766.27913000000001</v>
      </c>
      <c r="AW16" s="14">
        <f t="shared" ca="1" si="9"/>
        <v>2085.4948800000002</v>
      </c>
      <c r="AX16" s="14">
        <f t="shared" ca="1" si="9"/>
        <v>1879.55837</v>
      </c>
      <c r="AY16" s="14">
        <f t="shared" ca="1" si="9"/>
        <v>1822.75713</v>
      </c>
      <c r="AZ16" s="14">
        <f t="shared" ca="1" si="9"/>
        <v>19182.515080000001</v>
      </c>
      <c r="BA16" s="14">
        <f t="shared" ca="1" si="9"/>
        <v>19105.946230000001</v>
      </c>
      <c r="BB16" s="14">
        <f t="shared" ca="1" si="9"/>
        <v>19068.008140000002</v>
      </c>
    </row>
    <row r="17" spans="1:54" s="3" customFormat="1" x14ac:dyDescent="0.25">
      <c r="A17" s="3" t="s">
        <v>2</v>
      </c>
      <c r="B17" s="3">
        <v>100</v>
      </c>
      <c r="C17" s="19">
        <v>0.7</v>
      </c>
      <c r="D17" s="22">
        <v>44382.7981</v>
      </c>
      <c r="E17" s="21">
        <v>44382.7981</v>
      </c>
      <c r="F17" s="21">
        <v>44382.7981</v>
      </c>
      <c r="G17" s="21">
        <v>44377.484230000002</v>
      </c>
      <c r="H17" s="21">
        <v>44377.484230000002</v>
      </c>
      <c r="I17" s="21">
        <v>44377.484230000002</v>
      </c>
      <c r="J17" s="22">
        <v>40658.917479999996</v>
      </c>
      <c r="K17" s="22">
        <v>38829.521249999998</v>
      </c>
      <c r="L17" s="22">
        <v>39610.025156000003</v>
      </c>
      <c r="M17" s="22">
        <v>36325.533589999999</v>
      </c>
      <c r="N17" s="22">
        <v>36162.331100000003</v>
      </c>
      <c r="O17" s="22">
        <v>36249.444567999999</v>
      </c>
      <c r="P17" s="22">
        <v>37611.991040000001</v>
      </c>
      <c r="Q17" s="22">
        <v>37035.056669999998</v>
      </c>
      <c r="R17" s="22">
        <v>37252.525062000008</v>
      </c>
      <c r="S17" s="22">
        <v>38842.867030000001</v>
      </c>
      <c r="T17" s="22">
        <v>37570.173640000001</v>
      </c>
      <c r="U17" s="22">
        <v>38243.327632</v>
      </c>
      <c r="V17" s="22">
        <v>36415.949180000003</v>
      </c>
      <c r="W17" s="22">
        <v>36050.149060000003</v>
      </c>
      <c r="X17" s="22">
        <v>36218.732724000001</v>
      </c>
      <c r="Y17" s="23"/>
      <c r="Z17" s="3" t="s">
        <v>18</v>
      </c>
      <c r="AA17" s="3" t="s">
        <v>11</v>
      </c>
      <c r="AB17" s="14">
        <f ca="1">INDIRECT("L"&amp;4+(ROW(A1)-1)+COLUMN(A1)-1)</f>
        <v>32.417318000000002</v>
      </c>
      <c r="AC17" s="14">
        <f t="shared" ref="AC17:BB17" ca="1" si="10">INDIRECT("L"&amp;4+(ROW(B1)-1)+COLUMN(B1)-1)</f>
        <v>31.834120000000002</v>
      </c>
      <c r="AD17" s="14">
        <f t="shared" ca="1" si="10"/>
        <v>31.364994000000003</v>
      </c>
      <c r="AE17" s="14">
        <f t="shared" ca="1" si="10"/>
        <v>148.157318</v>
      </c>
      <c r="AF17" s="14">
        <f t="shared" ca="1" si="10"/>
        <v>111.431842</v>
      </c>
      <c r="AG17" s="14">
        <f t="shared" ca="1" si="10"/>
        <v>108.60818800000001</v>
      </c>
      <c r="AH17" s="14">
        <f t="shared" ca="1" si="10"/>
        <v>1086.132494</v>
      </c>
      <c r="AI17" s="14">
        <f t="shared" ca="1" si="10"/>
        <v>1074.1352260000001</v>
      </c>
      <c r="AJ17" s="14">
        <f t="shared" ca="1" si="10"/>
        <v>1065.1917940000001</v>
      </c>
      <c r="AK17" s="14">
        <f t="shared" ca="1" si="10"/>
        <v>2781.7851419999997</v>
      </c>
      <c r="AL17" s="14">
        <f t="shared" ca="1" si="10"/>
        <v>2582.772688</v>
      </c>
      <c r="AM17" s="14">
        <f t="shared" ca="1" si="10"/>
        <v>2338.7629999999999</v>
      </c>
      <c r="AN17" s="14">
        <f t="shared" ca="1" si="10"/>
        <v>44008.651444000003</v>
      </c>
      <c r="AO17" s="14">
        <f t="shared" ca="1" si="10"/>
        <v>39610.025156000003</v>
      </c>
      <c r="AP17" s="14">
        <f t="shared" ca="1" si="10"/>
        <v>37579.982069999991</v>
      </c>
      <c r="AQ17" s="14">
        <f t="shared" ca="1" si="10"/>
        <v>331044.52891600004</v>
      </c>
      <c r="AR17" s="14">
        <f t="shared" ca="1" si="10"/>
        <v>327383.23434600001</v>
      </c>
      <c r="AS17" s="14">
        <f t="shared" ca="1" si="10"/>
        <v>324827.91424000001</v>
      </c>
      <c r="AT17" s="14">
        <f t="shared" ca="1" si="10"/>
        <v>867.06821000000002</v>
      </c>
      <c r="AU17" s="14">
        <f t="shared" ca="1" si="10"/>
        <v>763.20702800000004</v>
      </c>
      <c r="AV17" s="14">
        <f t="shared" ca="1" si="10"/>
        <v>731.434708</v>
      </c>
      <c r="AW17" s="14">
        <f t="shared" ca="1" si="10"/>
        <v>1981.896056</v>
      </c>
      <c r="AX17" s="14">
        <f t="shared" ca="1" si="10"/>
        <v>1861.8563900000001</v>
      </c>
      <c r="AY17" s="14">
        <f t="shared" ca="1" si="10"/>
        <v>1824.2208760000001</v>
      </c>
      <c r="AZ17" s="14">
        <f t="shared" ca="1" si="10"/>
        <v>19190.652150000002</v>
      </c>
      <c r="BA17" s="14">
        <f t="shared" ca="1" si="10"/>
        <v>19021.6204</v>
      </c>
      <c r="BB17" s="14">
        <f t="shared" ca="1" si="10"/>
        <v>19009.554469999999</v>
      </c>
    </row>
    <row r="18" spans="1:54" s="3" customFormat="1" x14ac:dyDescent="0.25">
      <c r="A18" s="3" t="s">
        <v>2</v>
      </c>
      <c r="B18" s="3">
        <v>100</v>
      </c>
      <c r="C18" s="19">
        <v>1</v>
      </c>
      <c r="D18" s="22">
        <v>37625.758329999997</v>
      </c>
      <c r="E18" s="21">
        <v>37625.758329999997</v>
      </c>
      <c r="F18" s="21">
        <v>37625.758329999997</v>
      </c>
      <c r="G18" s="21">
        <v>37625.929170000003</v>
      </c>
      <c r="H18" s="21">
        <v>37625.929170000003</v>
      </c>
      <c r="I18" s="21">
        <v>37625.929170000003</v>
      </c>
      <c r="J18" s="22">
        <v>37625.758329999997</v>
      </c>
      <c r="K18" s="22">
        <v>37396.877030000003</v>
      </c>
      <c r="L18" s="22">
        <v>37579.982069999991</v>
      </c>
      <c r="M18" s="22">
        <v>35996.06899</v>
      </c>
      <c r="N18" s="22">
        <v>35839.381909999996</v>
      </c>
      <c r="O18" s="22">
        <v>35917.036853999991</v>
      </c>
      <c r="P18" s="22">
        <v>37156.673069999997</v>
      </c>
      <c r="Q18" s="22">
        <v>36582.700550000001</v>
      </c>
      <c r="R18" s="22">
        <v>36951.329191999997</v>
      </c>
      <c r="S18" s="22">
        <v>37747.695729999999</v>
      </c>
      <c r="T18" s="22">
        <v>37302.733330000003</v>
      </c>
      <c r="U18" s="22">
        <v>37633.008163999999</v>
      </c>
      <c r="V18" s="22">
        <v>36017.893920000002</v>
      </c>
      <c r="W18" s="22">
        <v>35818.182760000003</v>
      </c>
      <c r="X18" s="22">
        <v>35938.824787999998</v>
      </c>
      <c r="Y18" s="23"/>
      <c r="Z18" s="3" t="s">
        <v>18</v>
      </c>
      <c r="AA18" s="3" t="s">
        <v>12</v>
      </c>
      <c r="AB18" s="14">
        <f ca="1">INDIRECT("O"&amp;4+(ROW(A1)-1)+COLUMN(A1)-1)</f>
        <v>31.593880000000002</v>
      </c>
      <c r="AC18" s="14">
        <f t="shared" ref="AC18:BB18" ca="1" si="11">INDIRECT("O"&amp;4+(ROW(B1)-1)+COLUMN(B1)-1)</f>
        <v>30.142829999999996</v>
      </c>
      <c r="AD18" s="14">
        <f t="shared" ca="1" si="11"/>
        <v>29.750143999999999</v>
      </c>
      <c r="AE18" s="14">
        <f t="shared" ca="1" si="11"/>
        <v>147.297966</v>
      </c>
      <c r="AF18" s="14">
        <f t="shared" ca="1" si="11"/>
        <v>146.53118000000001</v>
      </c>
      <c r="AG18" s="14">
        <f t="shared" ca="1" si="11"/>
        <v>106.97477799999999</v>
      </c>
      <c r="AH18" s="14">
        <f t="shared" ca="1" si="11"/>
        <v>1085.572224</v>
      </c>
      <c r="AI18" s="14">
        <f t="shared" ca="1" si="11"/>
        <v>1211.9286659999998</v>
      </c>
      <c r="AJ18" s="14">
        <f t="shared" ca="1" si="11"/>
        <v>1062.6720539999999</v>
      </c>
      <c r="AK18" s="14">
        <f t="shared" ca="1" si="11"/>
        <v>2757.8133899999998</v>
      </c>
      <c r="AL18" s="14">
        <f t="shared" ca="1" si="11"/>
        <v>2586.8513800000001</v>
      </c>
      <c r="AM18" s="14">
        <f t="shared" ca="1" si="11"/>
        <v>2326.418334</v>
      </c>
      <c r="AN18" s="14">
        <f t="shared" ca="1" si="11"/>
        <v>37623.299079999997</v>
      </c>
      <c r="AO18" s="14">
        <f t="shared" ca="1" si="11"/>
        <v>36249.444567999999</v>
      </c>
      <c r="AP18" s="14">
        <f t="shared" ca="1" si="11"/>
        <v>35917.036853999991</v>
      </c>
      <c r="AQ18" s="14">
        <f t="shared" ca="1" si="11"/>
        <v>325747.57985600003</v>
      </c>
      <c r="AR18" s="14">
        <f t="shared" ca="1" si="11"/>
        <v>324454.2732</v>
      </c>
      <c r="AS18" s="14">
        <f t="shared" ca="1" si="11"/>
        <v>323841.49795799999</v>
      </c>
      <c r="AT18" s="14">
        <f t="shared" ca="1" si="11"/>
        <v>826.41377200000011</v>
      </c>
      <c r="AU18" s="14">
        <f t="shared" ca="1" si="11"/>
        <v>643.865996</v>
      </c>
      <c r="AV18" s="14">
        <f t="shared" ca="1" si="11"/>
        <v>589.44280000000003</v>
      </c>
      <c r="AW18" s="14">
        <f t="shared" ca="1" si="11"/>
        <v>1824.8081440000001</v>
      </c>
      <c r="AX18" s="14">
        <f t="shared" ca="1" si="11"/>
        <v>1782.0224940000001</v>
      </c>
      <c r="AY18" s="14">
        <f t="shared" ca="1" si="11"/>
        <v>1762.1759720000002</v>
      </c>
      <c r="AZ18" s="14">
        <f t="shared" ca="1" si="11"/>
        <v>19030.417090000003</v>
      </c>
      <c r="BA18" s="14">
        <f t="shared" ca="1" si="11"/>
        <v>18991.576723999999</v>
      </c>
      <c r="BB18" s="14">
        <f t="shared" ca="1" si="11"/>
        <v>18979.739506000002</v>
      </c>
    </row>
    <row r="19" spans="1:54" s="3" customFormat="1" x14ac:dyDescent="0.25">
      <c r="A19" s="3" t="s">
        <v>2</v>
      </c>
      <c r="B19" s="3">
        <v>997</v>
      </c>
      <c r="C19" s="19">
        <v>0.4</v>
      </c>
      <c r="D19" s="22">
        <v>342102.89087</v>
      </c>
      <c r="E19" s="21">
        <v>342102.89087</v>
      </c>
      <c r="F19" s="21">
        <v>342102.89087</v>
      </c>
      <c r="G19" s="21">
        <v>336048.20301</v>
      </c>
      <c r="H19" s="21">
        <v>336048.20301</v>
      </c>
      <c r="I19" s="21">
        <v>336048.20301</v>
      </c>
      <c r="J19" s="22">
        <v>333665.89273999998</v>
      </c>
      <c r="K19" s="22">
        <v>329998.02341000002</v>
      </c>
      <c r="L19" s="22">
        <v>331044.52891600004</v>
      </c>
      <c r="M19" s="22">
        <v>325922.06170000002</v>
      </c>
      <c r="N19" s="22">
        <v>325609.14484999998</v>
      </c>
      <c r="O19" s="22">
        <v>325747.57985600003</v>
      </c>
      <c r="P19" s="22">
        <v>325734.8909</v>
      </c>
      <c r="Q19" s="22">
        <v>324724.72229000001</v>
      </c>
      <c r="R19" s="22">
        <v>325288.96779800003</v>
      </c>
      <c r="S19" s="22">
        <v>329302.46072999999</v>
      </c>
      <c r="T19" s="22">
        <v>327250.13137999998</v>
      </c>
      <c r="U19" s="22">
        <v>328294.60753199999</v>
      </c>
      <c r="V19" s="22">
        <v>324468.35712</v>
      </c>
      <c r="W19" s="22">
        <v>324034.18774999998</v>
      </c>
      <c r="X19" s="22">
        <v>324237.03141</v>
      </c>
      <c r="Y19" s="23"/>
      <c r="Z19" s="3" t="s">
        <v>18</v>
      </c>
      <c r="AA19" s="3" t="s">
        <v>13</v>
      </c>
      <c r="AB19" s="14">
        <f ca="1">INDIRECT("R"&amp;4+(ROW(A1)-1)+COLUMN(A1)-1)</f>
        <v>32.455590000000001</v>
      </c>
      <c r="AC19" s="14">
        <f t="shared" ref="AC19:BB19" ca="1" si="12">INDIRECT("R"&amp;4+(ROW(B1)-1)+COLUMN(B1)-1)</f>
        <v>32.571115999999996</v>
      </c>
      <c r="AD19" s="14">
        <f t="shared" ca="1" si="12"/>
        <v>31.520738000000001</v>
      </c>
      <c r="AE19" s="14">
        <f t="shared" ca="1" si="12"/>
        <v>148.67808199999999</v>
      </c>
      <c r="AF19" s="14">
        <f t="shared" ca="1" si="12"/>
        <v>111.563626</v>
      </c>
      <c r="AG19" s="14">
        <f t="shared" ca="1" si="12"/>
        <v>109.27417600000001</v>
      </c>
      <c r="AH19" s="14">
        <f t="shared" ca="1" si="12"/>
        <v>1087.478732</v>
      </c>
      <c r="AI19" s="14">
        <f t="shared" ca="1" si="12"/>
        <v>1073.54296</v>
      </c>
      <c r="AJ19" s="14">
        <f t="shared" ca="1" si="12"/>
        <v>1068.1572140000001</v>
      </c>
      <c r="AK19" s="14">
        <f t="shared" ca="1" si="12"/>
        <v>2761.2163499999997</v>
      </c>
      <c r="AL19" s="14">
        <f t="shared" ca="1" si="12"/>
        <v>2572.0979400000001</v>
      </c>
      <c r="AM19" s="14">
        <f t="shared" ca="1" si="12"/>
        <v>2408.8948259999997</v>
      </c>
      <c r="AN19" s="14">
        <f t="shared" ca="1" si="12"/>
        <v>39120.002770000006</v>
      </c>
      <c r="AO19" s="14">
        <f t="shared" ca="1" si="12"/>
        <v>37252.525062000008</v>
      </c>
      <c r="AP19" s="14">
        <f t="shared" ca="1" si="12"/>
        <v>36951.329191999997</v>
      </c>
      <c r="AQ19" s="14">
        <f t="shared" ca="1" si="12"/>
        <v>325288.96779800003</v>
      </c>
      <c r="AR19" s="14">
        <f t="shared" ca="1" si="12"/>
        <v>324901.27354799997</v>
      </c>
      <c r="AS19" s="14">
        <f t="shared" ca="1" si="12"/>
        <v>324840.558976</v>
      </c>
      <c r="AT19" s="14">
        <f t="shared" ca="1" si="12"/>
        <v>826.69191599999999</v>
      </c>
      <c r="AU19" s="14">
        <f t="shared" ca="1" si="12"/>
        <v>689.06349599999999</v>
      </c>
      <c r="AV19" s="14">
        <f t="shared" ca="1" si="12"/>
        <v>685.24733600000002</v>
      </c>
      <c r="AW19" s="14">
        <f t="shared" ca="1" si="12"/>
        <v>1912.3990660000004</v>
      </c>
      <c r="AX19" s="14">
        <f t="shared" ca="1" si="12"/>
        <v>1836.0844679999998</v>
      </c>
      <c r="AY19" s="14">
        <f t="shared" ca="1" si="12"/>
        <v>1822.6346239999998</v>
      </c>
      <c r="AZ19" s="14">
        <f t="shared" ca="1" si="12"/>
        <v>19126.379439999997</v>
      </c>
      <c r="BA19" s="14">
        <f t="shared" ca="1" si="12"/>
        <v>19143.435165999999</v>
      </c>
      <c r="BB19" s="14">
        <f t="shared" ca="1" si="12"/>
        <v>19084.845928000002</v>
      </c>
    </row>
    <row r="20" spans="1:54" s="3" customFormat="1" x14ac:dyDescent="0.25">
      <c r="A20" s="3" t="s">
        <v>2</v>
      </c>
      <c r="B20" s="3">
        <v>997</v>
      </c>
      <c r="C20" s="19">
        <v>0.7</v>
      </c>
      <c r="D20" s="22">
        <v>328304.17460000003</v>
      </c>
      <c r="E20" s="21">
        <v>328304.17460000003</v>
      </c>
      <c r="F20" s="21">
        <v>328304.17460000003</v>
      </c>
      <c r="G20" s="21">
        <v>334261.16041000001</v>
      </c>
      <c r="H20" s="21">
        <v>334261.16041000001</v>
      </c>
      <c r="I20" s="21">
        <v>334261.16041000001</v>
      </c>
      <c r="J20" s="22">
        <v>328304.17460000003</v>
      </c>
      <c r="K20" s="22">
        <v>326153.3406</v>
      </c>
      <c r="L20" s="22">
        <v>327383.23434600001</v>
      </c>
      <c r="M20" s="22">
        <v>324624.65214999998</v>
      </c>
      <c r="N20" s="22">
        <v>324320.33788000001</v>
      </c>
      <c r="O20" s="22">
        <v>324454.2732</v>
      </c>
      <c r="P20" s="22">
        <v>325495.94682999997</v>
      </c>
      <c r="Q20" s="22">
        <v>323767.52731999999</v>
      </c>
      <c r="R20" s="22">
        <v>324901.27354799997</v>
      </c>
      <c r="S20" s="22">
        <v>327506.06412</v>
      </c>
      <c r="T20" s="22">
        <v>326151.59892999998</v>
      </c>
      <c r="U20" s="22">
        <v>326822.44551999995</v>
      </c>
      <c r="V20" s="22">
        <v>323915.00628999999</v>
      </c>
      <c r="W20" s="22">
        <v>323672.22563</v>
      </c>
      <c r="X20" s="22">
        <v>323787.36599999998</v>
      </c>
      <c r="Y20" s="23"/>
      <c r="Z20" s="3" t="s">
        <v>18</v>
      </c>
      <c r="AA20" s="3" t="s">
        <v>19</v>
      </c>
      <c r="AB20" s="14">
        <f ca="1">INDIRECT("U"&amp;4+(ROW(A1)-1)+COLUMN(A1)-1)</f>
        <v>31.832594</v>
      </c>
      <c r="AC20" s="14">
        <f t="shared" ref="AC20:BB20" ca="1" si="13">INDIRECT("U"&amp;4+(ROW(B1)-1)+COLUMN(B1)-1)</f>
        <v>31.815070000000002</v>
      </c>
      <c r="AD20" s="14">
        <f t="shared" ca="1" si="13"/>
        <v>31.210201999999999</v>
      </c>
      <c r="AE20" s="14">
        <f t="shared" ca="1" si="13"/>
        <v>147.92003199999999</v>
      </c>
      <c r="AF20" s="14">
        <f t="shared" ca="1" si="13"/>
        <v>110.35703799999999</v>
      </c>
      <c r="AG20" s="14">
        <f t="shared" ca="1" si="13"/>
        <v>108.23709599999999</v>
      </c>
      <c r="AH20" s="14">
        <f t="shared" ca="1" si="13"/>
        <v>1088.7168079999999</v>
      </c>
      <c r="AI20" s="14">
        <f t="shared" ca="1" si="13"/>
        <v>1090.394912</v>
      </c>
      <c r="AJ20" s="14">
        <f t="shared" ca="1" si="13"/>
        <v>1066.4532359999998</v>
      </c>
      <c r="AK20" s="14">
        <f t="shared" ca="1" si="13"/>
        <v>2757.9409799999999</v>
      </c>
      <c r="AL20" s="14">
        <f t="shared" ca="1" si="13"/>
        <v>2566.4579199999998</v>
      </c>
      <c r="AM20" s="14">
        <f t="shared" ca="1" si="13"/>
        <v>2333.5735780000005</v>
      </c>
      <c r="AN20" s="14">
        <f t="shared" ca="1" si="13"/>
        <v>39819.397887999992</v>
      </c>
      <c r="AO20" s="14">
        <f t="shared" ca="1" si="13"/>
        <v>38243.327632</v>
      </c>
      <c r="AP20" s="14">
        <f t="shared" ca="1" si="13"/>
        <v>37633.008163999999</v>
      </c>
      <c r="AQ20" s="14">
        <f t="shared" ca="1" si="13"/>
        <v>328294.60753199999</v>
      </c>
      <c r="AR20" s="14">
        <f t="shared" ca="1" si="13"/>
        <v>326822.44551999995</v>
      </c>
      <c r="AS20" s="14">
        <f t="shared" ca="1" si="13"/>
        <v>326395.23482400004</v>
      </c>
      <c r="AT20" s="14">
        <f t="shared" ca="1" si="13"/>
        <v>827.31323200000008</v>
      </c>
      <c r="AU20" s="14">
        <f t="shared" ca="1" si="13"/>
        <v>725.99776399999996</v>
      </c>
      <c r="AV20" s="14">
        <f t="shared" ca="1" si="13"/>
        <v>701.34697600000004</v>
      </c>
      <c r="AW20" s="14">
        <f t="shared" ca="1" si="13"/>
        <v>1854.641392</v>
      </c>
      <c r="AX20" s="14">
        <f t="shared" ca="1" si="13"/>
        <v>1856.770726</v>
      </c>
      <c r="AY20" s="14">
        <f t="shared" ca="1" si="13"/>
        <v>1815.331152</v>
      </c>
      <c r="AZ20" s="14">
        <f t="shared" ca="1" si="13"/>
        <v>19283.221952</v>
      </c>
      <c r="BA20" s="14">
        <f t="shared" ca="1" si="13"/>
        <v>19186.06251</v>
      </c>
      <c r="BB20" s="14">
        <f t="shared" ca="1" si="13"/>
        <v>19133.208919999997</v>
      </c>
    </row>
    <row r="21" spans="1:54" s="3" customFormat="1" x14ac:dyDescent="0.25">
      <c r="A21" s="3" t="s">
        <v>2</v>
      </c>
      <c r="B21" s="3">
        <v>997</v>
      </c>
      <c r="C21" s="19">
        <v>1</v>
      </c>
      <c r="D21" s="22">
        <v>324827.91424000001</v>
      </c>
      <c r="E21" s="21">
        <v>324827.91424000001</v>
      </c>
      <c r="F21" s="21">
        <v>324827.91424000001</v>
      </c>
      <c r="G21" s="21">
        <v>324833.65798999998</v>
      </c>
      <c r="H21" s="21">
        <v>324833.65798999998</v>
      </c>
      <c r="I21" s="21">
        <v>324833.65798999998</v>
      </c>
      <c r="J21" s="22">
        <v>324827.91424000001</v>
      </c>
      <c r="K21" s="22">
        <v>324827.91424000001</v>
      </c>
      <c r="L21" s="22">
        <v>324827.91424000001</v>
      </c>
      <c r="M21" s="22">
        <v>323931.12849999999</v>
      </c>
      <c r="N21" s="22">
        <v>323679.05643</v>
      </c>
      <c r="O21" s="22">
        <v>323841.49795799999</v>
      </c>
      <c r="P21" s="22">
        <v>325390.56283000001</v>
      </c>
      <c r="Q21" s="22">
        <v>323649.00514999998</v>
      </c>
      <c r="R21" s="22">
        <v>324840.558976</v>
      </c>
      <c r="S21" s="22">
        <v>327730.54859000002</v>
      </c>
      <c r="T21" s="22">
        <v>325430.63510000001</v>
      </c>
      <c r="U21" s="22">
        <v>326395.23482400004</v>
      </c>
      <c r="V21" s="22">
        <v>323520.53259999998</v>
      </c>
      <c r="W21" s="22">
        <v>323472.51019</v>
      </c>
      <c r="X21" s="22">
        <v>323492.37897999998</v>
      </c>
      <c r="Y21" s="23"/>
      <c r="Z21" s="3" t="s">
        <v>18</v>
      </c>
      <c r="AA21" s="3" t="s">
        <v>14</v>
      </c>
      <c r="AB21" s="14">
        <f ca="1">INDIRECT("X"&amp;4+(ROW(A1)-1)+COLUMN(A1)-1)</f>
        <v>31.593880000000002</v>
      </c>
      <c r="AC21" s="14">
        <f t="shared" ref="AC21:BB21" ca="1" si="14">INDIRECT("X"&amp;4+(ROW(B1)-1)+COLUMN(B1)-1)</f>
        <v>30.142829999999996</v>
      </c>
      <c r="AD21" s="14">
        <f t="shared" ca="1" si="14"/>
        <v>29.699961999999999</v>
      </c>
      <c r="AE21" s="14">
        <f t="shared" ca="1" si="14"/>
        <v>147.244708</v>
      </c>
      <c r="AF21" s="14">
        <f t="shared" ca="1" si="14"/>
        <v>116.65742399999999</v>
      </c>
      <c r="AG21" s="14">
        <f t="shared" ca="1" si="14"/>
        <v>107.353532</v>
      </c>
      <c r="AH21" s="14">
        <f t="shared" ca="1" si="14"/>
        <v>1083.5224600000001</v>
      </c>
      <c r="AI21" s="14">
        <f t="shared" ca="1" si="14"/>
        <v>1211.237316</v>
      </c>
      <c r="AJ21" s="14">
        <f t="shared" ca="1" si="14"/>
        <v>1062.4677199999999</v>
      </c>
      <c r="AK21" s="14">
        <f t="shared" ca="1" si="14"/>
        <v>2757.8133899999998</v>
      </c>
      <c r="AL21" s="14">
        <f t="shared" ca="1" si="14"/>
        <v>2566.4579199999998</v>
      </c>
      <c r="AM21" s="14">
        <f t="shared" ca="1" si="14"/>
        <v>2325.6535680000002</v>
      </c>
      <c r="AN21" s="14">
        <f t="shared" ca="1" si="14"/>
        <v>37509.230301999996</v>
      </c>
      <c r="AO21" s="14">
        <f t="shared" ca="1" si="14"/>
        <v>36218.732724000001</v>
      </c>
      <c r="AP21" s="14">
        <f t="shared" ca="1" si="14"/>
        <v>35938.824787999998</v>
      </c>
      <c r="AQ21" s="14">
        <f t="shared" ca="1" si="14"/>
        <v>324237.03141</v>
      </c>
      <c r="AR21" s="14">
        <f t="shared" ca="1" si="14"/>
        <v>323787.36599999998</v>
      </c>
      <c r="AS21" s="14">
        <f t="shared" ca="1" si="14"/>
        <v>323492.37897999998</v>
      </c>
      <c r="AT21" s="14">
        <f t="shared" ca="1" si="14"/>
        <v>826.27470000000017</v>
      </c>
      <c r="AU21" s="14">
        <f t="shared" ca="1" si="14"/>
        <v>641.42238199999997</v>
      </c>
      <c r="AV21" s="14">
        <f t="shared" ca="1" si="14"/>
        <v>589.85894199999996</v>
      </c>
      <c r="AW21" s="14">
        <f t="shared" ca="1" si="14"/>
        <v>1827.701094</v>
      </c>
      <c r="AX21" s="14">
        <f t="shared" ca="1" si="14"/>
        <v>1777.683638</v>
      </c>
      <c r="AY21" s="14">
        <f t="shared" ca="1" si="14"/>
        <v>1762.8318839999999</v>
      </c>
      <c r="AZ21" s="14">
        <f t="shared" ca="1" si="14"/>
        <v>18988.819746000001</v>
      </c>
      <c r="BA21" s="14">
        <f t="shared" ca="1" si="14"/>
        <v>18980.825862000002</v>
      </c>
      <c r="BB21" s="14">
        <f t="shared" ca="1" si="14"/>
        <v>18977.419915999999</v>
      </c>
    </row>
    <row r="22" spans="1:54" s="3" customFormat="1" x14ac:dyDescent="0.25">
      <c r="A22" s="3" t="s">
        <v>0</v>
      </c>
      <c r="B22" s="3">
        <v>30</v>
      </c>
      <c r="C22" s="19">
        <v>0.4</v>
      </c>
      <c r="D22" s="22">
        <v>1137.23649</v>
      </c>
      <c r="E22" s="21">
        <v>1137.23649</v>
      </c>
      <c r="F22" s="21">
        <v>1137.23649</v>
      </c>
      <c r="G22" s="21">
        <v>1050.0493899999999</v>
      </c>
      <c r="H22" s="21">
        <v>1050.0493899999999</v>
      </c>
      <c r="I22" s="21">
        <v>1050.0493899999999</v>
      </c>
      <c r="J22" s="22">
        <v>919.01881000000003</v>
      </c>
      <c r="K22" s="22">
        <v>845.18879000000004</v>
      </c>
      <c r="L22" s="22">
        <v>867.06821000000002</v>
      </c>
      <c r="M22" s="22">
        <v>826.97005999999999</v>
      </c>
      <c r="N22" s="22">
        <v>826.27470000000005</v>
      </c>
      <c r="O22" s="22">
        <v>826.41377200000011</v>
      </c>
      <c r="P22" s="22">
        <v>826.97005999999999</v>
      </c>
      <c r="Q22" s="22">
        <v>826.27470000000005</v>
      </c>
      <c r="R22" s="22">
        <v>826.69191599999999</v>
      </c>
      <c r="S22" s="22">
        <v>830.77200000000005</v>
      </c>
      <c r="T22" s="22">
        <v>826.27470000000005</v>
      </c>
      <c r="U22" s="22">
        <v>827.31323200000008</v>
      </c>
      <c r="V22" s="22">
        <v>826.27470000000005</v>
      </c>
      <c r="W22" s="22">
        <v>826.27470000000005</v>
      </c>
      <c r="X22" s="22">
        <v>826.27470000000017</v>
      </c>
      <c r="Y22" s="23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</row>
    <row r="23" spans="1:54" s="3" customFormat="1" x14ac:dyDescent="0.25">
      <c r="A23" s="3" t="s">
        <v>0</v>
      </c>
      <c r="B23" s="3">
        <v>30</v>
      </c>
      <c r="C23" s="19">
        <v>0.7</v>
      </c>
      <c r="D23" s="22">
        <v>775.68244000000004</v>
      </c>
      <c r="E23" s="21">
        <v>775.68244000000004</v>
      </c>
      <c r="F23" s="21">
        <v>775.68244000000004</v>
      </c>
      <c r="G23" s="21">
        <v>775.68244000000004</v>
      </c>
      <c r="H23" s="21">
        <v>775.68244000000004</v>
      </c>
      <c r="I23" s="21">
        <v>775.68244000000004</v>
      </c>
      <c r="J23" s="22">
        <v>775.68244000000004</v>
      </c>
      <c r="K23" s="22">
        <v>750.00636999999995</v>
      </c>
      <c r="L23" s="22">
        <v>763.20702800000004</v>
      </c>
      <c r="M23" s="22">
        <v>645.17352000000005</v>
      </c>
      <c r="N23" s="22">
        <v>642.29287999999997</v>
      </c>
      <c r="O23" s="22">
        <v>643.865996</v>
      </c>
      <c r="P23" s="22">
        <v>717.90769</v>
      </c>
      <c r="Q23" s="22">
        <v>668.13779</v>
      </c>
      <c r="R23" s="22">
        <v>689.06349599999999</v>
      </c>
      <c r="S23" s="22">
        <v>763.38440000000003</v>
      </c>
      <c r="T23" s="22">
        <v>697.31380999999999</v>
      </c>
      <c r="U23" s="22">
        <v>725.99776399999996</v>
      </c>
      <c r="V23" s="22">
        <v>641.77810999999997</v>
      </c>
      <c r="W23" s="22">
        <v>641.33344999999997</v>
      </c>
      <c r="X23" s="22">
        <v>641.42238199999997</v>
      </c>
      <c r="Y23" s="23"/>
      <c r="Z23" s="3" t="s">
        <v>18</v>
      </c>
      <c r="AA23" s="3" t="s">
        <v>15</v>
      </c>
      <c r="AB23" s="3">
        <f t="shared" ref="AB23:BB23" ca="1" si="15">AB15/AB$13</f>
        <v>0.99816843822373857</v>
      </c>
      <c r="AC23" s="3">
        <f t="shared" ca="1" si="15"/>
        <v>1</v>
      </c>
      <c r="AD23" s="3">
        <f t="shared" ca="1" si="15"/>
        <v>0.99176760374732698</v>
      </c>
      <c r="AE23" s="3">
        <f t="shared" ca="1" si="15"/>
        <v>1</v>
      </c>
      <c r="AF23" s="3">
        <f t="shared" ca="1" si="15"/>
        <v>1</v>
      </c>
      <c r="AG23" s="3">
        <f t="shared" ca="1" si="15"/>
        <v>0.99075258028567048</v>
      </c>
      <c r="AH23" s="3">
        <f t="shared" ca="1" si="15"/>
        <v>1</v>
      </c>
      <c r="AI23" s="3">
        <f t="shared" ca="1" si="15"/>
        <v>1</v>
      </c>
      <c r="AJ23" s="3">
        <f t="shared" ca="1" si="15"/>
        <v>0.99499077611620568</v>
      </c>
      <c r="AK23" s="3">
        <f t="shared" ca="1" si="15"/>
        <v>1</v>
      </c>
      <c r="AL23" s="3">
        <f t="shared" ca="1" si="15"/>
        <v>0.9933868469737811</v>
      </c>
      <c r="AM23" s="3">
        <f t="shared" ca="1" si="15"/>
        <v>1.0000000000000002</v>
      </c>
      <c r="AN23" s="3">
        <f t="shared" ca="1" si="15"/>
        <v>1</v>
      </c>
      <c r="AO23" s="3">
        <f t="shared" ca="1" si="15"/>
        <v>1</v>
      </c>
      <c r="AP23" s="3">
        <f t="shared" ca="1" si="15"/>
        <v>0.99676967301866082</v>
      </c>
      <c r="AQ23" s="3">
        <f t="shared" ca="1" si="15"/>
        <v>1</v>
      </c>
      <c r="AR23" s="3">
        <f t="shared" ca="1" si="15"/>
        <v>0.98217864796887189</v>
      </c>
      <c r="AS23" s="3">
        <f t="shared" ca="1" si="15"/>
        <v>0.99114322920921449</v>
      </c>
      <c r="AT23" s="3">
        <f t="shared" ca="1" si="15"/>
        <v>1</v>
      </c>
      <c r="AU23" s="3">
        <f t="shared" ca="1" si="15"/>
        <v>1</v>
      </c>
      <c r="AV23" s="3">
        <f t="shared" ca="1" si="15"/>
        <v>0.98668314247316113</v>
      </c>
      <c r="AW23" s="3">
        <f t="shared" ca="1" si="15"/>
        <v>0.96695147484610455</v>
      </c>
      <c r="AX23" s="3">
        <f t="shared" ca="1" si="15"/>
        <v>0.98908166177282286</v>
      </c>
      <c r="AY23" s="3">
        <f t="shared" ca="1" si="15"/>
        <v>0.98353606422412265</v>
      </c>
      <c r="AZ23" s="3">
        <f t="shared" ca="1" si="15"/>
        <v>0.9964847122701469</v>
      </c>
      <c r="BA23" s="3">
        <f t="shared" ca="1" si="15"/>
        <v>0.98928036746128079</v>
      </c>
      <c r="BB23" s="3">
        <f t="shared" ca="1" si="15"/>
        <v>0.99245866239438674</v>
      </c>
    </row>
    <row r="24" spans="1:54" s="3" customFormat="1" x14ac:dyDescent="0.25">
      <c r="A24" s="3" t="s">
        <v>0</v>
      </c>
      <c r="B24" s="3">
        <v>30</v>
      </c>
      <c r="C24" s="19">
        <v>1</v>
      </c>
      <c r="D24" s="22">
        <v>756.07470000000001</v>
      </c>
      <c r="E24" s="21">
        <v>756.07470000000001</v>
      </c>
      <c r="F24" s="21">
        <v>756.07470000000001</v>
      </c>
      <c r="G24" s="21">
        <v>766.27913000000001</v>
      </c>
      <c r="H24" s="21">
        <v>766.27913000000001</v>
      </c>
      <c r="I24" s="21">
        <v>766.27913000000001</v>
      </c>
      <c r="J24" s="22">
        <v>748.93326999999999</v>
      </c>
      <c r="K24" s="22">
        <v>703.86847</v>
      </c>
      <c r="L24" s="22">
        <v>731.434708</v>
      </c>
      <c r="M24" s="22">
        <v>589.50944000000004</v>
      </c>
      <c r="N24" s="22">
        <v>589.40047000000004</v>
      </c>
      <c r="O24" s="22">
        <v>589.44280000000003</v>
      </c>
      <c r="P24" s="22">
        <v>714.10583999999994</v>
      </c>
      <c r="Q24" s="22">
        <v>658.03488000000004</v>
      </c>
      <c r="R24" s="22">
        <v>685.24733600000002</v>
      </c>
      <c r="S24" s="22">
        <v>722.02745000000004</v>
      </c>
      <c r="T24" s="22">
        <v>674.77373</v>
      </c>
      <c r="U24" s="22">
        <v>701.34697600000004</v>
      </c>
      <c r="V24" s="22">
        <v>592.40558999999996</v>
      </c>
      <c r="W24" s="22">
        <v>589.22227999999996</v>
      </c>
      <c r="X24" s="22">
        <v>589.85894199999996</v>
      </c>
      <c r="Y24" s="23"/>
      <c r="Z24" s="3" t="s">
        <v>18</v>
      </c>
      <c r="AA24" s="3" t="s">
        <v>48</v>
      </c>
      <c r="AB24" s="3">
        <f t="shared" ref="AB24:BB24" ca="1" si="16">AB16/AB$13</f>
        <v>1</v>
      </c>
      <c r="AC24" s="3">
        <f t="shared" ca="1" si="16"/>
        <v>0.97844191293206695</v>
      </c>
      <c r="AD24" s="3">
        <f t="shared" ca="1" si="16"/>
        <v>0.96125142379075401</v>
      </c>
      <c r="AE24" s="3">
        <f t="shared" ca="1" si="16"/>
        <v>0.94038659077941511</v>
      </c>
      <c r="AF24" s="3">
        <f t="shared" ca="1" si="16"/>
        <v>0.73489612153528849</v>
      </c>
      <c r="AG24" s="3">
        <f t="shared" ca="1" si="16"/>
        <v>0.99051968082394326</v>
      </c>
      <c r="AH24" s="3">
        <f t="shared" ca="1" si="16"/>
        <v>0.87320681771863629</v>
      </c>
      <c r="AI24" s="3">
        <f t="shared" ca="1" si="16"/>
        <v>0.86159742501391468</v>
      </c>
      <c r="AJ24" s="3">
        <f t="shared" ca="1" si="16"/>
        <v>0.99368058528276437</v>
      </c>
      <c r="AK24" s="3">
        <f t="shared" ca="1" si="16"/>
        <v>0.66231508304274844</v>
      </c>
      <c r="AL24" s="3">
        <f t="shared" ca="1" si="16"/>
        <v>1</v>
      </c>
      <c r="AM24" s="3">
        <f t="shared" ca="1" si="16"/>
        <v>0.70948243855010329</v>
      </c>
      <c r="AN24" s="3">
        <f t="shared" ca="1" si="16"/>
        <v>0.94973934440936081</v>
      </c>
      <c r="AO24" s="3">
        <f t="shared" ca="1" si="16"/>
        <v>0.99988027185694728</v>
      </c>
      <c r="AP24" s="3">
        <f t="shared" ca="1" si="16"/>
        <v>0.99677419885783325</v>
      </c>
      <c r="AQ24" s="3">
        <f t="shared" ca="1" si="16"/>
        <v>0.9823015589122841</v>
      </c>
      <c r="AR24" s="3">
        <f t="shared" ca="1" si="16"/>
        <v>1</v>
      </c>
      <c r="AS24" s="3">
        <f t="shared" ca="1" si="16"/>
        <v>0.99116075503957934</v>
      </c>
      <c r="AT24" s="3">
        <f t="shared" ca="1" si="16"/>
        <v>0.92333423982904372</v>
      </c>
      <c r="AU24" s="3">
        <f t="shared" ca="1" si="16"/>
        <v>1</v>
      </c>
      <c r="AV24" s="3">
        <f t="shared" ca="1" si="16"/>
        <v>1</v>
      </c>
      <c r="AW24" s="3">
        <f t="shared" ca="1" si="16"/>
        <v>1</v>
      </c>
      <c r="AX24" s="3">
        <f t="shared" ca="1" si="16"/>
        <v>0.99848555773875669</v>
      </c>
      <c r="AY24" s="3">
        <f t="shared" ca="1" si="16"/>
        <v>0.98233794805719044</v>
      </c>
      <c r="AZ24" s="3">
        <f t="shared" ca="1" si="16"/>
        <v>0.99392900660614114</v>
      </c>
      <c r="BA24" s="3">
        <f t="shared" ca="1" si="16"/>
        <v>0.99366600266662208</v>
      </c>
      <c r="BB24" s="3">
        <f t="shared" ca="1" si="16"/>
        <v>0.99551043571352471</v>
      </c>
    </row>
    <row r="25" spans="1:54" s="3" customFormat="1" x14ac:dyDescent="0.25">
      <c r="A25" s="3" t="s">
        <v>0</v>
      </c>
      <c r="B25" s="3">
        <v>100</v>
      </c>
      <c r="C25" s="19">
        <v>0.4</v>
      </c>
      <c r="D25" s="22">
        <v>2016.5723499999999</v>
      </c>
      <c r="E25" s="21">
        <v>2016.5723499999999</v>
      </c>
      <c r="F25" s="21">
        <v>2016.5723499999999</v>
      </c>
      <c r="G25" s="21">
        <v>2085.4948800000002</v>
      </c>
      <c r="H25" s="21">
        <v>2085.4948800000002</v>
      </c>
      <c r="I25" s="21">
        <v>2085.4948800000002</v>
      </c>
      <c r="J25" s="22">
        <v>2000.4010699999999</v>
      </c>
      <c r="K25" s="22">
        <v>1946.0567000000001</v>
      </c>
      <c r="L25" s="22">
        <v>1981.896056</v>
      </c>
      <c r="M25" s="22">
        <v>1828.7796699999999</v>
      </c>
      <c r="N25" s="22">
        <v>1822.7334800000001</v>
      </c>
      <c r="O25" s="22">
        <v>1824.8081440000001</v>
      </c>
      <c r="P25" s="22">
        <v>1971.6141299999999</v>
      </c>
      <c r="Q25" s="22">
        <v>1825.38426</v>
      </c>
      <c r="R25" s="22">
        <v>1912.3990660000004</v>
      </c>
      <c r="S25" s="22">
        <v>1882.5610999999999</v>
      </c>
      <c r="T25" s="22">
        <v>1833.2288000000001</v>
      </c>
      <c r="U25" s="22">
        <v>1854.641392</v>
      </c>
      <c r="V25" s="22">
        <v>1838.77476</v>
      </c>
      <c r="W25" s="22">
        <v>1817.2039299999999</v>
      </c>
      <c r="X25" s="22">
        <v>1827.701094</v>
      </c>
      <c r="Y25" s="23"/>
      <c r="Z25" s="3" t="s">
        <v>18</v>
      </c>
      <c r="AA25" s="3" t="s">
        <v>11</v>
      </c>
      <c r="AB25" s="3">
        <f t="shared" ref="AB25:BB25" ca="1" si="17">AB17/AB$13</f>
        <v>0.70734239382549413</v>
      </c>
      <c r="AC25" s="3">
        <f t="shared" ca="1" si="17"/>
        <v>0.85256749489543404</v>
      </c>
      <c r="AD25" s="3">
        <f t="shared" ca="1" si="17"/>
        <v>0.97584678409187442</v>
      </c>
      <c r="AE25" s="3">
        <f t="shared" ca="1" si="17"/>
        <v>0.91795634039820173</v>
      </c>
      <c r="AF25" s="3">
        <f t="shared" ca="1" si="17"/>
        <v>0.73756650101535348</v>
      </c>
      <c r="AG25" s="3">
        <f t="shared" ca="1" si="17"/>
        <v>0.98885021596462996</v>
      </c>
      <c r="AH25" s="3">
        <f t="shared" ca="1" si="17"/>
        <v>0.82330525133572563</v>
      </c>
      <c r="AI25" s="3">
        <f t="shared" ca="1" si="17"/>
        <v>0.85670315212315007</v>
      </c>
      <c r="AJ25" s="3">
        <f t="shared" ca="1" si="17"/>
        <v>0.99385042753065278</v>
      </c>
      <c r="AK25" s="3">
        <f t="shared" ca="1" si="17"/>
        <v>0.66314840505257977</v>
      </c>
      <c r="AL25" s="3">
        <f t="shared" ca="1" si="17"/>
        <v>0.99182057261531476</v>
      </c>
      <c r="AM25" s="3">
        <f t="shared" ca="1" si="17"/>
        <v>0.63703814436274853</v>
      </c>
      <c r="AN25" s="3">
        <f t="shared" ca="1" si="17"/>
        <v>0.85716567193220206</v>
      </c>
      <c r="AO25" s="3">
        <f t="shared" ca="1" si="17"/>
        <v>0.89246345096930702</v>
      </c>
      <c r="AP25" s="3">
        <f t="shared" ca="1" si="17"/>
        <v>0.99555698283679028</v>
      </c>
      <c r="AQ25" s="3">
        <f t="shared" ca="1" si="17"/>
        <v>0.96767533321370802</v>
      </c>
      <c r="AR25" s="3">
        <f t="shared" ca="1" si="17"/>
        <v>0.97942349612032809</v>
      </c>
      <c r="AS25" s="3">
        <f t="shared" ca="1" si="17"/>
        <v>0.99114322920921449</v>
      </c>
      <c r="AT25" s="3">
        <f t="shared" ca="1" si="17"/>
        <v>0.76243439040546446</v>
      </c>
      <c r="AU25" s="3">
        <f t="shared" ca="1" si="17"/>
        <v>0.98391685649091143</v>
      </c>
      <c r="AV25" s="3">
        <f t="shared" ca="1" si="17"/>
        <v>0.95452776849083698</v>
      </c>
      <c r="AW25" s="3">
        <f t="shared" ca="1" si="17"/>
        <v>0.95032410532698108</v>
      </c>
      <c r="AX25" s="3">
        <f t="shared" ca="1" si="17"/>
        <v>0.98908166177282286</v>
      </c>
      <c r="AY25" s="3">
        <f t="shared" ca="1" si="17"/>
        <v>0.98312680424568166</v>
      </c>
      <c r="AZ25" s="3">
        <f t="shared" ca="1" si="17"/>
        <v>0.99435062336849245</v>
      </c>
      <c r="BA25" s="3">
        <f t="shared" ca="1" si="17"/>
        <v>0.98928036746128079</v>
      </c>
      <c r="BB25" s="3">
        <f t="shared" ca="1" si="17"/>
        <v>0.99245866239438674</v>
      </c>
    </row>
    <row r="26" spans="1:54" s="3" customFormat="1" x14ac:dyDescent="0.25">
      <c r="A26" s="3" t="s">
        <v>0</v>
      </c>
      <c r="B26" s="3">
        <v>100</v>
      </c>
      <c r="C26" s="19">
        <v>0.7</v>
      </c>
      <c r="D26" s="22">
        <v>1861.8563899999999</v>
      </c>
      <c r="E26" s="21">
        <v>1861.8563899999999</v>
      </c>
      <c r="F26" s="21">
        <v>1861.8563900000001</v>
      </c>
      <c r="G26" s="21">
        <v>1879.55837</v>
      </c>
      <c r="H26" s="21">
        <v>1879.55837</v>
      </c>
      <c r="I26" s="21">
        <v>1879.55837</v>
      </c>
      <c r="J26" s="22">
        <v>1861.8563899999999</v>
      </c>
      <c r="K26" s="22">
        <v>1861.8563899999999</v>
      </c>
      <c r="L26" s="22">
        <v>1861.8563900000001</v>
      </c>
      <c r="M26" s="22">
        <v>1791.9567999999999</v>
      </c>
      <c r="N26" s="22">
        <v>1777.85753</v>
      </c>
      <c r="O26" s="22">
        <v>1782.0224940000001</v>
      </c>
      <c r="P26" s="22">
        <v>1866.2478900000001</v>
      </c>
      <c r="Q26" s="22">
        <v>1803.72083</v>
      </c>
      <c r="R26" s="22">
        <v>1836.0844679999998</v>
      </c>
      <c r="S26" s="22">
        <v>1882.4091699999999</v>
      </c>
      <c r="T26" s="22">
        <v>1824.46037</v>
      </c>
      <c r="U26" s="22">
        <v>1856.770726</v>
      </c>
      <c r="V26" s="22">
        <v>1787.18884</v>
      </c>
      <c r="W26" s="22">
        <v>1767.2156</v>
      </c>
      <c r="X26" s="22">
        <v>1777.683638</v>
      </c>
      <c r="Y26" s="23"/>
      <c r="Z26" s="3" t="s">
        <v>18</v>
      </c>
      <c r="AA26" s="3" t="s">
        <v>12</v>
      </c>
      <c r="AB26" s="3">
        <f t="shared" ref="AB26:BB26" ca="1" si="18">AB18/AB$13</f>
        <v>0.68937506518692881</v>
      </c>
      <c r="AC26" s="3">
        <f t="shared" ca="1" si="18"/>
        <v>0.80727210496658719</v>
      </c>
      <c r="AD26" s="3">
        <f t="shared" ca="1" si="18"/>
        <v>0.92560458798972423</v>
      </c>
      <c r="AE26" s="3">
        <f t="shared" ca="1" si="18"/>
        <v>0.91263194854444352</v>
      </c>
      <c r="AF26" s="3">
        <f t="shared" ca="1" si="18"/>
        <v>0.96988874797789792</v>
      </c>
      <c r="AG26" s="3">
        <f t="shared" ca="1" si="18"/>
        <v>0.97397842903030774</v>
      </c>
      <c r="AH26" s="3">
        <f t="shared" ca="1" si="18"/>
        <v>0.82288055799885007</v>
      </c>
      <c r="AI26" s="3">
        <f t="shared" ca="1" si="18"/>
        <v>0.96660372286366492</v>
      </c>
      <c r="AJ26" s="3">
        <f t="shared" ca="1" si="18"/>
        <v>0.99149944746267615</v>
      </c>
      <c r="AK26" s="3">
        <f t="shared" ca="1" si="18"/>
        <v>0.65743379076943398</v>
      </c>
      <c r="AL26" s="3">
        <f t="shared" ca="1" si="18"/>
        <v>0.9933868469737811</v>
      </c>
      <c r="AM26" s="3">
        <f t="shared" ca="1" si="18"/>
        <v>0.6336756732096569</v>
      </c>
      <c r="AN26" s="3">
        <f t="shared" ca="1" si="18"/>
        <v>0.73279683376008509</v>
      </c>
      <c r="AO26" s="3">
        <f t="shared" ca="1" si="18"/>
        <v>0.81674536351505966</v>
      </c>
      <c r="AP26" s="3">
        <f t="shared" ca="1" si="18"/>
        <v>0.95150276485499241</v>
      </c>
      <c r="AQ26" s="3">
        <f t="shared" ca="1" si="18"/>
        <v>0.9521918362852565</v>
      </c>
      <c r="AR26" s="3">
        <f t="shared" ca="1" si="18"/>
        <v>0.97066100291768564</v>
      </c>
      <c r="AS26" s="3">
        <f t="shared" ca="1" si="18"/>
        <v>0.98813338991823629</v>
      </c>
      <c r="AT26" s="3">
        <f t="shared" ca="1" si="18"/>
        <v>0.72668594374772488</v>
      </c>
      <c r="AU26" s="3">
        <f t="shared" ca="1" si="18"/>
        <v>0.8300639060489754</v>
      </c>
      <c r="AV26" s="3">
        <f t="shared" ca="1" si="18"/>
        <v>0.76922726578759892</v>
      </c>
      <c r="AW26" s="3">
        <f t="shared" ca="1" si="18"/>
        <v>0.87500005945830939</v>
      </c>
      <c r="AX26" s="3">
        <f t="shared" ca="1" si="18"/>
        <v>0.94667117139043688</v>
      </c>
      <c r="AY26" s="3">
        <f t="shared" ca="1" si="18"/>
        <v>0.94968896292297889</v>
      </c>
      <c r="AZ26" s="3">
        <f t="shared" ca="1" si="18"/>
        <v>0.98604815242841615</v>
      </c>
      <c r="BA26" s="3">
        <f t="shared" ca="1" si="18"/>
        <v>0.98771784974679788</v>
      </c>
      <c r="BB26" s="3">
        <f t="shared" ca="1" si="18"/>
        <v>0.99090207045334611</v>
      </c>
    </row>
    <row r="27" spans="1:54" s="3" customFormat="1" x14ac:dyDescent="0.25">
      <c r="A27" s="3" t="s">
        <v>0</v>
      </c>
      <c r="B27" s="3">
        <v>100</v>
      </c>
      <c r="C27" s="19">
        <v>1</v>
      </c>
      <c r="D27" s="22">
        <v>1824.98027</v>
      </c>
      <c r="E27" s="21">
        <v>1824.98027</v>
      </c>
      <c r="F27" s="21">
        <v>1824.98027</v>
      </c>
      <c r="G27" s="21">
        <v>1822.75713</v>
      </c>
      <c r="H27" s="21">
        <v>1822.75713</v>
      </c>
      <c r="I27" s="21">
        <v>1822.75713</v>
      </c>
      <c r="J27" s="22">
        <v>1824.98027</v>
      </c>
      <c r="K27" s="22">
        <v>1821.1832999999999</v>
      </c>
      <c r="L27" s="22">
        <v>1824.2208760000001</v>
      </c>
      <c r="M27" s="22">
        <v>1766.1423299999999</v>
      </c>
      <c r="N27" s="22">
        <v>1758.3097600000001</v>
      </c>
      <c r="O27" s="22">
        <v>1762.1759720000002</v>
      </c>
      <c r="P27" s="22">
        <v>1855.5295900000001</v>
      </c>
      <c r="Q27" s="22">
        <v>1800.27836</v>
      </c>
      <c r="R27" s="22">
        <v>1822.6346239999998</v>
      </c>
      <c r="S27" s="22">
        <v>1842.7921699999999</v>
      </c>
      <c r="T27" s="22">
        <v>1789.57978</v>
      </c>
      <c r="U27" s="22">
        <v>1815.331152</v>
      </c>
      <c r="V27" s="22">
        <v>1776.31763</v>
      </c>
      <c r="W27" s="22">
        <v>1756.96379</v>
      </c>
      <c r="X27" s="22">
        <v>1762.8318839999999</v>
      </c>
      <c r="Y27" s="23"/>
      <c r="Z27" s="3" t="s">
        <v>18</v>
      </c>
      <c r="AA27" s="3" t="s">
        <v>13</v>
      </c>
      <c r="AB27" s="3">
        <f t="shared" ref="AB27:BB27" ca="1" si="19">AB19/AB$13</f>
        <v>0.70817748475116815</v>
      </c>
      <c r="AC27" s="3">
        <f t="shared" ca="1" si="19"/>
        <v>0.87230539980588706</v>
      </c>
      <c r="AD27" s="3">
        <f t="shared" ca="1" si="19"/>
        <v>0.9806923862157455</v>
      </c>
      <c r="AE27" s="3">
        <f t="shared" ca="1" si="19"/>
        <v>0.92118290134101743</v>
      </c>
      <c r="AF27" s="3">
        <f t="shared" ca="1" si="19"/>
        <v>0.73843877829288251</v>
      </c>
      <c r="AG27" s="3">
        <f t="shared" ca="1" si="19"/>
        <v>0.99491386908100321</v>
      </c>
      <c r="AH27" s="3">
        <f t="shared" ca="1" si="19"/>
        <v>0.82432572058885134</v>
      </c>
      <c r="AI27" s="3">
        <f t="shared" ca="1" si="19"/>
        <v>0.85623077570646278</v>
      </c>
      <c r="AJ27" s="3">
        <f t="shared" ca="1" si="19"/>
        <v>0.99661723811951464</v>
      </c>
      <c r="AK27" s="3">
        <f t="shared" ca="1" si="19"/>
        <v>0.65824502074632396</v>
      </c>
      <c r="AL27" s="3">
        <f t="shared" ca="1" si="19"/>
        <v>0.98772132117012368</v>
      </c>
      <c r="AM27" s="3">
        <f t="shared" ca="1" si="19"/>
        <v>0.65614082740323232</v>
      </c>
      <c r="AN27" s="3">
        <f t="shared" ca="1" si="19"/>
        <v>0.76194844331928169</v>
      </c>
      <c r="AO27" s="3">
        <f t="shared" ca="1" si="19"/>
        <v>0.83934602271054215</v>
      </c>
      <c r="AP27" s="3">
        <f t="shared" ca="1" si="19"/>
        <v>0.97890290989690554</v>
      </c>
      <c r="AQ27" s="3">
        <f t="shared" ca="1" si="19"/>
        <v>0.95085126866586667</v>
      </c>
      <c r="AR27" s="3">
        <f t="shared" ca="1" si="19"/>
        <v>0.97199828167137536</v>
      </c>
      <c r="AS27" s="3">
        <f t="shared" ca="1" si="19"/>
        <v>0.99118181192923982</v>
      </c>
      <c r="AT27" s="3">
        <f t="shared" ca="1" si="19"/>
        <v>0.72693052260396607</v>
      </c>
      <c r="AU27" s="3">
        <f t="shared" ca="1" si="19"/>
        <v>0.88833195192610004</v>
      </c>
      <c r="AV27" s="3">
        <f t="shared" ca="1" si="19"/>
        <v>0.89425290233338339</v>
      </c>
      <c r="AW27" s="3">
        <f t="shared" ca="1" si="19"/>
        <v>0.9170001251693316</v>
      </c>
      <c r="AX27" s="3">
        <f t="shared" ca="1" si="19"/>
        <v>0.97539073717963232</v>
      </c>
      <c r="AY27" s="3">
        <f t="shared" ca="1" si="19"/>
        <v>0.98227192593571078</v>
      </c>
      <c r="AZ27" s="3">
        <f t="shared" ca="1" si="19"/>
        <v>0.99102037649858155</v>
      </c>
      <c r="BA27" s="3">
        <f t="shared" ca="1" si="19"/>
        <v>0.99561573500287515</v>
      </c>
      <c r="BB27" s="3">
        <f t="shared" ca="1" si="19"/>
        <v>0.99638950989606445</v>
      </c>
    </row>
    <row r="28" spans="1:54" s="3" customFormat="1" x14ac:dyDescent="0.25">
      <c r="A28" s="3" t="s">
        <v>0</v>
      </c>
      <c r="B28" s="3">
        <v>1000</v>
      </c>
      <c r="C28" s="19">
        <v>0.4</v>
      </c>
      <c r="D28" s="22">
        <v>19231.839390000001</v>
      </c>
      <c r="E28" s="21">
        <v>19231.839390000001</v>
      </c>
      <c r="F28" s="21">
        <v>19231.839390000001</v>
      </c>
      <c r="G28" s="21">
        <v>19182.515080000001</v>
      </c>
      <c r="H28" s="21">
        <v>19182.515080000001</v>
      </c>
      <c r="I28" s="21">
        <v>19182.515080000001</v>
      </c>
      <c r="J28" s="22">
        <v>19231.839390000001</v>
      </c>
      <c r="K28" s="22">
        <v>19152.058110000002</v>
      </c>
      <c r="L28" s="22">
        <v>19190.652150000002</v>
      </c>
      <c r="M28" s="22">
        <v>19050.362160000001</v>
      </c>
      <c r="N28" s="22">
        <v>19001.83685</v>
      </c>
      <c r="O28" s="22">
        <v>19030.417090000003</v>
      </c>
      <c r="P28" s="22">
        <v>19185.068749999999</v>
      </c>
      <c r="Q28" s="22">
        <v>19058.838629999998</v>
      </c>
      <c r="R28" s="22">
        <v>19126.379439999997</v>
      </c>
      <c r="S28" s="22">
        <v>19299.68333</v>
      </c>
      <c r="T28" s="22">
        <v>19261.393670000001</v>
      </c>
      <c r="U28" s="22">
        <v>19283.221952</v>
      </c>
      <c r="V28" s="22">
        <v>18995.056939999999</v>
      </c>
      <c r="W28" s="22">
        <v>18985.847979999999</v>
      </c>
      <c r="X28" s="22">
        <v>18988.819746000001</v>
      </c>
      <c r="Y28" s="23"/>
      <c r="Z28" s="3" t="s">
        <v>18</v>
      </c>
      <c r="AA28" s="3" t="s">
        <v>19</v>
      </c>
      <c r="AB28" s="3">
        <f t="shared" ref="AB28:BB28" ca="1" si="20">AB20/AB$13</f>
        <v>0.69458377900463764</v>
      </c>
      <c r="AC28" s="3">
        <f t="shared" ca="1" si="20"/>
        <v>0.85205730611755182</v>
      </c>
      <c r="AD28" s="3">
        <f t="shared" ca="1" si="20"/>
        <v>0.97103080117145202</v>
      </c>
      <c r="AE28" s="3">
        <f t="shared" ca="1" si="20"/>
        <v>0.91648615862704053</v>
      </c>
      <c r="AF28" s="3">
        <f t="shared" ca="1" si="20"/>
        <v>0.73045238164579918</v>
      </c>
      <c r="AG28" s="3">
        <f t="shared" ca="1" si="20"/>
        <v>0.98547151670539213</v>
      </c>
      <c r="AH28" s="3">
        <f t="shared" ca="1" si="20"/>
        <v>0.82526420137087708</v>
      </c>
      <c r="AI28" s="3">
        <f t="shared" ca="1" si="20"/>
        <v>0.86967146738882273</v>
      </c>
      <c r="AJ28" s="3">
        <f t="shared" ca="1" si="20"/>
        <v>0.99502738427972526</v>
      </c>
      <c r="AK28" s="3">
        <f t="shared" ca="1" si="20"/>
        <v>0.6574642068873876</v>
      </c>
      <c r="AL28" s="3">
        <f t="shared" ca="1" si="20"/>
        <v>0.98555547518144948</v>
      </c>
      <c r="AM28" s="3">
        <f t="shared" ca="1" si="20"/>
        <v>0.63562463655490531</v>
      </c>
      <c r="AN28" s="3">
        <f t="shared" ca="1" si="20"/>
        <v>0.77557070772857417</v>
      </c>
      <c r="AO28" s="3">
        <f t="shared" ca="1" si="20"/>
        <v>0.86167004490868282</v>
      </c>
      <c r="AP28" s="3">
        <f t="shared" ca="1" si="20"/>
        <v>0.99696173332485427</v>
      </c>
      <c r="AQ28" s="3">
        <f t="shared" ca="1" si="20"/>
        <v>0.95963704573532183</v>
      </c>
      <c r="AR28" s="3">
        <f t="shared" ca="1" si="20"/>
        <v>0.97774579947943741</v>
      </c>
      <c r="AS28" s="3">
        <f t="shared" ca="1" si="20"/>
        <v>0.99592557431174811</v>
      </c>
      <c r="AT28" s="3">
        <f t="shared" ca="1" si="20"/>
        <v>0.72747686103529796</v>
      </c>
      <c r="AU28" s="3">
        <f t="shared" ca="1" si="20"/>
        <v>0.93594714352435249</v>
      </c>
      <c r="AV28" s="3">
        <f t="shared" ca="1" si="20"/>
        <v>0.91526305303395128</v>
      </c>
      <c r="AW28" s="3">
        <f t="shared" ca="1" si="20"/>
        <v>0.88930517633301498</v>
      </c>
      <c r="AX28" s="3">
        <f t="shared" ca="1" si="20"/>
        <v>0.98637998347617484</v>
      </c>
      <c r="AY28" s="3">
        <f t="shared" ca="1" si="20"/>
        <v>0.9783358679825741</v>
      </c>
      <c r="AZ28" s="3">
        <f t="shared" ca="1" si="20"/>
        <v>0.99914706486533844</v>
      </c>
      <c r="BA28" s="3">
        <f t="shared" ca="1" si="20"/>
        <v>0.99783270672502244</v>
      </c>
      <c r="BB28" s="3">
        <f t="shared" ca="1" si="20"/>
        <v>0.99891446493514513</v>
      </c>
    </row>
    <row r="29" spans="1:54" s="3" customFormat="1" x14ac:dyDescent="0.25">
      <c r="A29" s="3" t="s">
        <v>0</v>
      </c>
      <c r="B29" s="3">
        <v>1000</v>
      </c>
      <c r="C29" s="19">
        <v>0.7</v>
      </c>
      <c r="D29" s="22">
        <v>19021.6204</v>
      </c>
      <c r="E29" s="21">
        <v>19021.6204</v>
      </c>
      <c r="F29" s="21">
        <v>19021.6204</v>
      </c>
      <c r="G29" s="21">
        <v>19105.946230000001</v>
      </c>
      <c r="H29" s="21">
        <v>19105.946230000001</v>
      </c>
      <c r="I29" s="21">
        <v>19105.946230000001</v>
      </c>
      <c r="J29" s="22">
        <v>19021.6204</v>
      </c>
      <c r="K29" s="22">
        <v>19021.6204</v>
      </c>
      <c r="L29" s="22">
        <v>19021.6204</v>
      </c>
      <c r="M29" s="22">
        <v>18994.058779999999</v>
      </c>
      <c r="N29" s="22">
        <v>18988.71386</v>
      </c>
      <c r="O29" s="22">
        <v>18991.576723999999</v>
      </c>
      <c r="P29" s="22">
        <v>19227.734649999999</v>
      </c>
      <c r="Q29" s="22">
        <v>19031.777590000002</v>
      </c>
      <c r="R29" s="22">
        <v>19143.435165999999</v>
      </c>
      <c r="S29" s="22">
        <v>19186.06251</v>
      </c>
      <c r="T29" s="22">
        <v>19186.06251</v>
      </c>
      <c r="U29" s="22">
        <v>19186.06251</v>
      </c>
      <c r="V29" s="22">
        <v>18981.605670000001</v>
      </c>
      <c r="W29" s="22">
        <v>18979.650979999999</v>
      </c>
      <c r="X29" s="22">
        <v>18980.825862000002</v>
      </c>
      <c r="Y29" s="23"/>
      <c r="Z29" s="3" t="s">
        <v>18</v>
      </c>
      <c r="AA29" s="3" t="s">
        <v>14</v>
      </c>
      <c r="AB29" s="3">
        <f t="shared" ref="AB29:BB29" ca="1" si="21">AB21/AB$13</f>
        <v>0.68937506518692881</v>
      </c>
      <c r="AC29" s="3">
        <f t="shared" ca="1" si="21"/>
        <v>0.80727210496658719</v>
      </c>
      <c r="AD29" s="3">
        <f t="shared" ca="1" si="21"/>
        <v>0.92404329506171345</v>
      </c>
      <c r="AE29" s="3">
        <f t="shared" ca="1" si="21"/>
        <v>0.91230197146712544</v>
      </c>
      <c r="AF29" s="3">
        <f t="shared" ca="1" si="21"/>
        <v>0.77215458788830316</v>
      </c>
      <c r="AG29" s="3">
        <f t="shared" ca="1" si="21"/>
        <v>0.97742688887108398</v>
      </c>
      <c r="AH29" s="3">
        <f t="shared" ca="1" si="21"/>
        <v>0.82132680514224987</v>
      </c>
      <c r="AI29" s="3">
        <f t="shared" ca="1" si="21"/>
        <v>0.96605231954880866</v>
      </c>
      <c r="AJ29" s="3">
        <f t="shared" ca="1" si="21"/>
        <v>0.99130879876034572</v>
      </c>
      <c r="AK29" s="3">
        <f t="shared" ca="1" si="21"/>
        <v>0.65743379076943398</v>
      </c>
      <c r="AL29" s="3">
        <f t="shared" ca="1" si="21"/>
        <v>0.98555547518144948</v>
      </c>
      <c r="AM29" s="3">
        <f t="shared" ca="1" si="21"/>
        <v>0.63346736432435669</v>
      </c>
      <c r="AN29" s="3">
        <f t="shared" ca="1" si="21"/>
        <v>0.73057509240849483</v>
      </c>
      <c r="AO29" s="3">
        <f t="shared" ca="1" si="21"/>
        <v>0.81605338722436249</v>
      </c>
      <c r="AP29" s="3">
        <f t="shared" ca="1" si="21"/>
        <v>0.95207996390194483</v>
      </c>
      <c r="AQ29" s="3">
        <f t="shared" ca="1" si="21"/>
        <v>0.94777635636294844</v>
      </c>
      <c r="AR29" s="3">
        <f t="shared" ca="1" si="21"/>
        <v>0.96866583483060664</v>
      </c>
      <c r="AS29" s="3">
        <f t="shared" ca="1" si="21"/>
        <v>0.98706812767917429</v>
      </c>
      <c r="AT29" s="3">
        <f t="shared" ca="1" si="21"/>
        <v>0.72656365431960435</v>
      </c>
      <c r="AU29" s="3">
        <f t="shared" ca="1" si="21"/>
        <v>0.82691362975807459</v>
      </c>
      <c r="AV29" s="3">
        <f t="shared" ca="1" si="21"/>
        <v>0.76977033421228624</v>
      </c>
      <c r="AW29" s="3">
        <f t="shared" ca="1" si="21"/>
        <v>0.8763872362036198</v>
      </c>
      <c r="AX29" s="3">
        <f t="shared" ca="1" si="21"/>
        <v>0.944366222992847</v>
      </c>
      <c r="AY29" s="3">
        <f t="shared" ca="1" si="21"/>
        <v>0.95004245337849869</v>
      </c>
      <c r="AZ29" s="3">
        <f t="shared" ca="1" si="21"/>
        <v>0.98389281426619146</v>
      </c>
      <c r="BA29" s="3">
        <f t="shared" ca="1" si="21"/>
        <v>0.98715871669260857</v>
      </c>
      <c r="BB29" s="3">
        <f t="shared" ca="1" si="21"/>
        <v>0.99078096834165075</v>
      </c>
    </row>
    <row r="30" spans="1:54" s="3" customFormat="1" x14ac:dyDescent="0.25">
      <c r="A30" s="3" t="s">
        <v>0</v>
      </c>
      <c r="B30" s="3">
        <v>1000</v>
      </c>
      <c r="C30" s="19">
        <v>1</v>
      </c>
      <c r="D30" s="22">
        <v>19009.554469999999</v>
      </c>
      <c r="E30" s="21">
        <v>19009.554469999999</v>
      </c>
      <c r="F30" s="21">
        <v>19009.554469999999</v>
      </c>
      <c r="G30" s="21">
        <v>19068.008140000002</v>
      </c>
      <c r="H30" s="21">
        <v>19068.008140000002</v>
      </c>
      <c r="I30" s="21">
        <v>19068.008140000002</v>
      </c>
      <c r="J30" s="22">
        <v>19009.554469999999</v>
      </c>
      <c r="K30" s="22">
        <v>19009.554469999999</v>
      </c>
      <c r="L30" s="22">
        <v>19009.554469999999</v>
      </c>
      <c r="M30" s="22">
        <v>18983.224999999999</v>
      </c>
      <c r="N30" s="22">
        <v>18976.836380000001</v>
      </c>
      <c r="O30" s="22">
        <v>18979.739506000002</v>
      </c>
      <c r="P30" s="22">
        <v>19143.229169999999</v>
      </c>
      <c r="Q30" s="22">
        <v>19045.549419999999</v>
      </c>
      <c r="R30" s="22">
        <v>19084.845928000002</v>
      </c>
      <c r="S30" s="22">
        <v>19154.001260000001</v>
      </c>
      <c r="T30" s="22">
        <v>19078.413779999999</v>
      </c>
      <c r="U30" s="22">
        <v>19133.208919999997</v>
      </c>
      <c r="V30" s="22">
        <v>18978.95665</v>
      </c>
      <c r="W30" s="22">
        <v>18976.611649999999</v>
      </c>
      <c r="X30" s="22">
        <v>18977.419915999999</v>
      </c>
      <c r="Y30" s="23"/>
    </row>
    <row r="31" spans="1:54" s="3" customFormat="1" x14ac:dyDescent="0.25">
      <c r="D31" s="12"/>
      <c r="E31" s="12"/>
      <c r="F31" s="12"/>
      <c r="G31" s="12"/>
      <c r="H31" s="12"/>
      <c r="I31" s="12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AB31" s="9" t="s">
        <v>15</v>
      </c>
      <c r="AC31" s="9" t="s">
        <v>48</v>
      </c>
      <c r="AD31" s="9" t="s">
        <v>11</v>
      </c>
      <c r="AE31" s="9" t="s">
        <v>12</v>
      </c>
      <c r="AF31" s="9" t="s">
        <v>13</v>
      </c>
      <c r="AG31" s="9" t="s">
        <v>19</v>
      </c>
      <c r="AH31" s="9" t="s">
        <v>14</v>
      </c>
    </row>
    <row r="32" spans="1:54" s="3" customFormat="1" x14ac:dyDescent="0.25">
      <c r="D32" s="9"/>
      <c r="E32" s="9"/>
      <c r="F32" s="9"/>
      <c r="G32" s="9"/>
      <c r="H32" s="9"/>
      <c r="I32" s="9"/>
      <c r="AB32" s="29">
        <f ca="1">AVERAGE(AB23:BB23)</f>
        <v>0.99420866225872195</v>
      </c>
      <c r="AC32" s="29">
        <f ca="1">AVERAGE(AB24:BB24)</f>
        <v>0.94492212589470059</v>
      </c>
      <c r="AD32" s="29">
        <f ca="1">AVERAGE(AB25:BB25)</f>
        <v>0.90477500323887283</v>
      </c>
      <c r="AE32" s="29">
        <f ca="1">AVERAGE(AB26:BB26)</f>
        <v>0.88215805541517966</v>
      </c>
      <c r="AF32" s="29">
        <f ca="1">AVERAGE(AB27:BB27)</f>
        <v>0.89097867585041024</v>
      </c>
      <c r="AG32" s="29">
        <f ca="1">AVERAGE(AB28:BB28)</f>
        <v>0.89314083490127893</v>
      </c>
      <c r="AH32" s="29">
        <f ca="1">AVERAGE(AB29:BB29)</f>
        <v>0.87391900962004809</v>
      </c>
    </row>
    <row r="33" spans="4:55" s="3" customFormat="1" x14ac:dyDescent="0.25">
      <c r="D33" s="9"/>
      <c r="E33" s="9"/>
      <c r="F33" s="9"/>
      <c r="G33" s="9"/>
      <c r="H33" s="9"/>
      <c r="I33" s="9"/>
    </row>
    <row r="34" spans="4:55" s="2" customFormat="1" x14ac:dyDescent="0.25">
      <c r="D34" s="7"/>
      <c r="E34" s="7"/>
      <c r="F34" s="7"/>
      <c r="G34" s="7"/>
      <c r="H34" s="7"/>
      <c r="I34" s="7"/>
      <c r="BB34" s="3"/>
      <c r="BC34" s="3"/>
    </row>
    <row r="35" spans="4:55" x14ac:dyDescent="0.25">
      <c r="BB35" s="3"/>
      <c r="BC35" s="2"/>
    </row>
    <row r="36" spans="4:55" x14ac:dyDescent="0.25">
      <c r="BB36" s="5"/>
    </row>
    <row r="37" spans="4:55" x14ac:dyDescent="0.25">
      <c r="BB37" s="3"/>
    </row>
    <row r="38" spans="4:55" x14ac:dyDescent="0.25">
      <c r="Z38" s="3"/>
      <c r="AA38" s="3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</row>
    <row r="39" spans="4:55" x14ac:dyDescent="0.25">
      <c r="Z39" s="3"/>
      <c r="AA39" s="3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</row>
    <row r="40" spans="4:55" x14ac:dyDescent="0.25">
      <c r="Z40" s="3"/>
      <c r="AA40" s="3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</row>
    <row r="41" spans="4:55" x14ac:dyDescent="0.25">
      <c r="Z41" s="3"/>
      <c r="AA41" s="3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</row>
    <row r="42" spans="4:55" x14ac:dyDescent="0.25">
      <c r="Z42" s="3"/>
      <c r="AA42" s="3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</row>
    <row r="43" spans="4:55" x14ac:dyDescent="0.25">
      <c r="Z43" s="3"/>
      <c r="AA43" s="3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</row>
    <row r="44" spans="4:55" x14ac:dyDescent="0.25">
      <c r="Z44" s="3"/>
      <c r="AA44" s="3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</row>
    <row r="45" spans="4:55" x14ac:dyDescent="0.25">
      <c r="Z45" s="3"/>
      <c r="AA45" s="3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</row>
    <row r="46" spans="4:55" x14ac:dyDescent="0.25"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4:55" x14ac:dyDescent="0.25"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4:55" x14ac:dyDescent="0.25"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</row>
    <row r="49" spans="26:54" x14ac:dyDescent="0.25"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</row>
    <row r="50" spans="26:54" x14ac:dyDescent="0.25"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</row>
    <row r="51" spans="26:54" x14ac:dyDescent="0.25"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</row>
    <row r="52" spans="26:54" x14ac:dyDescent="0.25"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</row>
    <row r="53" spans="26:54" x14ac:dyDescent="0.25">
      <c r="Z53" s="3"/>
      <c r="AA53" s="3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</row>
    <row r="54" spans="26:54" x14ac:dyDescent="0.25"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</row>
  </sheetData>
  <sortState xmlns:xlrd2="http://schemas.microsoft.com/office/spreadsheetml/2017/richdata2" ref="Z13:BA33">
    <sortCondition ref="Z13:Z33"/>
  </sortState>
  <mergeCells count="7">
    <mergeCell ref="V2:X2"/>
    <mergeCell ref="D2:F2"/>
    <mergeCell ref="G2:I2"/>
    <mergeCell ref="J2:L2"/>
    <mergeCell ref="M2:O2"/>
    <mergeCell ref="P2:R2"/>
    <mergeCell ref="S2:U2"/>
  </mergeCells>
  <phoneticPr fontId="1" type="noConversion"/>
  <conditionalFormatting sqref="J4:J30 M4:M30 P4:P30 S4:S30 V4:V30 D4:D30 G4:G30">
    <cfRule type="expression" dxfId="2" priority="3">
      <formula>D4=MIN($J4,$M4,$P4,$S4,$V4)</formula>
    </cfRule>
  </conditionalFormatting>
  <conditionalFormatting sqref="K4:K30 N4:N30 Q4:Q30 T4:T30 W4:W30 H4:H30 E4:E30">
    <cfRule type="expression" dxfId="1" priority="2">
      <formula>E4=MIN($K4,$N4,$Q4,$T4,$W4)</formula>
    </cfRule>
  </conditionalFormatting>
  <conditionalFormatting sqref="L4:L30 O4:O30 R4:R30 U4:U30 I4:I30 F4:F30 X4:Y30">
    <cfRule type="expression" dxfId="0" priority="1">
      <formula>F4=MIN($L4,$O4,$R4,$U4,$X4)</formula>
    </cfRule>
  </conditionalFormatting>
  <pageMargins left="0.7" right="0.7" top="0.75" bottom="0.75" header="0.3" footer="0.3"/>
  <pageSetup paperSize="9" orientation="landscape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Data_original </vt:lpstr>
      <vt:lpstr> Compare ms</vt:lpstr>
      <vt:lpstr>Average of normalized makespan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JingNi</dc:creator>
  <cp:lastModifiedBy>qqq</cp:lastModifiedBy>
  <dcterms:created xsi:type="dcterms:W3CDTF">2015-06-05T18:19:34Z</dcterms:created>
  <dcterms:modified xsi:type="dcterms:W3CDTF">2021-12-10T12:37:37Z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e940379d</vt:lpwstr>
  </property>
</Properties>
</file>