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qq\Documents\Tencent Files\1427672350\FileRecv\Result_HD_ForLarge-xy标注\Result_HD_ForLarge-xy标注\"/>
    </mc:Choice>
  </mc:AlternateContent>
  <xr:revisionPtr revIDLastSave="0" documentId="13_ncr:1_{803EFEEF-1851-4251-8CE8-5739B114984C}" xr6:coauthVersionLast="47" xr6:coauthVersionMax="47" xr10:uidLastSave="{00000000-0000-0000-0000-000000000000}"/>
  <bookViews>
    <workbookView xWindow="-108" yWindow="-108" windowWidth="23256" windowHeight="13176" tabRatio="744" activeTab="2" xr2:uid="{00000000-000D-0000-FFFF-FFFF00000000}"/>
  </bookViews>
  <sheets>
    <sheet name="Data_original" sheetId="52" r:id="rId1"/>
    <sheet name=" Compare ms" sheetId="38" r:id="rId2"/>
    <sheet name="Average of normalized makespan" sheetId="37" r:id="rId3"/>
  </sheets>
  <definedNames>
    <definedName name="_xlnm._FilterDatabase" localSheetId="2" hidden="1">'Average of normalized makespan'!#REF!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8" l="1"/>
  <c r="M4" i="38" l="1"/>
  <c r="M5" i="38"/>
  <c r="M6" i="38"/>
  <c r="M7" i="38"/>
  <c r="M8" i="38"/>
  <c r="M9" i="38"/>
  <c r="M10" i="38"/>
  <c r="M11" i="38"/>
  <c r="M12" i="38"/>
  <c r="M13" i="38"/>
  <c r="M14" i="38"/>
  <c r="M15" i="38"/>
  <c r="M16" i="38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Q29" i="38"/>
  <c r="P29" i="38"/>
  <c r="O29" i="38"/>
  <c r="N29" i="38"/>
  <c r="L29" i="38"/>
  <c r="Q28" i="38"/>
  <c r="P28" i="38"/>
  <c r="O28" i="38"/>
  <c r="N28" i="38"/>
  <c r="L28" i="38"/>
  <c r="Q27" i="38"/>
  <c r="P27" i="38"/>
  <c r="O27" i="38"/>
  <c r="N27" i="38"/>
  <c r="L27" i="38"/>
  <c r="Q26" i="38"/>
  <c r="P26" i="38"/>
  <c r="O26" i="38"/>
  <c r="N26" i="38"/>
  <c r="L26" i="38"/>
  <c r="Q25" i="38"/>
  <c r="P25" i="38"/>
  <c r="O25" i="38"/>
  <c r="N25" i="38"/>
  <c r="L25" i="38"/>
  <c r="Q24" i="38"/>
  <c r="P24" i="38"/>
  <c r="O24" i="38"/>
  <c r="N24" i="38"/>
  <c r="L24" i="38"/>
  <c r="Q23" i="38"/>
  <c r="P23" i="38"/>
  <c r="O23" i="38"/>
  <c r="N23" i="38"/>
  <c r="L23" i="38"/>
  <c r="Q22" i="38"/>
  <c r="P22" i="38"/>
  <c r="O22" i="38"/>
  <c r="N22" i="38"/>
  <c r="L22" i="38"/>
  <c r="Q21" i="38"/>
  <c r="P21" i="38"/>
  <c r="O21" i="38"/>
  <c r="N21" i="38"/>
  <c r="L21" i="38"/>
  <c r="Q20" i="38"/>
  <c r="P20" i="38"/>
  <c r="O20" i="38"/>
  <c r="N20" i="38"/>
  <c r="L20" i="38"/>
  <c r="Q19" i="38"/>
  <c r="P19" i="38"/>
  <c r="O19" i="38"/>
  <c r="N19" i="38"/>
  <c r="L19" i="38"/>
  <c r="Q18" i="38"/>
  <c r="P18" i="38"/>
  <c r="O18" i="38"/>
  <c r="N18" i="38"/>
  <c r="L18" i="38"/>
  <c r="Q17" i="38"/>
  <c r="P17" i="38"/>
  <c r="O17" i="38"/>
  <c r="N17" i="38"/>
  <c r="L17" i="38"/>
  <c r="Q16" i="38"/>
  <c r="P16" i="38"/>
  <c r="O16" i="38"/>
  <c r="N16" i="38"/>
  <c r="L16" i="38"/>
  <c r="Q15" i="38"/>
  <c r="P15" i="38"/>
  <c r="O15" i="38"/>
  <c r="N15" i="38"/>
  <c r="L15" i="38"/>
  <c r="Q14" i="38"/>
  <c r="P14" i="38"/>
  <c r="O14" i="38"/>
  <c r="N14" i="38"/>
  <c r="L14" i="38"/>
  <c r="Q13" i="38"/>
  <c r="P13" i="38"/>
  <c r="O13" i="38"/>
  <c r="N13" i="38"/>
  <c r="L13" i="38"/>
  <c r="Q12" i="38"/>
  <c r="P12" i="38"/>
  <c r="O12" i="38"/>
  <c r="N12" i="38"/>
  <c r="L12" i="38"/>
  <c r="Q11" i="38"/>
  <c r="P11" i="38"/>
  <c r="O11" i="38"/>
  <c r="N11" i="38"/>
  <c r="L11" i="38"/>
  <c r="Q10" i="38"/>
  <c r="P10" i="38"/>
  <c r="O10" i="38"/>
  <c r="N10" i="38"/>
  <c r="L10" i="38"/>
  <c r="Q9" i="38"/>
  <c r="P9" i="38"/>
  <c r="O9" i="38"/>
  <c r="N9" i="38"/>
  <c r="L9" i="38"/>
  <c r="Q8" i="38"/>
  <c r="P8" i="38"/>
  <c r="O8" i="38"/>
  <c r="N8" i="38"/>
  <c r="L8" i="38"/>
  <c r="Q7" i="38"/>
  <c r="P7" i="38"/>
  <c r="O7" i="38"/>
  <c r="N7" i="38"/>
  <c r="L7" i="38"/>
  <c r="Q6" i="38"/>
  <c r="P6" i="38"/>
  <c r="O6" i="38"/>
  <c r="N6" i="38"/>
  <c r="L6" i="38"/>
  <c r="Q5" i="38"/>
  <c r="P5" i="38"/>
  <c r="O5" i="38"/>
  <c r="N5" i="38"/>
  <c r="L5" i="38"/>
  <c r="Q4" i="38"/>
  <c r="P4" i="38"/>
  <c r="O4" i="38"/>
  <c r="N4" i="38"/>
  <c r="L4" i="38"/>
  <c r="Q3" i="38"/>
  <c r="P3" i="38"/>
  <c r="O3" i="38"/>
  <c r="N3" i="38"/>
  <c r="L3" i="38"/>
  <c r="AN15" i="37"/>
  <c r="AC15" i="37"/>
  <c r="BA19" i="37"/>
  <c r="AN17" i="37"/>
  <c r="AJ15" i="37"/>
  <c r="AP8" i="37"/>
  <c r="AV21" i="37"/>
  <c r="AZ20" i="37"/>
  <c r="AQ6" i="37"/>
  <c r="AD17" i="37"/>
  <c r="AP12" i="37"/>
  <c r="AK6" i="37"/>
  <c r="AN20" i="37"/>
  <c r="AY8" i="37"/>
  <c r="AO6" i="37"/>
  <c r="AH21" i="37"/>
  <c r="AY18" i="37"/>
  <c r="AV20" i="37"/>
  <c r="AT15" i="37"/>
  <c r="AR8" i="37"/>
  <c r="AR15" i="37"/>
  <c r="AW19" i="37"/>
  <c r="AY20" i="37"/>
  <c r="AT20" i="37"/>
  <c r="AK9" i="37"/>
  <c r="BA18" i="37"/>
  <c r="AM20" i="37"/>
  <c r="AL15" i="37"/>
  <c r="AS21" i="37"/>
  <c r="AU12" i="37"/>
  <c r="AI12" i="37"/>
  <c r="AF16" i="37"/>
  <c r="BB11" i="37"/>
  <c r="AY9" i="37"/>
  <c r="AX12" i="37"/>
  <c r="AD10" i="37"/>
  <c r="AK21" i="37"/>
  <c r="AY17" i="37"/>
  <c r="AT8" i="37"/>
  <c r="BA17" i="37"/>
  <c r="AC8" i="37"/>
  <c r="AV11" i="37"/>
  <c r="AS20" i="37"/>
  <c r="AY10" i="37"/>
  <c r="AC16" i="37"/>
  <c r="AX19" i="37"/>
  <c r="AY15" i="37"/>
  <c r="AX17" i="37"/>
  <c r="AD16" i="37"/>
  <c r="AW21" i="37"/>
  <c r="AT19" i="37"/>
  <c r="AI21" i="37"/>
  <c r="AI15" i="37"/>
  <c r="AG8" i="37"/>
  <c r="AE12" i="37"/>
  <c r="AF8" i="37"/>
  <c r="AR18" i="37"/>
  <c r="AD18" i="37"/>
  <c r="AC21" i="37"/>
  <c r="AX16" i="37"/>
  <c r="AW7" i="37"/>
  <c r="AT18" i="37"/>
  <c r="AC12" i="37"/>
  <c r="AL7" i="37"/>
  <c r="AO20" i="37"/>
  <c r="BA9" i="37"/>
  <c r="BA12" i="37"/>
  <c r="AQ11" i="37"/>
  <c r="AP15" i="37"/>
  <c r="AL20" i="37"/>
  <c r="AU20" i="37"/>
  <c r="AV8" i="37"/>
  <c r="AZ18" i="37"/>
  <c r="AU11" i="37"/>
  <c r="AT17" i="37"/>
  <c r="AJ7" i="37"/>
  <c r="AP19" i="37"/>
  <c r="AT6" i="37"/>
  <c r="AE10" i="37"/>
  <c r="AD8" i="37"/>
  <c r="AF7" i="37"/>
  <c r="AR17" i="37"/>
  <c r="AT12" i="37"/>
  <c r="AS12" i="37"/>
  <c r="BB18" i="37"/>
  <c r="BA7" i="37"/>
  <c r="AH12" i="37"/>
  <c r="AQ10" i="37"/>
  <c r="AZ12" i="37"/>
  <c r="AJ16" i="37"/>
  <c r="AZ11" i="37"/>
  <c r="AC9" i="37"/>
  <c r="AM21" i="37"/>
  <c r="AW8" i="37"/>
  <c r="AW12" i="37"/>
  <c r="AS17" i="37"/>
  <c r="AD6" i="37"/>
  <c r="AK15" i="37"/>
  <c r="AX9" i="37"/>
  <c r="BA10" i="37"/>
  <c r="AV7" i="37"/>
  <c r="AQ20" i="37"/>
  <c r="AO16" i="37"/>
  <c r="AG7" i="37"/>
  <c r="AC18" i="37"/>
  <c r="AS8" i="37"/>
  <c r="AO8" i="37"/>
  <c r="AN8" i="37"/>
  <c r="AT11" i="37"/>
  <c r="AI17" i="37"/>
  <c r="AH6" i="37"/>
  <c r="AP11" i="37"/>
  <c r="AR21" i="37"/>
  <c r="AP7" i="37"/>
  <c r="AP10" i="37"/>
  <c r="AG18" i="37"/>
  <c r="AO9" i="37"/>
  <c r="AM6" i="37"/>
  <c r="AW17" i="37"/>
  <c r="AG21" i="37"/>
  <c r="AX18" i="37"/>
  <c r="AV18" i="37"/>
  <c r="AI7" i="37"/>
  <c r="AH17" i="37"/>
  <c r="AX11" i="37"/>
  <c r="AS6" i="37"/>
  <c r="BB21" i="37"/>
  <c r="BB16" i="37"/>
  <c r="AI11" i="37"/>
  <c r="AP17" i="37"/>
  <c r="AW11" i="37"/>
  <c r="AJ8" i="37"/>
  <c r="AP6" i="37"/>
  <c r="AG6" i="37"/>
  <c r="AQ7" i="37"/>
  <c r="AL11" i="37"/>
  <c r="AR7" i="37"/>
  <c r="AW15" i="37"/>
  <c r="AS15" i="37"/>
  <c r="AO18" i="37"/>
  <c r="BA8" i="37"/>
  <c r="AM16" i="37"/>
  <c r="AN21" i="37"/>
  <c r="AP18" i="37"/>
  <c r="AR10" i="37"/>
  <c r="AH18" i="37"/>
  <c r="AC11" i="37"/>
  <c r="AY16" i="37"/>
  <c r="AU21" i="37"/>
  <c r="AF21" i="37"/>
  <c r="AZ15" i="37"/>
  <c r="AK18" i="37"/>
  <c r="AO10" i="37"/>
  <c r="AR19" i="37"/>
  <c r="AO15" i="37"/>
  <c r="AV17" i="37"/>
  <c r="BB15" i="37"/>
  <c r="AY11" i="37"/>
  <c r="AG19" i="37"/>
  <c r="AQ18" i="37"/>
  <c r="BA6" i="37"/>
  <c r="AD11" i="37"/>
  <c r="AE18" i="37"/>
  <c r="AE17" i="37"/>
  <c r="AW18" i="37"/>
  <c r="AJ21" i="37"/>
  <c r="AG9" i="37"/>
  <c r="AQ19" i="37"/>
  <c r="AL18" i="37"/>
  <c r="AX7" i="37"/>
  <c r="AE9" i="37"/>
  <c r="AZ21" i="37"/>
  <c r="AW6" i="37"/>
  <c r="AO7" i="37"/>
  <c r="AC10" i="37"/>
  <c r="AT10" i="37"/>
  <c r="BB20" i="37"/>
  <c r="BA16" i="37"/>
  <c r="AX10" i="37"/>
  <c r="AN10" i="37"/>
  <c r="AE8" i="37"/>
  <c r="AT16" i="37"/>
  <c r="AM9" i="37"/>
  <c r="AJ20" i="37"/>
  <c r="AF18" i="37"/>
  <c r="AD15" i="37"/>
  <c r="AV6" i="37"/>
  <c r="AP16" i="37"/>
  <c r="AU19" i="37"/>
  <c r="AL16" i="37"/>
  <c r="AL17" i="37"/>
  <c r="AX8" i="37"/>
  <c r="AZ6" i="37"/>
  <c r="AE7" i="37"/>
  <c r="AE15" i="37"/>
  <c r="AV12" i="37"/>
  <c r="AW16" i="37"/>
  <c r="AH11" i="37"/>
  <c r="AQ15" i="37"/>
  <c r="AN12" i="37"/>
  <c r="AK12" i="37"/>
  <c r="AN16" i="37"/>
  <c r="AZ9" i="37"/>
  <c r="AX6" i="37"/>
  <c r="AI8" i="37"/>
  <c r="AY7" i="37"/>
  <c r="AM7" i="37"/>
  <c r="AP20" i="37"/>
  <c r="AL12" i="37"/>
  <c r="AU7" i="37"/>
  <c r="AS7" i="37"/>
  <c r="AQ12" i="37"/>
  <c r="AH20" i="37"/>
  <c r="AQ9" i="37"/>
  <c r="AJ19" i="37"/>
  <c r="AO19" i="37"/>
  <c r="AV10" i="37"/>
  <c r="AU6" i="37"/>
  <c r="AG11" i="37"/>
  <c r="AS10" i="37"/>
  <c r="AI9" i="37"/>
  <c r="AJ10" i="37"/>
  <c r="AR12" i="37"/>
  <c r="AZ17" i="37"/>
  <c r="AW10" i="37"/>
  <c r="AZ10" i="37"/>
  <c r="AG12" i="37"/>
  <c r="AH10" i="37"/>
  <c r="AE16" i="37"/>
  <c r="AS19" i="37"/>
  <c r="AX20" i="37"/>
  <c r="AC17" i="37"/>
  <c r="BB17" i="37"/>
  <c r="AZ16" i="37"/>
  <c r="AF19" i="37"/>
  <c r="AH7" i="37"/>
  <c r="AI6" i="37"/>
  <c r="AQ8" i="37"/>
  <c r="BB12" i="37"/>
  <c r="AM19" i="37"/>
  <c r="AY21" i="37"/>
  <c r="AO17" i="37"/>
  <c r="AY12" i="37"/>
  <c r="AG17" i="37"/>
  <c r="AE11" i="37"/>
  <c r="AX21" i="37"/>
  <c r="AO12" i="37"/>
  <c r="AJ17" i="37"/>
  <c r="AU18" i="37"/>
  <c r="AQ21" i="37"/>
  <c r="AU8" i="37"/>
  <c r="AL21" i="37"/>
  <c r="AC7" i="37"/>
  <c r="AQ17" i="37"/>
  <c r="AW20" i="37"/>
  <c r="BA21" i="37"/>
  <c r="AG10" i="37"/>
  <c r="AH8" i="37"/>
  <c r="BA20" i="37"/>
  <c r="AX15" i="37"/>
  <c r="AU10" i="37"/>
  <c r="AD19" i="37"/>
  <c r="AY19" i="37"/>
  <c r="AG20" i="37"/>
  <c r="BB8" i="37"/>
  <c r="AF17" i="37"/>
  <c r="AK10" i="37"/>
  <c r="AD9" i="37"/>
  <c r="BB10" i="37"/>
  <c r="AT21" i="37"/>
  <c r="AN19" i="37"/>
  <c r="AI19" i="37"/>
  <c r="AV15" i="37"/>
  <c r="AN18" i="37"/>
  <c r="AC20" i="37"/>
  <c r="AL10" i="37"/>
  <c r="AC19" i="37"/>
  <c r="BB9" i="37"/>
  <c r="AL19" i="37"/>
  <c r="AJ6" i="37"/>
  <c r="AK8" i="37"/>
  <c r="AS16" i="37"/>
  <c r="BA11" i="37"/>
  <c r="BB6" i="37"/>
  <c r="AL6" i="37"/>
  <c r="AF20" i="37"/>
  <c r="AS18" i="37"/>
  <c r="BB7" i="37"/>
  <c r="AU16" i="37"/>
  <c r="AL8" i="37"/>
  <c r="AE20" i="37"/>
  <c r="AK16" i="37"/>
  <c r="AH9" i="37"/>
  <c r="AH15" i="37"/>
  <c r="AF10" i="37"/>
  <c r="AD21" i="37"/>
  <c r="AO21" i="37"/>
  <c r="AE21" i="37"/>
  <c r="AJ9" i="37"/>
  <c r="AK20" i="37"/>
  <c r="AW9" i="37"/>
  <c r="BB19" i="37"/>
  <c r="AM15" i="37"/>
  <c r="AZ19" i="37"/>
  <c r="AM12" i="37"/>
  <c r="AD7" i="37"/>
  <c r="AK7" i="37"/>
  <c r="AQ16" i="37"/>
  <c r="AM8" i="37"/>
  <c r="AI16" i="37"/>
  <c r="AM18" i="37"/>
  <c r="AY6" i="37"/>
  <c r="AP21" i="37"/>
  <c r="AF12" i="37"/>
  <c r="AH19" i="37"/>
  <c r="AZ7" i="37"/>
  <c r="AM17" i="37"/>
  <c r="AR20" i="37"/>
  <c r="AR11" i="37"/>
  <c r="AP9" i="37"/>
  <c r="AR6" i="37"/>
  <c r="AM10" i="37"/>
  <c r="AM11" i="37"/>
  <c r="AD20" i="37"/>
  <c r="AL9" i="37"/>
  <c r="AO11" i="37"/>
  <c r="AJ18" i="37"/>
  <c r="AN6" i="37"/>
  <c r="AZ8" i="37"/>
  <c r="AU15" i="37"/>
  <c r="AR16" i="37"/>
  <c r="AK17" i="37"/>
  <c r="AV9" i="37"/>
  <c r="AJ11" i="37"/>
  <c r="AR9" i="37"/>
  <c r="AS11" i="37"/>
  <c r="AT9" i="37"/>
  <c r="AV19" i="37"/>
  <c r="AH16" i="37"/>
  <c r="AI10" i="37"/>
  <c r="AU9" i="37"/>
  <c r="AE6" i="37"/>
  <c r="AS9" i="37"/>
  <c r="AT7" i="37"/>
  <c r="AG16" i="37"/>
  <c r="AF15" i="37"/>
  <c r="AC6" i="37"/>
  <c r="AV16" i="37"/>
  <c r="AE19" i="37"/>
  <c r="AN11" i="37"/>
  <c r="BA15" i="37"/>
  <c r="AF6" i="37"/>
  <c r="AN9" i="37"/>
  <c r="AN7" i="37"/>
  <c r="AG15" i="37"/>
  <c r="AD12" i="37"/>
  <c r="AI18" i="37"/>
  <c r="AI20" i="37"/>
  <c r="AJ12" i="37"/>
  <c r="AK11" i="37"/>
  <c r="AU17" i="37"/>
  <c r="AK19" i="37"/>
  <c r="AF11" i="37"/>
  <c r="AF9" i="37"/>
  <c r="M30" i="38" l="1"/>
  <c r="P30" i="38"/>
  <c r="O30" i="38"/>
  <c r="L30" i="38"/>
  <c r="Q30" i="38"/>
  <c r="N30" i="38"/>
  <c r="AB6" i="37"/>
  <c r="AB10" i="37"/>
  <c r="AB17" i="37"/>
  <c r="AB15" i="37"/>
  <c r="AB8" i="37"/>
  <c r="AB9" i="37"/>
  <c r="AB19" i="37"/>
  <c r="AB20" i="37"/>
  <c r="AB18" i="37"/>
  <c r="AB16" i="37"/>
  <c r="AB7" i="37"/>
  <c r="AB21" i="37"/>
  <c r="AB12" i="37"/>
  <c r="AB11" i="37"/>
  <c r="AG13" i="37" l="1"/>
  <c r="AG27" i="37" s="1"/>
  <c r="AC13" i="37"/>
  <c r="AC24" i="37" s="1"/>
  <c r="AO13" i="37"/>
  <c r="AO28" i="37" s="1"/>
  <c r="AZ13" i="37"/>
  <c r="AZ26" i="37" s="1"/>
  <c r="AV13" i="37"/>
  <c r="AV23" i="37" s="1"/>
  <c r="AH13" i="37"/>
  <c r="AH25" i="37" s="1"/>
  <c r="AL13" i="37"/>
  <c r="AL26" i="37" s="1"/>
  <c r="AB13" i="37"/>
  <c r="AB25" i="37" s="1"/>
  <c r="AD13" i="37"/>
  <c r="AD25" i="37" s="1"/>
  <c r="AF13" i="37"/>
  <c r="AF23" i="37" s="1"/>
  <c r="AK13" i="37"/>
  <c r="AK25" i="37" s="1"/>
  <c r="AY13" i="37"/>
  <c r="AY29" i="37" s="1"/>
  <c r="AW13" i="37"/>
  <c r="AW28" i="37" s="1"/>
  <c r="AR13" i="37"/>
  <c r="AR25" i="37" s="1"/>
  <c r="AI13" i="37"/>
  <c r="AI29" i="37" s="1"/>
  <c r="AX13" i="37"/>
  <c r="AX28" i="37" s="1"/>
  <c r="AM13" i="37"/>
  <c r="AM23" i="37" s="1"/>
  <c r="AU13" i="37"/>
  <c r="AU24" i="37" s="1"/>
  <c r="BB13" i="37"/>
  <c r="BB27" i="37" s="1"/>
  <c r="AZ25" i="37" l="1"/>
  <c r="AZ28" i="37"/>
  <c r="AL27" i="37"/>
  <c r="AZ27" i="37"/>
  <c r="AI25" i="37"/>
  <c r="AY25" i="37"/>
  <c r="AF27" i="37"/>
  <c r="AZ29" i="37"/>
  <c r="AJ13" i="37"/>
  <c r="AJ27" i="37" s="1"/>
  <c r="AN13" i="37"/>
  <c r="AN24" i="37" s="1"/>
  <c r="AS13" i="37"/>
  <c r="AS24" i="37" s="1"/>
  <c r="AT13" i="37"/>
  <c r="AT24" i="37" s="1"/>
  <c r="AO24" i="37"/>
  <c r="AY23" i="37"/>
  <c r="AQ13" i="37"/>
  <c r="AQ29" i="37" s="1"/>
  <c r="BA13" i="37"/>
  <c r="BA26" i="37" s="1"/>
  <c r="AE13" i="37"/>
  <c r="AE29" i="37" s="1"/>
  <c r="AP13" i="37"/>
  <c r="AP26" i="37" s="1"/>
  <c r="AC27" i="37"/>
  <c r="AK27" i="37"/>
  <c r="AV24" i="37"/>
  <c r="AG25" i="37"/>
  <c r="BB24" i="37"/>
  <c r="AC23" i="37"/>
  <c r="AC26" i="37"/>
  <c r="AF26" i="37"/>
  <c r="AU28" i="37"/>
  <c r="AF25" i="37"/>
  <c r="AC29" i="37"/>
  <c r="AU27" i="37"/>
  <c r="AF28" i="37"/>
  <c r="AU23" i="37"/>
  <c r="AC28" i="37"/>
  <c r="AF24" i="37"/>
  <c r="AU26" i="37"/>
  <c r="AF29" i="37"/>
  <c r="AC25" i="37"/>
  <c r="AW23" i="37"/>
  <c r="AW25" i="37"/>
  <c r="AX26" i="37"/>
  <c r="AU29" i="37"/>
  <c r="AO27" i="37"/>
  <c r="AI26" i="37"/>
  <c r="AK28" i="37"/>
  <c r="BB28" i="37"/>
  <c r="AY28" i="37"/>
  <c r="AD28" i="37"/>
  <c r="AV25" i="37"/>
  <c r="AG23" i="37"/>
  <c r="AW24" i="37"/>
  <c r="AK26" i="37"/>
  <c r="AO29" i="37"/>
  <c r="AM26" i="37"/>
  <c r="AW29" i="37"/>
  <c r="AD29" i="37"/>
  <c r="AV28" i="37"/>
  <c r="AG26" i="37"/>
  <c r="AM29" i="37"/>
  <c r="AD27" i="37"/>
  <c r="AG29" i="37"/>
  <c r="AW27" i="37"/>
  <c r="AM25" i="37"/>
  <c r="AD24" i="37"/>
  <c r="AG28" i="37"/>
  <c r="AM28" i="37"/>
  <c r="AD23" i="37"/>
  <c r="AG24" i="37"/>
  <c r="AW26" i="37"/>
  <c r="AM24" i="37"/>
  <c r="AD26" i="37"/>
  <c r="AB23" i="37"/>
  <c r="AV29" i="37"/>
  <c r="AM27" i="37"/>
  <c r="AR23" i="37"/>
  <c r="AO26" i="37"/>
  <c r="AK24" i="37"/>
  <c r="AV26" i="37"/>
  <c r="BB23" i="37"/>
  <c r="AL29" i="37"/>
  <c r="AI28" i="37"/>
  <c r="AY24" i="37"/>
  <c r="AB24" i="37"/>
  <c r="AO23" i="37"/>
  <c r="AZ24" i="37"/>
  <c r="AK23" i="37"/>
  <c r="BB26" i="37"/>
  <c r="AX27" i="37"/>
  <c r="AL25" i="37"/>
  <c r="AI24" i="37"/>
  <c r="AY27" i="37"/>
  <c r="AB28" i="37"/>
  <c r="AI27" i="37"/>
  <c r="AX23" i="37"/>
  <c r="AL28" i="37"/>
  <c r="AB29" i="37"/>
  <c r="BB25" i="37"/>
  <c r="AL24" i="37"/>
  <c r="AB26" i="37"/>
  <c r="AK29" i="37"/>
  <c r="BB29" i="37"/>
  <c r="AX29" i="37"/>
  <c r="AL23" i="37"/>
  <c r="AY26" i="37"/>
  <c r="AB27" i="37"/>
  <c r="AV27" i="37"/>
  <c r="AX24" i="37"/>
  <c r="AX25" i="37"/>
  <c r="AZ23" i="37"/>
  <c r="AI23" i="37"/>
  <c r="AO25" i="37"/>
  <c r="AH24" i="37"/>
  <c r="AR24" i="37"/>
  <c r="AH27" i="37"/>
  <c r="AR27" i="37"/>
  <c r="AH23" i="37"/>
  <c r="AR29" i="37"/>
  <c r="AU25" i="37"/>
  <c r="AH29" i="37"/>
  <c r="AH28" i="37"/>
  <c r="AR28" i="37"/>
  <c r="AH26" i="37"/>
  <c r="AR26" i="37"/>
  <c r="AS23" i="37" l="1"/>
  <c r="AT26" i="37"/>
  <c r="AQ26" i="37"/>
  <c r="AQ24" i="37"/>
  <c r="AQ23" i="37"/>
  <c r="AE25" i="37"/>
  <c r="AP23" i="37"/>
  <c r="BA24" i="37"/>
  <c r="AP25" i="37"/>
  <c r="AE23" i="37"/>
  <c r="AS28" i="37"/>
  <c r="AE24" i="37"/>
  <c r="AJ25" i="37"/>
  <c r="AS26" i="37"/>
  <c r="BA28" i="37"/>
  <c r="BA29" i="37"/>
  <c r="AN27" i="37"/>
  <c r="AP24" i="37"/>
  <c r="AN29" i="37"/>
  <c r="AE26" i="37"/>
  <c r="AP27" i="37"/>
  <c r="AN25" i="37"/>
  <c r="AE28" i="37"/>
  <c r="AJ24" i="37"/>
  <c r="AJ23" i="37"/>
  <c r="AJ28" i="37"/>
  <c r="AJ26" i="37"/>
  <c r="AE27" i="37"/>
  <c r="AJ29" i="37"/>
  <c r="AS29" i="37"/>
  <c r="AQ27" i="37"/>
  <c r="AS27" i="37"/>
  <c r="AT29" i="37"/>
  <c r="AT23" i="37"/>
  <c r="AT25" i="37"/>
  <c r="AS25" i="37"/>
  <c r="AQ28" i="37"/>
  <c r="AT28" i="37"/>
  <c r="BA23" i="37"/>
  <c r="AQ25" i="37"/>
  <c r="BA27" i="37"/>
  <c r="BA25" i="37"/>
  <c r="AP28" i="37"/>
  <c r="AP29" i="37"/>
  <c r="AN28" i="37"/>
  <c r="AN23" i="37"/>
  <c r="AN26" i="37"/>
  <c r="AT27" i="37"/>
  <c r="AE32" i="37" l="1"/>
  <c r="AC32" i="37"/>
  <c r="AB32" i="37"/>
  <c r="AF32" i="37"/>
  <c r="AD32" i="37"/>
  <c r="AG32" i="37"/>
  <c r="AH32" i="37"/>
</calcChain>
</file>

<file path=xl/sharedStrings.xml><?xml version="1.0" encoding="utf-8"?>
<sst xmlns="http://schemas.openxmlformats.org/spreadsheetml/2006/main" count="375" uniqueCount="74">
  <si>
    <t>Ligo</t>
  </si>
  <si>
    <t>Montage</t>
  </si>
  <si>
    <t>Epigenomics</t>
  </si>
  <si>
    <t>HGA</t>
    <phoneticPr fontId="1" type="noConversion"/>
  </si>
  <si>
    <t>LWSGA</t>
    <phoneticPr fontId="1" type="noConversion"/>
  </si>
  <si>
    <t>NGA</t>
    <phoneticPr fontId="1" type="noConversion"/>
  </si>
  <si>
    <t>Epigenomics</t>
    <phoneticPr fontId="1" type="noConversion"/>
  </si>
  <si>
    <t>TMGA</t>
    <phoneticPr fontId="1" type="noConversion"/>
  </si>
  <si>
    <t>max</t>
    <phoneticPr fontId="1" type="noConversion"/>
  </si>
  <si>
    <t>min</t>
    <phoneticPr fontId="1" type="noConversion"/>
  </si>
  <si>
    <t>aver.</t>
    <phoneticPr fontId="1" type="noConversion"/>
  </si>
  <si>
    <t>HGA</t>
  </si>
  <si>
    <t>NGA</t>
  </si>
  <si>
    <t>LWSGA</t>
  </si>
  <si>
    <t>TMGA</t>
  </si>
  <si>
    <t>HEFT</t>
  </si>
  <si>
    <t>HEFT</t>
    <phoneticPr fontId="1" type="noConversion"/>
  </si>
  <si>
    <t>max</t>
  </si>
  <si>
    <t>aver.</t>
  </si>
  <si>
    <t>CGA</t>
  </si>
  <si>
    <t>CGA</t>
    <phoneticPr fontId="1" type="noConversion"/>
  </si>
  <si>
    <t>M,S,0.4</t>
    <phoneticPr fontId="1" type="noConversion"/>
  </si>
  <si>
    <t>M,S,0.7</t>
    <phoneticPr fontId="1" type="noConversion"/>
  </si>
  <si>
    <t>M,S,1.0</t>
    <phoneticPr fontId="1" type="noConversion"/>
  </si>
  <si>
    <t>M,M,0.4</t>
    <phoneticPr fontId="1" type="noConversion"/>
  </si>
  <si>
    <t>M,M,0.7</t>
    <phoneticPr fontId="1" type="noConversion"/>
  </si>
  <si>
    <t>M,M,1.0</t>
    <phoneticPr fontId="1" type="noConversion"/>
  </si>
  <si>
    <t>M,L,0.4</t>
    <phoneticPr fontId="1" type="noConversion"/>
  </si>
  <si>
    <t>M,L,0.7</t>
    <phoneticPr fontId="1" type="noConversion"/>
  </si>
  <si>
    <t>M,L,1.0</t>
    <phoneticPr fontId="1" type="noConversion"/>
  </si>
  <si>
    <t>E,S,0.4</t>
    <phoneticPr fontId="1" type="noConversion"/>
  </si>
  <si>
    <t>E,S,0.7</t>
    <phoneticPr fontId="1" type="noConversion"/>
  </si>
  <si>
    <t>E,S,1.0</t>
    <phoneticPr fontId="1" type="noConversion"/>
  </si>
  <si>
    <t>E,M,0.4</t>
    <phoneticPr fontId="1" type="noConversion"/>
  </si>
  <si>
    <t>E,M,0.7</t>
    <phoneticPr fontId="1" type="noConversion"/>
  </si>
  <si>
    <t>E,M,1.0</t>
    <phoneticPr fontId="1" type="noConversion"/>
  </si>
  <si>
    <t>E,L,0.4</t>
    <phoneticPr fontId="1" type="noConversion"/>
  </si>
  <si>
    <t>E,L,0.7</t>
    <phoneticPr fontId="1" type="noConversion"/>
  </si>
  <si>
    <t>E,L,1.0</t>
    <phoneticPr fontId="1" type="noConversion"/>
  </si>
  <si>
    <t>L,S,0.4</t>
    <phoneticPr fontId="1" type="noConversion"/>
  </si>
  <si>
    <t>L,S,0.7</t>
    <phoneticPr fontId="1" type="noConversion"/>
  </si>
  <si>
    <t>L,S,1.0</t>
    <phoneticPr fontId="1" type="noConversion"/>
  </si>
  <si>
    <t>L,M,0.4</t>
    <phoneticPr fontId="1" type="noConversion"/>
  </si>
  <si>
    <t>L,M,0.7</t>
    <phoneticPr fontId="1" type="noConversion"/>
  </si>
  <si>
    <t>L,M,1.0</t>
    <phoneticPr fontId="1" type="noConversion"/>
  </si>
  <si>
    <t>L,L,0.4</t>
    <phoneticPr fontId="1" type="noConversion"/>
  </si>
  <si>
    <t>L,L,0.7</t>
    <phoneticPr fontId="1" type="noConversion"/>
  </si>
  <si>
    <t>L,L,1.0</t>
    <phoneticPr fontId="1" type="noConversion"/>
  </si>
  <si>
    <t>IHEFT-3</t>
  </si>
  <si>
    <t>HEFT</t>
    <phoneticPr fontId="1" type="noConversion"/>
  </si>
  <si>
    <t>HGA</t>
    <phoneticPr fontId="1" type="noConversion"/>
  </si>
  <si>
    <t>NGA</t>
    <phoneticPr fontId="1" type="noConversion"/>
  </si>
  <si>
    <t>LWSGA</t>
    <phoneticPr fontId="1" type="noConversion"/>
  </si>
  <si>
    <t>CGA</t>
    <phoneticPr fontId="1" type="noConversion"/>
  </si>
  <si>
    <t>TMGA</t>
    <phoneticPr fontId="1" type="noConversion"/>
  </si>
  <si>
    <t>ms</t>
    <phoneticPr fontId="1" type="noConversion"/>
  </si>
  <si>
    <t>st</t>
    <phoneticPr fontId="1" type="noConversion"/>
  </si>
  <si>
    <t>ng</t>
    <phoneticPr fontId="1" type="noConversion"/>
  </si>
  <si>
    <t>ms</t>
    <phoneticPr fontId="1" type="noConversion"/>
  </si>
  <si>
    <t>Epigenomics</t>
    <phoneticPr fontId="1" type="noConversion"/>
  </si>
  <si>
    <t>IHEFT3</t>
    <phoneticPr fontId="1" type="noConversion"/>
  </si>
  <si>
    <t>IHEFT3</t>
    <phoneticPr fontId="1" type="noConversion"/>
  </si>
  <si>
    <t>min</t>
    <phoneticPr fontId="1" type="noConversion"/>
  </si>
  <si>
    <t>IHEFT3</t>
    <phoneticPr fontId="1" type="noConversion"/>
  </si>
  <si>
    <t>aver</t>
    <phoneticPr fontId="1" type="noConversion"/>
  </si>
  <si>
    <t>max</t>
    <phoneticPr fontId="1" type="noConversion"/>
  </si>
  <si>
    <t>min</t>
    <phoneticPr fontId="1" type="noConversion"/>
  </si>
  <si>
    <t>HEFT</t>
    <phoneticPr fontId="1" type="noConversion"/>
  </si>
  <si>
    <t>IHEFT3</t>
    <phoneticPr fontId="1" type="noConversion"/>
  </si>
  <si>
    <t>HGA</t>
    <phoneticPr fontId="1" type="noConversion"/>
  </si>
  <si>
    <t>NGA</t>
    <phoneticPr fontId="1" type="noConversion"/>
  </si>
  <si>
    <t>LWSGA</t>
    <phoneticPr fontId="1" type="noConversion"/>
  </si>
  <si>
    <t>CGA</t>
    <phoneticPr fontId="1" type="noConversion"/>
  </si>
  <si>
    <t>TMGA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</si>
</sst>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176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/>
    <xf numFmtId="178" fontId="0" fillId="0" borderId="1" xfId="0" applyNumberFormat="1" applyBorder="1"/>
    <xf numFmtId="178" fontId="0" fillId="0" borderId="0" xfId="0" applyNumberFormat="1"/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177" fontId="2" fillId="0" borderId="6" xfId="0" applyNumberFormat="1" applyFont="1" applyBorder="1" applyAlignment="1">
      <alignment horizontal="center"/>
    </xf>
    <xf numFmtId="177" fontId="2" fillId="0" borderId="6" xfId="0" applyNumberFormat="1" applyFont="1" applyBorder="1"/>
    <xf numFmtId="177" fontId="2" fillId="0" borderId="2" xfId="0" applyNumberFormat="1" applyFont="1" applyBorder="1"/>
    <xf numFmtId="1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/>
    <xf numFmtId="0" fontId="4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5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opLeftCell="A106" workbookViewId="0">
      <selection activeCell="T3" sqref="T3:T137"/>
    </sheetView>
  </sheetViews>
  <sheetFormatPr defaultColWidth="8.88671875" defaultRowHeight="13.8" x14ac:dyDescent="0.25"/>
  <cols>
    <col min="1" max="1" width="8.88671875" style="2"/>
    <col min="2" max="2" width="5.44140625" style="2" bestFit="1" customWidth="1"/>
    <col min="3" max="3" width="4.44140625" style="2" bestFit="1" customWidth="1"/>
    <col min="4" max="9" width="8.88671875" style="2"/>
    <col min="10" max="10" width="5.44140625" style="2" bestFit="1" customWidth="1"/>
    <col min="11" max="12" width="8.88671875" style="2"/>
    <col min="13" max="13" width="4.44140625" style="2" bestFit="1" customWidth="1"/>
    <col min="14" max="15" width="8.88671875" style="2"/>
    <col min="16" max="16" width="6.44140625" style="2" bestFit="1" customWidth="1"/>
    <col min="17" max="18" width="8.88671875" style="2"/>
    <col min="19" max="19" width="5.44140625" style="2" bestFit="1" customWidth="1"/>
    <col min="20" max="21" width="8.88671875" style="2"/>
    <col min="22" max="22" width="4.44140625" style="2" bestFit="1" customWidth="1"/>
    <col min="23" max="16384" width="8.88671875" style="2"/>
  </cols>
  <sheetData>
    <row r="1" spans="1:22" x14ac:dyDescent="0.25">
      <c r="D1" s="34" t="s">
        <v>67</v>
      </c>
      <c r="E1" s="34"/>
      <c r="F1" s="34" t="s">
        <v>68</v>
      </c>
      <c r="G1" s="34"/>
      <c r="H1" s="34" t="s">
        <v>69</v>
      </c>
      <c r="I1" s="34"/>
      <c r="J1" s="34"/>
      <c r="K1" s="34" t="s">
        <v>70</v>
      </c>
      <c r="L1" s="34"/>
      <c r="M1" s="34"/>
      <c r="N1" s="34" t="s">
        <v>71</v>
      </c>
      <c r="O1" s="34"/>
      <c r="P1" s="34"/>
      <c r="Q1" s="34" t="s">
        <v>72</v>
      </c>
      <c r="R1" s="34"/>
      <c r="S1" s="34"/>
      <c r="T1" s="34" t="s">
        <v>73</v>
      </c>
      <c r="U1" s="34"/>
      <c r="V1" s="34"/>
    </row>
    <row r="2" spans="1:22" x14ac:dyDescent="0.25">
      <c r="D2" s="29" t="s">
        <v>55</v>
      </c>
      <c r="E2" s="29" t="s">
        <v>56</v>
      </c>
      <c r="F2" s="29" t="s">
        <v>55</v>
      </c>
      <c r="G2" s="29" t="s">
        <v>56</v>
      </c>
      <c r="H2" s="29" t="s">
        <v>55</v>
      </c>
      <c r="I2" s="29" t="s">
        <v>56</v>
      </c>
      <c r="J2" s="29" t="s">
        <v>57</v>
      </c>
      <c r="K2" s="29" t="s">
        <v>55</v>
      </c>
      <c r="L2" s="29" t="s">
        <v>56</v>
      </c>
      <c r="M2" s="29" t="s">
        <v>57</v>
      </c>
      <c r="N2" s="29" t="s">
        <v>55</v>
      </c>
      <c r="O2" s="29" t="s">
        <v>56</v>
      </c>
      <c r="P2" s="29" t="s">
        <v>57</v>
      </c>
      <c r="Q2" s="29" t="s">
        <v>55</v>
      </c>
      <c r="R2" s="29" t="s">
        <v>56</v>
      </c>
      <c r="S2" s="29" t="s">
        <v>57</v>
      </c>
      <c r="T2" s="29" t="s">
        <v>55</v>
      </c>
      <c r="U2" s="29" t="s">
        <v>56</v>
      </c>
      <c r="V2" s="29" t="s">
        <v>57</v>
      </c>
    </row>
    <row r="3" spans="1:22" x14ac:dyDescent="0.25">
      <c r="A3" s="2" t="s">
        <v>1</v>
      </c>
      <c r="B3" s="2">
        <v>25</v>
      </c>
      <c r="C3" s="2">
        <v>0.4</v>
      </c>
      <c r="D3" s="2">
        <v>38.524320000000003</v>
      </c>
      <c r="E3" s="2">
        <v>4.6000000000000001E-4</v>
      </c>
      <c r="F3" s="2">
        <v>38.524320000000003</v>
      </c>
      <c r="G3" s="2">
        <v>9.2000000000000003E-4</v>
      </c>
      <c r="H3" s="2">
        <v>34.102330000000002</v>
      </c>
      <c r="I3" s="2">
        <v>1.0551900000000001</v>
      </c>
      <c r="J3" s="2">
        <v>10</v>
      </c>
      <c r="K3" s="2">
        <v>32.665149999999997</v>
      </c>
      <c r="L3" s="2">
        <v>1.0337799999999999</v>
      </c>
      <c r="M3" s="2">
        <v>42</v>
      </c>
      <c r="N3" s="2">
        <v>32.665149999999997</v>
      </c>
      <c r="O3" s="2">
        <v>1.0323500000000001</v>
      </c>
      <c r="P3" s="2">
        <v>63</v>
      </c>
      <c r="Q3" s="2">
        <v>32.665149999999997</v>
      </c>
      <c r="R3" s="2">
        <v>1.03678</v>
      </c>
      <c r="S3" s="2">
        <v>89</v>
      </c>
      <c r="T3" s="2">
        <v>32.665149999999997</v>
      </c>
      <c r="U3" s="2">
        <v>1.0642</v>
      </c>
      <c r="V3" s="2">
        <v>14</v>
      </c>
    </row>
    <row r="4" spans="1:22" x14ac:dyDescent="0.25">
      <c r="A4" s="2" t="s">
        <v>1</v>
      </c>
      <c r="B4" s="2">
        <v>25</v>
      </c>
      <c r="C4" s="2">
        <v>0.4</v>
      </c>
      <c r="D4" s="2">
        <v>38.524320000000003</v>
      </c>
      <c r="E4" s="2">
        <v>5.5399999999999998E-3</v>
      </c>
      <c r="F4" s="2">
        <v>38.524320000000003</v>
      </c>
      <c r="G4" s="2">
        <v>1.1780000000000001E-2</v>
      </c>
      <c r="H4" s="2">
        <v>32.942279999999997</v>
      </c>
      <c r="I4" s="2">
        <v>1.0412999999999999</v>
      </c>
      <c r="J4" s="2">
        <v>10</v>
      </c>
      <c r="K4" s="2">
        <v>32.665149999999997</v>
      </c>
      <c r="L4" s="2">
        <v>1.0433699999999999</v>
      </c>
      <c r="M4" s="2">
        <v>22</v>
      </c>
      <c r="N4" s="2">
        <v>33.935299999999998</v>
      </c>
      <c r="O4" s="2">
        <v>1.03315</v>
      </c>
      <c r="P4" s="2">
        <v>63</v>
      </c>
      <c r="Q4" s="2">
        <v>32.960059999999999</v>
      </c>
      <c r="R4" s="2">
        <v>1.03549</v>
      </c>
      <c r="S4" s="2">
        <v>78</v>
      </c>
      <c r="T4" s="2">
        <v>32.665149999999997</v>
      </c>
      <c r="U4" s="2">
        <v>1.0702700000000001</v>
      </c>
      <c r="V4" s="2">
        <v>13</v>
      </c>
    </row>
    <row r="5" spans="1:22" x14ac:dyDescent="0.25">
      <c r="A5" s="2" t="s">
        <v>1</v>
      </c>
      <c r="B5" s="2">
        <v>25</v>
      </c>
      <c r="C5" s="2">
        <v>0.4</v>
      </c>
      <c r="D5" s="2">
        <v>38.524320000000003</v>
      </c>
      <c r="E5" s="2">
        <v>5.5999999999999999E-3</v>
      </c>
      <c r="F5" s="2">
        <v>38.524320000000003</v>
      </c>
      <c r="G5" s="2">
        <v>1.1730000000000001E-2</v>
      </c>
      <c r="H5" s="2">
        <v>35.082090000000001</v>
      </c>
      <c r="I5" s="2">
        <v>1.0588900000000001</v>
      </c>
      <c r="J5" s="2">
        <v>11</v>
      </c>
      <c r="K5" s="2">
        <v>32.705950000000001</v>
      </c>
      <c r="L5" s="2">
        <v>1.03478</v>
      </c>
      <c r="M5" s="2">
        <v>39</v>
      </c>
      <c r="N5" s="2">
        <v>33.981960000000001</v>
      </c>
      <c r="O5" s="2">
        <v>1.1653100000000001</v>
      </c>
      <c r="P5" s="2">
        <v>21</v>
      </c>
      <c r="Q5" s="2">
        <v>32.960059999999999</v>
      </c>
      <c r="R5" s="2">
        <v>1.02674</v>
      </c>
      <c r="S5" s="2">
        <v>87</v>
      </c>
      <c r="T5" s="2">
        <v>32.665149999999997</v>
      </c>
      <c r="U5" s="2">
        <v>1.05515</v>
      </c>
      <c r="V5" s="2">
        <v>14</v>
      </c>
    </row>
    <row r="6" spans="1:22" x14ac:dyDescent="0.25">
      <c r="A6" s="2" t="s">
        <v>1</v>
      </c>
      <c r="B6" s="2">
        <v>25</v>
      </c>
      <c r="C6" s="2">
        <v>0.4</v>
      </c>
      <c r="D6" s="2">
        <v>38.524320000000003</v>
      </c>
      <c r="E6" s="2">
        <v>5.5599999999999998E-3</v>
      </c>
      <c r="F6" s="2">
        <v>38.524320000000003</v>
      </c>
      <c r="G6" s="2">
        <v>1.174E-2</v>
      </c>
      <c r="H6" s="2">
        <v>34.102330000000002</v>
      </c>
      <c r="I6" s="2">
        <v>1.0685899999999999</v>
      </c>
      <c r="J6" s="2">
        <v>15</v>
      </c>
      <c r="K6" s="2">
        <v>32.665149999999997</v>
      </c>
      <c r="L6" s="2">
        <v>1.0386599999999999</v>
      </c>
      <c r="M6" s="2">
        <v>40</v>
      </c>
      <c r="N6" s="2">
        <v>32.665149999999997</v>
      </c>
      <c r="O6" s="2">
        <v>1.0376000000000001</v>
      </c>
      <c r="P6" s="2">
        <v>65</v>
      </c>
      <c r="Q6" s="2">
        <v>32.705950000000001</v>
      </c>
      <c r="R6" s="2">
        <v>1.0313000000000001</v>
      </c>
      <c r="S6" s="2">
        <v>84</v>
      </c>
      <c r="T6" s="2">
        <v>32.665149999999997</v>
      </c>
      <c r="U6" s="2">
        <v>1.0498799999999999</v>
      </c>
      <c r="V6" s="2">
        <v>13</v>
      </c>
    </row>
    <row r="7" spans="1:22" x14ac:dyDescent="0.25">
      <c r="A7" s="2" t="s">
        <v>1</v>
      </c>
      <c r="B7" s="2">
        <v>25</v>
      </c>
      <c r="C7" s="2">
        <v>0.4</v>
      </c>
      <c r="D7" s="2">
        <v>38.524320000000003</v>
      </c>
      <c r="E7" s="2">
        <v>5.7800000000000004E-3</v>
      </c>
      <c r="F7" s="2">
        <v>38.524320000000003</v>
      </c>
      <c r="G7" s="2">
        <v>1.1809999999999999E-2</v>
      </c>
      <c r="H7" s="2">
        <v>35.34402</v>
      </c>
      <c r="I7" s="2">
        <v>1.04698</v>
      </c>
      <c r="J7" s="2">
        <v>16</v>
      </c>
      <c r="K7" s="2">
        <v>32.665149999999997</v>
      </c>
      <c r="L7" s="2">
        <v>1.04078</v>
      </c>
      <c r="M7" s="2">
        <v>36</v>
      </c>
      <c r="N7" s="2">
        <v>33.935299999999998</v>
      </c>
      <c r="O7" s="2">
        <v>1.0291399999999999</v>
      </c>
      <c r="P7" s="2">
        <v>65</v>
      </c>
      <c r="Q7" s="2">
        <v>33.262360000000001</v>
      </c>
      <c r="R7" s="2">
        <v>1.0290699999999999</v>
      </c>
      <c r="S7" s="2">
        <v>95</v>
      </c>
      <c r="T7" s="2">
        <v>32.665149999999997</v>
      </c>
      <c r="U7" s="2">
        <v>1.1392899999999999</v>
      </c>
      <c r="V7" s="2">
        <v>13</v>
      </c>
    </row>
    <row r="8" spans="1:22" x14ac:dyDescent="0.25">
      <c r="A8" s="2" t="s">
        <v>1</v>
      </c>
      <c r="B8" s="2">
        <v>25</v>
      </c>
      <c r="C8" s="2">
        <v>0.7</v>
      </c>
      <c r="D8" s="2">
        <v>33.99568</v>
      </c>
      <c r="E8" s="2">
        <v>6.11E-3</v>
      </c>
      <c r="F8" s="2">
        <v>33.31035</v>
      </c>
      <c r="G8" s="2">
        <v>1.4710000000000001E-2</v>
      </c>
      <c r="H8" s="2">
        <v>31.762989999999999</v>
      </c>
      <c r="I8" s="2">
        <v>1.7121299999999999</v>
      </c>
      <c r="J8" s="2">
        <v>32</v>
      </c>
      <c r="K8" s="2">
        <v>29.733560000000001</v>
      </c>
      <c r="L8" s="2">
        <v>1.68899</v>
      </c>
      <c r="M8" s="2">
        <v>62</v>
      </c>
      <c r="N8" s="2">
        <v>31.721050000000002</v>
      </c>
      <c r="O8" s="2">
        <v>1.6769000000000001</v>
      </c>
      <c r="P8" s="2">
        <v>104</v>
      </c>
      <c r="Q8" s="2">
        <v>30.039149999999999</v>
      </c>
      <c r="R8" s="2">
        <v>1.6831499999999999</v>
      </c>
      <c r="S8" s="2">
        <v>141</v>
      </c>
      <c r="T8" s="2">
        <v>29.783300000000001</v>
      </c>
      <c r="U8" s="2">
        <v>1.73977</v>
      </c>
      <c r="V8" s="2">
        <v>20</v>
      </c>
    </row>
    <row r="9" spans="1:22" x14ac:dyDescent="0.25">
      <c r="A9" s="2" t="s">
        <v>1</v>
      </c>
      <c r="B9" s="2">
        <v>25</v>
      </c>
      <c r="C9" s="2">
        <v>0.7</v>
      </c>
      <c r="D9" s="2">
        <v>33.99568</v>
      </c>
      <c r="E9" s="2">
        <v>6.3099999999999996E-3</v>
      </c>
      <c r="F9" s="2">
        <v>33.31035</v>
      </c>
      <c r="G9" s="2">
        <v>1.5049999999999999E-2</v>
      </c>
      <c r="H9" s="2">
        <v>30.562190000000001</v>
      </c>
      <c r="I9" s="2">
        <v>1.6969000000000001</v>
      </c>
      <c r="J9" s="2">
        <v>32</v>
      </c>
      <c r="K9" s="2">
        <v>29.783300000000001</v>
      </c>
      <c r="L9" s="2">
        <v>1.6875</v>
      </c>
      <c r="M9" s="2">
        <v>64</v>
      </c>
      <c r="N9" s="2">
        <v>30.44548</v>
      </c>
      <c r="O9" s="2">
        <v>1.78565</v>
      </c>
      <c r="P9" s="2">
        <v>78</v>
      </c>
      <c r="Q9" s="2">
        <v>30.039149999999999</v>
      </c>
      <c r="R9" s="2">
        <v>1.6819599999999999</v>
      </c>
      <c r="S9" s="2">
        <v>163</v>
      </c>
      <c r="T9" s="2">
        <v>29.783300000000001</v>
      </c>
      <c r="U9" s="2">
        <v>1.69377</v>
      </c>
      <c r="V9" s="2">
        <v>17</v>
      </c>
    </row>
    <row r="10" spans="1:22" x14ac:dyDescent="0.25">
      <c r="A10" s="2" t="s">
        <v>1</v>
      </c>
      <c r="B10" s="2">
        <v>25</v>
      </c>
      <c r="C10" s="2">
        <v>0.7</v>
      </c>
      <c r="D10" s="2">
        <v>33.99568</v>
      </c>
      <c r="E10" s="2">
        <v>5.8799999999999998E-3</v>
      </c>
      <c r="F10" s="2">
        <v>33.31035</v>
      </c>
      <c r="G10" s="2">
        <v>1.426E-2</v>
      </c>
      <c r="H10" s="2">
        <v>31.554880000000001</v>
      </c>
      <c r="I10" s="2">
        <v>1.8051699999999999</v>
      </c>
      <c r="J10" s="2">
        <v>31</v>
      </c>
      <c r="K10" s="2">
        <v>29.706900000000001</v>
      </c>
      <c r="L10" s="2">
        <v>1.6926399999999999</v>
      </c>
      <c r="M10" s="2">
        <v>54</v>
      </c>
      <c r="N10" s="2">
        <v>31.867080000000001</v>
      </c>
      <c r="O10" s="2">
        <v>1.68618</v>
      </c>
      <c r="P10" s="2">
        <v>108</v>
      </c>
      <c r="Q10" s="2">
        <v>30.039149999999999</v>
      </c>
      <c r="R10" s="2">
        <v>1.6770099999999999</v>
      </c>
      <c r="S10" s="2">
        <v>160</v>
      </c>
      <c r="T10" s="2">
        <v>29.783300000000001</v>
      </c>
      <c r="U10" s="2">
        <v>1.6962699999999999</v>
      </c>
      <c r="V10" s="2">
        <v>21</v>
      </c>
    </row>
    <row r="11" spans="1:22" x14ac:dyDescent="0.25">
      <c r="A11" s="2" t="s">
        <v>1</v>
      </c>
      <c r="B11" s="2">
        <v>25</v>
      </c>
      <c r="C11" s="2">
        <v>0.7</v>
      </c>
      <c r="D11" s="2">
        <v>33.99568</v>
      </c>
      <c r="E11" s="2">
        <v>6.1999999999999998E-3</v>
      </c>
      <c r="F11" s="2">
        <v>33.31035</v>
      </c>
      <c r="G11" s="2">
        <v>1.508E-2</v>
      </c>
      <c r="H11" s="2">
        <v>31.449349999999999</v>
      </c>
      <c r="I11" s="2">
        <v>1.68357</v>
      </c>
      <c r="J11" s="2">
        <v>26</v>
      </c>
      <c r="K11" s="2">
        <v>29.69529</v>
      </c>
      <c r="L11" s="2">
        <v>1.6979299999999999</v>
      </c>
      <c r="M11" s="2">
        <v>65</v>
      </c>
      <c r="N11" s="2">
        <v>31.771049999999999</v>
      </c>
      <c r="O11" s="2">
        <v>1.89899</v>
      </c>
      <c r="P11" s="2">
        <v>86</v>
      </c>
      <c r="Q11" s="2">
        <v>30.572959999999998</v>
      </c>
      <c r="R11" s="2">
        <v>1.6785300000000001</v>
      </c>
      <c r="S11" s="2">
        <v>163</v>
      </c>
      <c r="T11" s="2">
        <v>29.783300000000001</v>
      </c>
      <c r="U11" s="2">
        <v>1.7032499999999999</v>
      </c>
      <c r="V11" s="2">
        <v>18</v>
      </c>
    </row>
    <row r="12" spans="1:22" x14ac:dyDescent="0.25">
      <c r="A12" s="2" t="s">
        <v>1</v>
      </c>
      <c r="B12" s="2">
        <v>25</v>
      </c>
      <c r="C12" s="2">
        <v>0.7</v>
      </c>
      <c r="D12" s="2">
        <v>33.99568</v>
      </c>
      <c r="E12" s="2">
        <v>6.1500000000000001E-3</v>
      </c>
      <c r="F12" s="2">
        <v>33.31035</v>
      </c>
      <c r="G12" s="2">
        <v>1.461E-2</v>
      </c>
      <c r="H12" s="2">
        <v>31.493449999999999</v>
      </c>
      <c r="I12" s="2">
        <v>1.716</v>
      </c>
      <c r="J12" s="2">
        <v>30</v>
      </c>
      <c r="K12" s="2">
        <v>29.69529</v>
      </c>
      <c r="L12" s="2">
        <v>1.70953</v>
      </c>
      <c r="M12" s="2">
        <v>59</v>
      </c>
      <c r="N12" s="2">
        <v>32.143120000000003</v>
      </c>
      <c r="O12" s="2">
        <v>1.68394</v>
      </c>
      <c r="P12" s="2">
        <v>104</v>
      </c>
      <c r="Q12" s="2">
        <v>30.64781</v>
      </c>
      <c r="R12" s="2">
        <v>1.6758599999999999</v>
      </c>
      <c r="S12" s="2">
        <v>131</v>
      </c>
      <c r="T12" s="2">
        <v>29.783300000000001</v>
      </c>
      <c r="U12" s="2">
        <v>1.7439100000000001</v>
      </c>
      <c r="V12" s="2">
        <v>21</v>
      </c>
    </row>
    <row r="13" spans="1:22" x14ac:dyDescent="0.25">
      <c r="A13" s="2" t="s">
        <v>1</v>
      </c>
      <c r="B13" s="2">
        <v>25</v>
      </c>
      <c r="C13" s="2">
        <v>1</v>
      </c>
      <c r="D13" s="2">
        <v>30.59909</v>
      </c>
      <c r="E13" s="2">
        <v>6.3899999999999998E-3</v>
      </c>
      <c r="F13" s="2">
        <v>30.329730000000001</v>
      </c>
      <c r="G13" s="2">
        <v>1.9800000000000002E-2</v>
      </c>
      <c r="H13" s="2">
        <v>30.59909</v>
      </c>
      <c r="I13" s="2">
        <v>2.10134</v>
      </c>
      <c r="J13" s="2">
        <v>38</v>
      </c>
      <c r="K13" s="2">
        <v>29.1038</v>
      </c>
      <c r="L13" s="2">
        <v>2.10927</v>
      </c>
      <c r="M13" s="2">
        <v>70</v>
      </c>
      <c r="N13" s="2">
        <v>31.592649999999999</v>
      </c>
      <c r="O13" s="2">
        <v>2.0916399999999999</v>
      </c>
      <c r="P13" s="2">
        <v>119</v>
      </c>
      <c r="Q13" s="2">
        <v>30.729089999999999</v>
      </c>
      <c r="R13" s="2">
        <v>2.0949900000000001</v>
      </c>
      <c r="S13" s="2">
        <v>206</v>
      </c>
      <c r="T13" s="2">
        <v>29.1038</v>
      </c>
      <c r="U13" s="2">
        <v>2.1334300000000002</v>
      </c>
      <c r="V13" s="2">
        <v>23</v>
      </c>
    </row>
    <row r="14" spans="1:22" x14ac:dyDescent="0.25">
      <c r="A14" s="2" t="s">
        <v>1</v>
      </c>
      <c r="B14" s="2">
        <v>25</v>
      </c>
      <c r="C14" s="2">
        <v>1</v>
      </c>
      <c r="D14" s="2">
        <v>30.59909</v>
      </c>
      <c r="E14" s="2">
        <v>6.7799999999999996E-3</v>
      </c>
      <c r="F14" s="2">
        <v>30.329730000000001</v>
      </c>
      <c r="G14" s="2">
        <v>1.968E-2</v>
      </c>
      <c r="H14" s="2">
        <v>30.59909</v>
      </c>
      <c r="I14" s="2">
        <v>2.1278299999999999</v>
      </c>
      <c r="J14" s="2">
        <v>35</v>
      </c>
      <c r="K14" s="2">
        <v>29.146899999999999</v>
      </c>
      <c r="L14" s="2">
        <v>2.10934</v>
      </c>
      <c r="M14" s="2">
        <v>73</v>
      </c>
      <c r="N14" s="2">
        <v>31.415710000000001</v>
      </c>
      <c r="O14" s="2">
        <v>2.1145399999999999</v>
      </c>
      <c r="P14" s="2">
        <v>122</v>
      </c>
      <c r="Q14" s="2">
        <v>30.432110000000002</v>
      </c>
      <c r="R14" s="2">
        <v>2.2276500000000001</v>
      </c>
      <c r="S14" s="2">
        <v>170</v>
      </c>
      <c r="T14" s="2">
        <v>29.111499999999999</v>
      </c>
      <c r="U14" s="2">
        <v>2.14574</v>
      </c>
      <c r="V14" s="2">
        <v>25</v>
      </c>
    </row>
    <row r="15" spans="1:22" x14ac:dyDescent="0.25">
      <c r="A15" s="2" t="s">
        <v>1</v>
      </c>
      <c r="B15" s="2">
        <v>25</v>
      </c>
      <c r="C15" s="2">
        <v>1</v>
      </c>
      <c r="D15" s="2">
        <v>30.59909</v>
      </c>
      <c r="E15" s="2">
        <v>6.5900000000000004E-3</v>
      </c>
      <c r="F15" s="2">
        <v>30.329730000000001</v>
      </c>
      <c r="G15" s="2">
        <v>2.0029999999999999E-2</v>
      </c>
      <c r="H15" s="2">
        <v>30.59909</v>
      </c>
      <c r="I15" s="2">
        <v>2.10805</v>
      </c>
      <c r="J15" s="2">
        <v>36</v>
      </c>
      <c r="K15" s="2">
        <v>29.111499999999999</v>
      </c>
      <c r="L15" s="2">
        <v>2.0930399999999998</v>
      </c>
      <c r="M15" s="2">
        <v>69</v>
      </c>
      <c r="N15" s="2">
        <v>30.76924</v>
      </c>
      <c r="O15" s="2">
        <v>2.09165</v>
      </c>
      <c r="P15" s="2">
        <v>122</v>
      </c>
      <c r="Q15" s="2">
        <v>29.56362</v>
      </c>
      <c r="R15" s="2">
        <v>2.2183700000000002</v>
      </c>
      <c r="S15" s="2">
        <v>157</v>
      </c>
      <c r="T15" s="2">
        <v>29.1038</v>
      </c>
      <c r="U15" s="2">
        <v>2.1359699999999999</v>
      </c>
      <c r="V15" s="2">
        <v>29</v>
      </c>
    </row>
    <row r="16" spans="1:22" x14ac:dyDescent="0.25">
      <c r="A16" s="2" t="s">
        <v>1</v>
      </c>
      <c r="B16" s="2">
        <v>25</v>
      </c>
      <c r="C16" s="2">
        <v>1</v>
      </c>
      <c r="D16" s="2">
        <v>30.59909</v>
      </c>
      <c r="E16" s="2">
        <v>6.8999999999999999E-3</v>
      </c>
      <c r="F16" s="2">
        <v>30.329730000000001</v>
      </c>
      <c r="G16" s="2">
        <v>2.0449999999999999E-2</v>
      </c>
      <c r="H16" s="2">
        <v>30.460940000000001</v>
      </c>
      <c r="I16" s="2">
        <v>2.1242299999999998</v>
      </c>
      <c r="J16" s="2">
        <v>43</v>
      </c>
      <c r="K16" s="2">
        <v>29.1038</v>
      </c>
      <c r="L16" s="2">
        <v>2.1242399999999999</v>
      </c>
      <c r="M16" s="2">
        <v>67</v>
      </c>
      <c r="N16" s="2">
        <v>31.515979999999999</v>
      </c>
      <c r="O16" s="2">
        <v>2.1029300000000002</v>
      </c>
      <c r="P16" s="2">
        <v>133</v>
      </c>
      <c r="Q16" s="2">
        <v>30.516729999999999</v>
      </c>
      <c r="R16" s="2">
        <v>2.09789</v>
      </c>
      <c r="S16" s="2">
        <v>197</v>
      </c>
      <c r="T16" s="2">
        <v>29.1038</v>
      </c>
      <c r="U16" s="2">
        <v>2.1211700000000002</v>
      </c>
      <c r="V16" s="2">
        <v>22</v>
      </c>
    </row>
    <row r="17" spans="1:22" x14ac:dyDescent="0.25">
      <c r="A17" s="2" t="s">
        <v>1</v>
      </c>
      <c r="B17" s="2">
        <v>25</v>
      </c>
      <c r="C17" s="2">
        <v>1</v>
      </c>
      <c r="D17" s="2">
        <v>30.59909</v>
      </c>
      <c r="E17" s="2">
        <v>6.6400000000000001E-3</v>
      </c>
      <c r="F17" s="2">
        <v>30.329730000000001</v>
      </c>
      <c r="G17" s="2">
        <v>1.9900000000000001E-2</v>
      </c>
      <c r="H17" s="2">
        <v>30.59909</v>
      </c>
      <c r="I17" s="2">
        <v>2.13327</v>
      </c>
      <c r="J17" s="2">
        <v>42</v>
      </c>
      <c r="K17" s="2">
        <v>29.1038</v>
      </c>
      <c r="L17" s="2">
        <v>2.0944199999999999</v>
      </c>
      <c r="M17" s="2">
        <v>59</v>
      </c>
      <c r="N17" s="2">
        <v>31.51502</v>
      </c>
      <c r="O17" s="2">
        <v>2.0993400000000002</v>
      </c>
      <c r="P17" s="2">
        <v>135</v>
      </c>
      <c r="Q17" s="2">
        <v>30.741820000000001</v>
      </c>
      <c r="R17" s="2">
        <v>2.21787</v>
      </c>
      <c r="S17" s="2">
        <v>174</v>
      </c>
      <c r="T17" s="2">
        <v>29.14227</v>
      </c>
      <c r="U17" s="2">
        <v>2.81955</v>
      </c>
      <c r="V17" s="2">
        <v>24</v>
      </c>
    </row>
    <row r="18" spans="1:22" x14ac:dyDescent="0.25">
      <c r="A18" s="2" t="s">
        <v>1</v>
      </c>
      <c r="B18" s="2">
        <v>100</v>
      </c>
      <c r="C18" s="2">
        <v>0.4</v>
      </c>
      <c r="D18" s="2">
        <v>159.19685999999999</v>
      </c>
      <c r="E18" s="2">
        <v>2.1409999999999998E-2</v>
      </c>
      <c r="F18" s="2">
        <v>151.71775</v>
      </c>
      <c r="G18" s="2">
        <v>3.8370000000000001E-2</v>
      </c>
      <c r="H18" s="2">
        <v>148.12075999999999</v>
      </c>
      <c r="I18" s="2">
        <v>9.5242900000000006</v>
      </c>
      <c r="J18" s="2">
        <v>67</v>
      </c>
      <c r="K18" s="2">
        <v>145.04561000000001</v>
      </c>
      <c r="L18" s="2">
        <v>9.53078</v>
      </c>
      <c r="M18" s="2">
        <v>30</v>
      </c>
      <c r="N18" s="2">
        <v>151.02787000000001</v>
      </c>
      <c r="O18" s="2">
        <v>9.67286</v>
      </c>
      <c r="P18" s="2">
        <v>225</v>
      </c>
      <c r="Q18" s="2">
        <v>145.45938000000001</v>
      </c>
      <c r="R18" s="2">
        <v>9.5749899999999997</v>
      </c>
      <c r="S18" s="2">
        <v>91</v>
      </c>
      <c r="T18" s="2">
        <v>144.81686999999999</v>
      </c>
      <c r="U18" s="2">
        <v>10.022320000000001</v>
      </c>
      <c r="V18" s="2">
        <v>16</v>
      </c>
    </row>
    <row r="19" spans="1:22" x14ac:dyDescent="0.25">
      <c r="A19" s="2" t="s">
        <v>1</v>
      </c>
      <c r="B19" s="2">
        <v>100</v>
      </c>
      <c r="C19" s="2">
        <v>0.4</v>
      </c>
      <c r="D19" s="2">
        <v>159.19685999999999</v>
      </c>
      <c r="E19" s="2">
        <v>2.4250000000000001E-2</v>
      </c>
      <c r="F19" s="2">
        <v>151.71775</v>
      </c>
      <c r="G19" s="2">
        <v>4.3630000000000002E-2</v>
      </c>
      <c r="H19" s="2">
        <v>147.46561</v>
      </c>
      <c r="I19" s="2">
        <v>9.5813600000000001</v>
      </c>
      <c r="J19" s="2">
        <v>67</v>
      </c>
      <c r="K19" s="2">
        <v>145.16015999999999</v>
      </c>
      <c r="L19" s="2">
        <v>9.6629900000000006</v>
      </c>
      <c r="M19" s="2">
        <v>30</v>
      </c>
      <c r="N19" s="2">
        <v>150.37766999999999</v>
      </c>
      <c r="O19" s="2">
        <v>9.5057200000000002</v>
      </c>
      <c r="P19" s="2">
        <v>217</v>
      </c>
      <c r="Q19" s="2">
        <v>146.23604</v>
      </c>
      <c r="R19" s="2">
        <v>9.5352599999999992</v>
      </c>
      <c r="S19" s="2">
        <v>88</v>
      </c>
      <c r="T19" s="2">
        <v>145.12926999999999</v>
      </c>
      <c r="U19" s="2">
        <v>9.6028099999999998</v>
      </c>
      <c r="V19" s="2">
        <v>16</v>
      </c>
    </row>
    <row r="20" spans="1:22" x14ac:dyDescent="0.25">
      <c r="A20" s="2" t="s">
        <v>1</v>
      </c>
      <c r="B20" s="2">
        <v>100</v>
      </c>
      <c r="C20" s="2">
        <v>0.4</v>
      </c>
      <c r="D20" s="2">
        <v>159.19685999999999</v>
      </c>
      <c r="E20" s="2">
        <v>2.419E-2</v>
      </c>
      <c r="F20" s="2">
        <v>151.71775</v>
      </c>
      <c r="G20" s="2">
        <v>4.3619999999999999E-2</v>
      </c>
      <c r="H20" s="2">
        <v>147.58482000000001</v>
      </c>
      <c r="I20" s="2">
        <v>9.4778300000000009</v>
      </c>
      <c r="J20" s="2">
        <v>66</v>
      </c>
      <c r="K20" s="2">
        <v>145.32212999999999</v>
      </c>
      <c r="L20" s="2">
        <v>9.5844500000000004</v>
      </c>
      <c r="M20" s="2">
        <v>30</v>
      </c>
      <c r="N20" s="2">
        <v>152.81035</v>
      </c>
      <c r="O20" s="2">
        <v>9.4839400000000005</v>
      </c>
      <c r="P20" s="2">
        <v>232</v>
      </c>
      <c r="Q20" s="2">
        <v>146.46571</v>
      </c>
      <c r="R20" s="2">
        <v>9.5152699999999992</v>
      </c>
      <c r="S20" s="2">
        <v>89</v>
      </c>
      <c r="T20" s="2">
        <v>144.91365999999999</v>
      </c>
      <c r="U20" s="2">
        <v>9.7387200000000007</v>
      </c>
      <c r="V20" s="2">
        <v>16</v>
      </c>
    </row>
    <row r="21" spans="1:22" x14ac:dyDescent="0.25">
      <c r="A21" s="2" t="s">
        <v>1</v>
      </c>
      <c r="B21" s="2">
        <v>100</v>
      </c>
      <c r="C21" s="2">
        <v>0.4</v>
      </c>
      <c r="D21" s="2">
        <v>159.19685999999999</v>
      </c>
      <c r="E21" s="2">
        <v>2.4309999999999998E-2</v>
      </c>
      <c r="F21" s="2">
        <v>151.71775</v>
      </c>
      <c r="G21" s="2">
        <v>4.3589999999999997E-2</v>
      </c>
      <c r="H21" s="2">
        <v>146.76531</v>
      </c>
      <c r="I21" s="2">
        <v>9.6008700000000005</v>
      </c>
      <c r="J21" s="2">
        <v>66</v>
      </c>
      <c r="K21" s="2">
        <v>145.26938000000001</v>
      </c>
      <c r="L21" s="2">
        <v>9.5897000000000006</v>
      </c>
      <c r="M21" s="2">
        <v>30</v>
      </c>
      <c r="N21" s="2">
        <v>149.15441000000001</v>
      </c>
      <c r="O21" s="2">
        <v>9.4844299999999997</v>
      </c>
      <c r="P21" s="2">
        <v>231</v>
      </c>
      <c r="Q21" s="2">
        <v>146.80286000000001</v>
      </c>
      <c r="R21" s="2">
        <v>9.5403000000000002</v>
      </c>
      <c r="S21" s="2">
        <v>87</v>
      </c>
      <c r="T21" s="2">
        <v>145.28261000000001</v>
      </c>
      <c r="U21" s="2">
        <v>9.9911399999999997</v>
      </c>
      <c r="V21" s="2">
        <v>17</v>
      </c>
    </row>
    <row r="22" spans="1:22" x14ac:dyDescent="0.25">
      <c r="A22" s="2" t="s">
        <v>1</v>
      </c>
      <c r="B22" s="2">
        <v>100</v>
      </c>
      <c r="C22" s="2">
        <v>0.4</v>
      </c>
      <c r="D22" s="2">
        <v>159.19685999999999</v>
      </c>
      <c r="E22" s="2">
        <v>2.4809999999999999E-2</v>
      </c>
      <c r="F22" s="2">
        <v>151.71775</v>
      </c>
      <c r="G22" s="2">
        <v>4.3709999999999999E-2</v>
      </c>
      <c r="H22" s="2">
        <v>144.92614</v>
      </c>
      <c r="I22" s="2">
        <v>9.5453100000000006</v>
      </c>
      <c r="J22" s="2">
        <v>66</v>
      </c>
      <c r="K22" s="2">
        <v>145.18575999999999</v>
      </c>
      <c r="L22" s="2">
        <v>9.5340799999999994</v>
      </c>
      <c r="M22" s="2">
        <v>29</v>
      </c>
      <c r="N22" s="2">
        <v>150.64413999999999</v>
      </c>
      <c r="O22" s="2">
        <v>9.4938000000000002</v>
      </c>
      <c r="P22" s="2">
        <v>238</v>
      </c>
      <c r="Q22" s="2">
        <v>146.20938000000001</v>
      </c>
      <c r="R22" s="2">
        <v>9.5283800000000003</v>
      </c>
      <c r="S22" s="2">
        <v>88</v>
      </c>
      <c r="T22" s="2">
        <v>145.13594000000001</v>
      </c>
      <c r="U22" s="2">
        <v>9.7995900000000002</v>
      </c>
      <c r="V22" s="2">
        <v>16</v>
      </c>
    </row>
    <row r="23" spans="1:22" x14ac:dyDescent="0.25">
      <c r="A23" s="2" t="s">
        <v>1</v>
      </c>
      <c r="B23" s="2">
        <v>100</v>
      </c>
      <c r="C23" s="2">
        <v>0.7</v>
      </c>
      <c r="D23" s="2">
        <v>150.06908000000001</v>
      </c>
      <c r="E23" s="2">
        <v>2.666E-2</v>
      </c>
      <c r="F23" s="2">
        <v>111.84644</v>
      </c>
      <c r="G23" s="2">
        <v>5.8569999999999997E-2</v>
      </c>
      <c r="H23" s="2">
        <v>110.06614</v>
      </c>
      <c r="I23" s="2">
        <v>24.290050000000001</v>
      </c>
      <c r="J23" s="2">
        <v>171</v>
      </c>
      <c r="K23" s="2">
        <v>147.05884</v>
      </c>
      <c r="L23" s="2">
        <v>24.37893</v>
      </c>
      <c r="M23" s="2">
        <v>77</v>
      </c>
      <c r="N23" s="2">
        <v>108.81238999999999</v>
      </c>
      <c r="O23" s="2">
        <v>24.302910000000001</v>
      </c>
      <c r="P23" s="2">
        <v>614</v>
      </c>
      <c r="Q23" s="2">
        <v>108.89087000000001</v>
      </c>
      <c r="R23" s="2">
        <v>24.27252</v>
      </c>
      <c r="S23" s="2">
        <v>236</v>
      </c>
      <c r="T23" s="2">
        <v>108.31959000000001</v>
      </c>
      <c r="U23" s="2">
        <v>24.646429999999999</v>
      </c>
      <c r="V23" s="2">
        <v>33</v>
      </c>
    </row>
    <row r="24" spans="1:22" x14ac:dyDescent="0.25">
      <c r="A24" s="2" t="s">
        <v>1</v>
      </c>
      <c r="B24" s="2">
        <v>100</v>
      </c>
      <c r="C24" s="2">
        <v>0.7</v>
      </c>
      <c r="D24" s="2">
        <v>150.06908000000001</v>
      </c>
      <c r="E24" s="2">
        <v>3.075E-2</v>
      </c>
      <c r="F24" s="2">
        <v>111.84644</v>
      </c>
      <c r="G24" s="2">
        <v>6.9199999999999998E-2</v>
      </c>
      <c r="H24" s="2">
        <v>110.40716999999999</v>
      </c>
      <c r="I24" s="2">
        <v>24.32133</v>
      </c>
      <c r="J24" s="2">
        <v>157</v>
      </c>
      <c r="K24" s="2">
        <v>146.98860999999999</v>
      </c>
      <c r="L24" s="2">
        <v>24.287120000000002</v>
      </c>
      <c r="M24" s="2">
        <v>89</v>
      </c>
      <c r="N24" s="2">
        <v>111.31408999999999</v>
      </c>
      <c r="O24" s="2">
        <v>24.284990000000001</v>
      </c>
      <c r="P24" s="2">
        <v>585</v>
      </c>
      <c r="Q24" s="2">
        <v>109.07717</v>
      </c>
      <c r="R24" s="2">
        <v>24.303100000000001</v>
      </c>
      <c r="S24" s="2">
        <v>227</v>
      </c>
      <c r="T24" s="2">
        <v>108.37282</v>
      </c>
      <c r="U24" s="2">
        <v>24.56692</v>
      </c>
      <c r="V24" s="2">
        <v>40</v>
      </c>
    </row>
    <row r="25" spans="1:22" x14ac:dyDescent="0.25">
      <c r="A25" s="2" t="s">
        <v>1</v>
      </c>
      <c r="B25" s="2">
        <v>100</v>
      </c>
      <c r="C25" s="2">
        <v>0.7</v>
      </c>
      <c r="D25" s="2">
        <v>150.06908000000001</v>
      </c>
      <c r="E25" s="2">
        <v>2.5899999999999999E-2</v>
      </c>
      <c r="F25" s="2">
        <v>111.84644</v>
      </c>
      <c r="G25" s="2">
        <v>5.824E-2</v>
      </c>
      <c r="H25" s="2">
        <v>110.42992</v>
      </c>
      <c r="I25" s="2">
        <v>24.394919999999999</v>
      </c>
      <c r="J25" s="2">
        <v>173</v>
      </c>
      <c r="K25" s="2">
        <v>146.88211000000001</v>
      </c>
      <c r="L25" s="2">
        <v>24.46001</v>
      </c>
      <c r="M25" s="2">
        <v>78</v>
      </c>
      <c r="N25" s="2">
        <v>109.72548</v>
      </c>
      <c r="O25" s="2">
        <v>24.311319999999998</v>
      </c>
      <c r="P25" s="2">
        <v>617</v>
      </c>
      <c r="Q25" s="2">
        <v>108.43738999999999</v>
      </c>
      <c r="R25" s="2">
        <v>24.312629999999999</v>
      </c>
      <c r="S25" s="2">
        <v>233</v>
      </c>
      <c r="T25" s="2">
        <v>108.20343</v>
      </c>
      <c r="U25" s="2">
        <v>24.791650000000001</v>
      </c>
      <c r="V25" s="2">
        <v>39</v>
      </c>
    </row>
    <row r="26" spans="1:22" x14ac:dyDescent="0.25">
      <c r="A26" s="2" t="s">
        <v>1</v>
      </c>
      <c r="B26" s="2">
        <v>100</v>
      </c>
      <c r="C26" s="2">
        <v>0.7</v>
      </c>
      <c r="D26" s="2">
        <v>150.06908000000001</v>
      </c>
      <c r="E26" s="2">
        <v>2.6020000000000001E-2</v>
      </c>
      <c r="F26" s="2">
        <v>111.84644</v>
      </c>
      <c r="G26" s="2">
        <v>5.8160000000000003E-2</v>
      </c>
      <c r="H26" s="2">
        <v>110.75752</v>
      </c>
      <c r="I26" s="2">
        <v>24.30707</v>
      </c>
      <c r="J26" s="2">
        <v>172</v>
      </c>
      <c r="K26" s="2">
        <v>146.94158999999999</v>
      </c>
      <c r="L26" s="2">
        <v>24.341809999999999</v>
      </c>
      <c r="M26" s="2">
        <v>76</v>
      </c>
      <c r="N26" s="2">
        <v>109.05414</v>
      </c>
      <c r="O26" s="2">
        <v>24.2684</v>
      </c>
      <c r="P26" s="2">
        <v>585</v>
      </c>
      <c r="Q26" s="2">
        <v>108.50145000000001</v>
      </c>
      <c r="R26" s="2">
        <v>24.364509999999999</v>
      </c>
      <c r="S26" s="2">
        <v>233</v>
      </c>
      <c r="T26" s="2">
        <v>108.32716000000001</v>
      </c>
      <c r="U26" s="2">
        <v>24.456019999999999</v>
      </c>
      <c r="V26" s="2">
        <v>30</v>
      </c>
    </row>
    <row r="27" spans="1:22" x14ac:dyDescent="0.25">
      <c r="A27" s="2" t="s">
        <v>1</v>
      </c>
      <c r="B27" s="2">
        <v>100</v>
      </c>
      <c r="C27" s="2">
        <v>0.7</v>
      </c>
      <c r="D27" s="2">
        <v>150.06908000000001</v>
      </c>
      <c r="E27" s="2">
        <v>3.0720000000000001E-2</v>
      </c>
      <c r="F27" s="2">
        <v>111.84644</v>
      </c>
      <c r="G27" s="2">
        <v>6.9320000000000007E-2</v>
      </c>
      <c r="H27" s="2">
        <v>110.05444</v>
      </c>
      <c r="I27" s="2">
        <v>24.363209999999999</v>
      </c>
      <c r="J27" s="2">
        <v>154</v>
      </c>
      <c r="K27" s="2">
        <v>147.00482</v>
      </c>
      <c r="L27" s="2">
        <v>24.298749999999998</v>
      </c>
      <c r="M27" s="2">
        <v>90</v>
      </c>
      <c r="N27" s="2">
        <v>109.72718999999999</v>
      </c>
      <c r="O27" s="2">
        <v>24.299990000000001</v>
      </c>
      <c r="P27" s="2">
        <v>610</v>
      </c>
      <c r="Q27" s="2">
        <v>109.54273000000001</v>
      </c>
      <c r="R27" s="2">
        <v>24.328790000000001</v>
      </c>
      <c r="S27" s="2">
        <v>231</v>
      </c>
      <c r="T27" s="2">
        <v>108.42795</v>
      </c>
      <c r="U27" s="2">
        <v>24.83127</v>
      </c>
      <c r="V27" s="2">
        <v>41</v>
      </c>
    </row>
    <row r="28" spans="1:22" x14ac:dyDescent="0.25">
      <c r="A28" s="2" t="s">
        <v>1</v>
      </c>
      <c r="B28" s="2">
        <v>100</v>
      </c>
      <c r="C28" s="2">
        <v>1</v>
      </c>
      <c r="D28" s="2">
        <v>105.13592</v>
      </c>
      <c r="E28" s="2">
        <v>2.8899999999999999E-2</v>
      </c>
      <c r="F28" s="2">
        <v>106.81974</v>
      </c>
      <c r="G28" s="2">
        <v>7.8240000000000004E-2</v>
      </c>
      <c r="H28" s="2">
        <v>105.13442000000001</v>
      </c>
      <c r="I28" s="2">
        <v>33.813870000000001</v>
      </c>
      <c r="J28" s="2">
        <v>242</v>
      </c>
      <c r="K28" s="2">
        <v>103.45885</v>
      </c>
      <c r="L28" s="2">
        <v>33.981279999999998</v>
      </c>
      <c r="M28" s="2">
        <v>102</v>
      </c>
      <c r="N28" s="2">
        <v>104.83069999999999</v>
      </c>
      <c r="O28" s="2">
        <v>33.83343</v>
      </c>
      <c r="P28" s="2">
        <v>841</v>
      </c>
      <c r="Q28" s="2">
        <v>103.96017000000001</v>
      </c>
      <c r="R28" s="2">
        <v>33.868949999999998</v>
      </c>
      <c r="S28" s="2">
        <v>326</v>
      </c>
      <c r="T28" s="2">
        <v>103.71077</v>
      </c>
      <c r="U28" s="2">
        <v>34.029919999999997</v>
      </c>
      <c r="V28" s="2">
        <v>50</v>
      </c>
    </row>
    <row r="29" spans="1:22" x14ac:dyDescent="0.25">
      <c r="A29" s="2" t="s">
        <v>1</v>
      </c>
      <c r="B29" s="2">
        <v>100</v>
      </c>
      <c r="C29" s="2">
        <v>1</v>
      </c>
      <c r="D29" s="2">
        <v>105.13592</v>
      </c>
      <c r="E29" s="2">
        <v>2.9499999999999998E-2</v>
      </c>
      <c r="F29" s="2">
        <v>106.81974</v>
      </c>
      <c r="G29" s="2">
        <v>7.8640000000000002E-2</v>
      </c>
      <c r="H29" s="2">
        <v>104.88979999999999</v>
      </c>
      <c r="I29" s="2">
        <v>33.821719999999999</v>
      </c>
      <c r="J29" s="2">
        <v>217</v>
      </c>
      <c r="K29" s="2">
        <v>103.36561</v>
      </c>
      <c r="L29" s="2">
        <v>34.060429999999997</v>
      </c>
      <c r="M29" s="2">
        <v>101</v>
      </c>
      <c r="N29" s="2">
        <v>105.02045</v>
      </c>
      <c r="O29" s="2">
        <v>33.804040000000001</v>
      </c>
      <c r="P29" s="2">
        <v>910</v>
      </c>
      <c r="Q29" s="2">
        <v>104.2343</v>
      </c>
      <c r="R29" s="2">
        <v>33.851480000000002</v>
      </c>
      <c r="S29" s="2">
        <v>324</v>
      </c>
      <c r="T29" s="2">
        <v>103.69418</v>
      </c>
      <c r="U29" s="2">
        <v>33.95861</v>
      </c>
      <c r="V29" s="2">
        <v>54</v>
      </c>
    </row>
    <row r="30" spans="1:22" x14ac:dyDescent="0.25">
      <c r="A30" s="2" t="s">
        <v>1</v>
      </c>
      <c r="B30" s="2">
        <v>100</v>
      </c>
      <c r="C30" s="2">
        <v>1</v>
      </c>
      <c r="D30" s="2">
        <v>105.13592</v>
      </c>
      <c r="E30" s="2">
        <v>2.894E-2</v>
      </c>
      <c r="F30" s="2">
        <v>106.81974</v>
      </c>
      <c r="G30" s="2">
        <v>7.7109999999999998E-2</v>
      </c>
      <c r="H30" s="2">
        <v>104.72101000000001</v>
      </c>
      <c r="I30" s="2">
        <v>33.820079999999997</v>
      </c>
      <c r="J30" s="2">
        <v>245</v>
      </c>
      <c r="K30" s="2">
        <v>103.39449999999999</v>
      </c>
      <c r="L30" s="2">
        <v>33.87914</v>
      </c>
      <c r="M30" s="2">
        <v>101</v>
      </c>
      <c r="N30" s="2">
        <v>103.95654999999999</v>
      </c>
      <c r="O30" s="2">
        <v>33.814819999999997</v>
      </c>
      <c r="P30" s="2">
        <v>830</v>
      </c>
      <c r="Q30" s="2">
        <v>104.04788000000001</v>
      </c>
      <c r="R30" s="2">
        <v>33.803449999999998</v>
      </c>
      <c r="S30" s="2">
        <v>326</v>
      </c>
      <c r="T30" s="2">
        <v>103.58074000000001</v>
      </c>
      <c r="U30" s="2">
        <v>34.270249999999997</v>
      </c>
      <c r="V30" s="2">
        <v>53</v>
      </c>
    </row>
    <row r="31" spans="1:22" x14ac:dyDescent="0.25">
      <c r="A31" s="2" t="s">
        <v>1</v>
      </c>
      <c r="B31" s="2">
        <v>100</v>
      </c>
      <c r="C31" s="2">
        <v>1</v>
      </c>
      <c r="D31" s="2">
        <v>105.13592</v>
      </c>
      <c r="E31" s="2">
        <v>2.8809999999999999E-2</v>
      </c>
      <c r="F31" s="2">
        <v>106.81974</v>
      </c>
      <c r="G31" s="2">
        <v>7.8039999999999998E-2</v>
      </c>
      <c r="H31" s="2">
        <v>104.88312999999999</v>
      </c>
      <c r="I31" s="2">
        <v>33.903399999999998</v>
      </c>
      <c r="J31" s="2">
        <v>242</v>
      </c>
      <c r="K31" s="2">
        <v>103.50733</v>
      </c>
      <c r="L31" s="2">
        <v>33.883969999999998</v>
      </c>
      <c r="M31" s="2">
        <v>102</v>
      </c>
      <c r="N31" s="2">
        <v>105.16947999999999</v>
      </c>
      <c r="O31" s="2">
        <v>33.814630000000001</v>
      </c>
      <c r="P31" s="2">
        <v>855</v>
      </c>
      <c r="Q31" s="2">
        <v>104.22875000000001</v>
      </c>
      <c r="R31" s="2">
        <v>33.861890000000002</v>
      </c>
      <c r="S31" s="2">
        <v>333</v>
      </c>
      <c r="T31" s="2">
        <v>103.71465999999999</v>
      </c>
      <c r="U31" s="2">
        <v>34.299050000000001</v>
      </c>
      <c r="V31" s="2">
        <v>53</v>
      </c>
    </row>
    <row r="32" spans="1:22" x14ac:dyDescent="0.25">
      <c r="A32" s="2" t="s">
        <v>1</v>
      </c>
      <c r="B32" s="2">
        <v>100</v>
      </c>
      <c r="C32" s="2">
        <v>1</v>
      </c>
      <c r="D32" s="2">
        <v>105.13592</v>
      </c>
      <c r="E32" s="2">
        <v>2.9780000000000001E-2</v>
      </c>
      <c r="F32" s="2">
        <v>106.81974</v>
      </c>
      <c r="G32" s="2">
        <v>7.8990000000000005E-2</v>
      </c>
      <c r="H32" s="2">
        <v>105.13592</v>
      </c>
      <c r="I32" s="2">
        <v>33.818600000000004</v>
      </c>
      <c r="J32" s="2">
        <v>240</v>
      </c>
      <c r="K32" s="2">
        <v>103.54098999999999</v>
      </c>
      <c r="L32" s="2">
        <v>33.859780000000001</v>
      </c>
      <c r="M32" s="2">
        <v>97</v>
      </c>
      <c r="N32" s="2">
        <v>105.18707999999999</v>
      </c>
      <c r="O32" s="2">
        <v>33.814300000000003</v>
      </c>
      <c r="P32" s="2">
        <v>728</v>
      </c>
      <c r="Q32" s="2">
        <v>104.47676</v>
      </c>
      <c r="R32" s="2">
        <v>33.804699999999997</v>
      </c>
      <c r="S32" s="2">
        <v>364</v>
      </c>
      <c r="T32" s="2">
        <v>103.66844</v>
      </c>
      <c r="U32" s="2">
        <v>34.322510000000001</v>
      </c>
      <c r="V32" s="2">
        <v>52</v>
      </c>
    </row>
    <row r="33" spans="1:22" x14ac:dyDescent="0.25">
      <c r="A33" s="2" t="s">
        <v>1</v>
      </c>
      <c r="B33" s="2">
        <v>1000</v>
      </c>
      <c r="C33" s="2">
        <v>0.4</v>
      </c>
      <c r="D33" s="2">
        <v>1268.36355</v>
      </c>
      <c r="E33" s="2">
        <v>0.13336999999999999</v>
      </c>
      <c r="F33" s="2">
        <v>1169.7280599999999</v>
      </c>
      <c r="G33" s="2">
        <v>5.8700000000000002E-2</v>
      </c>
      <c r="H33" s="2">
        <v>1079.07422</v>
      </c>
      <c r="I33" s="2">
        <v>658.03281000000004</v>
      </c>
      <c r="J33" s="2">
        <v>221</v>
      </c>
      <c r="K33" s="2">
        <v>1075.4240199999999</v>
      </c>
      <c r="L33" s="2">
        <v>657.28706</v>
      </c>
      <c r="M33" s="2">
        <v>10</v>
      </c>
      <c r="N33" s="2">
        <v>1166.3077900000001</v>
      </c>
      <c r="O33" s="2">
        <v>657.01311999999996</v>
      </c>
      <c r="P33" s="2">
        <v>1062</v>
      </c>
      <c r="Q33" s="2">
        <v>1084.5128</v>
      </c>
      <c r="R33" s="2">
        <v>665.39003000000002</v>
      </c>
      <c r="S33" s="2">
        <v>30</v>
      </c>
      <c r="T33" s="2">
        <v>1072.5343700000001</v>
      </c>
      <c r="U33" s="2">
        <v>680.30425000000002</v>
      </c>
      <c r="V33" s="2">
        <v>7</v>
      </c>
    </row>
    <row r="34" spans="1:22" x14ac:dyDescent="0.25">
      <c r="A34" s="2" t="s">
        <v>1</v>
      </c>
      <c r="B34" s="2">
        <v>1000</v>
      </c>
      <c r="C34" s="2">
        <v>0.4</v>
      </c>
      <c r="D34" s="2">
        <v>1268.36355</v>
      </c>
      <c r="E34" s="2">
        <v>2.63E-2</v>
      </c>
      <c r="F34" s="2">
        <v>1169.7280599999999</v>
      </c>
      <c r="G34" s="2">
        <v>5.6860000000000001E-2</v>
      </c>
      <c r="H34" s="2">
        <v>1077.8934099999999</v>
      </c>
      <c r="I34" s="2">
        <v>658.83309999999994</v>
      </c>
      <c r="J34" s="2">
        <v>223</v>
      </c>
      <c r="K34" s="2">
        <v>1075.6782700000001</v>
      </c>
      <c r="L34" s="2">
        <v>657.68844999999999</v>
      </c>
      <c r="M34" s="2">
        <v>10</v>
      </c>
      <c r="N34" s="2">
        <v>1123.09547</v>
      </c>
      <c r="O34" s="2">
        <v>656.82263</v>
      </c>
      <c r="P34" s="2">
        <v>1097</v>
      </c>
      <c r="Q34" s="2">
        <v>1084.5128</v>
      </c>
      <c r="R34" s="2">
        <v>666.21142999999995</v>
      </c>
      <c r="S34" s="2">
        <v>29</v>
      </c>
      <c r="T34" s="2">
        <v>1072.7637099999999</v>
      </c>
      <c r="U34" s="2">
        <v>680.63343999999995</v>
      </c>
      <c r="V34" s="2">
        <v>7</v>
      </c>
    </row>
    <row r="35" spans="1:22" x14ac:dyDescent="0.25">
      <c r="A35" s="2" t="s">
        <v>1</v>
      </c>
      <c r="B35" s="2">
        <v>1000</v>
      </c>
      <c r="C35" s="2">
        <v>0.4</v>
      </c>
      <c r="D35" s="2">
        <v>1268.36355</v>
      </c>
      <c r="E35" s="2">
        <v>2.5940000000000001E-2</v>
      </c>
      <c r="F35" s="2">
        <v>1169.7280599999999</v>
      </c>
      <c r="G35" s="2">
        <v>5.5849999999999997E-2</v>
      </c>
      <c r="H35" s="2">
        <v>1075.213</v>
      </c>
      <c r="I35" s="2">
        <v>658.09181000000001</v>
      </c>
      <c r="J35" s="2">
        <v>224</v>
      </c>
      <c r="K35" s="2">
        <v>1075.84842</v>
      </c>
      <c r="L35" s="2">
        <v>658.69842000000006</v>
      </c>
      <c r="M35" s="2">
        <v>10</v>
      </c>
      <c r="N35" s="2">
        <v>1120.0203200000001</v>
      </c>
      <c r="O35" s="2">
        <v>656.79583000000002</v>
      </c>
      <c r="P35" s="2">
        <v>1069</v>
      </c>
      <c r="Q35" s="2">
        <v>1084.5128</v>
      </c>
      <c r="R35" s="2">
        <v>660.22587999999996</v>
      </c>
      <c r="S35" s="2">
        <v>29</v>
      </c>
      <c r="T35" s="2">
        <v>1072.8171600000001</v>
      </c>
      <c r="U35" s="2">
        <v>686.02795000000003</v>
      </c>
      <c r="V35" s="2">
        <v>7</v>
      </c>
    </row>
    <row r="36" spans="1:22" x14ac:dyDescent="0.25">
      <c r="A36" s="2" t="s">
        <v>1</v>
      </c>
      <c r="B36" s="2">
        <v>1000</v>
      </c>
      <c r="C36" s="2">
        <v>0.4</v>
      </c>
      <c r="D36" s="2">
        <v>1268.36355</v>
      </c>
      <c r="E36" s="2">
        <v>2.5909999999999999E-2</v>
      </c>
      <c r="F36" s="2">
        <v>1169.7280599999999</v>
      </c>
      <c r="G36" s="2">
        <v>5.6730000000000003E-2</v>
      </c>
      <c r="H36" s="2">
        <v>1074.88815</v>
      </c>
      <c r="I36" s="2">
        <v>659.18296999999995</v>
      </c>
      <c r="J36" s="2">
        <v>225</v>
      </c>
      <c r="K36" s="2">
        <v>1076.4446</v>
      </c>
      <c r="L36" s="2">
        <v>659.39594</v>
      </c>
      <c r="M36" s="2">
        <v>10</v>
      </c>
      <c r="N36" s="2">
        <v>1120.95407</v>
      </c>
      <c r="O36" s="2">
        <v>657.11445000000003</v>
      </c>
      <c r="P36" s="2">
        <v>1060</v>
      </c>
      <c r="Q36" s="2">
        <v>1084.34853</v>
      </c>
      <c r="R36" s="2">
        <v>662.13441999999998</v>
      </c>
      <c r="S36" s="2">
        <v>29</v>
      </c>
      <c r="T36" s="2">
        <v>1072.8199400000001</v>
      </c>
      <c r="U36" s="2">
        <v>685.69282999999996</v>
      </c>
      <c r="V36" s="2">
        <v>7</v>
      </c>
    </row>
    <row r="37" spans="1:22" x14ac:dyDescent="0.25">
      <c r="A37" s="2" t="s">
        <v>1</v>
      </c>
      <c r="B37" s="2">
        <v>1000</v>
      </c>
      <c r="C37" s="2">
        <v>0.4</v>
      </c>
      <c r="D37" s="2">
        <v>1268.36355</v>
      </c>
      <c r="E37" s="2">
        <v>2.5919999999999999E-2</v>
      </c>
      <c r="F37" s="2">
        <v>1169.7280599999999</v>
      </c>
      <c r="G37" s="2">
        <v>5.509E-2</v>
      </c>
      <c r="H37" s="2">
        <v>1080.37952</v>
      </c>
      <c r="I37" s="2">
        <v>657.22501999999997</v>
      </c>
      <c r="J37" s="2">
        <v>219</v>
      </c>
      <c r="K37" s="2">
        <v>1075.7721799999999</v>
      </c>
      <c r="L37" s="2">
        <v>657.82273999999995</v>
      </c>
      <c r="M37" s="2">
        <v>10</v>
      </c>
      <c r="N37" s="2">
        <v>1131.12969</v>
      </c>
      <c r="O37" s="2">
        <v>657.18462</v>
      </c>
      <c r="P37" s="2">
        <v>1101</v>
      </c>
      <c r="Q37" s="2">
        <v>1084.5085300000001</v>
      </c>
      <c r="R37" s="2">
        <v>667.21398999999997</v>
      </c>
      <c r="S37" s="2">
        <v>30</v>
      </c>
      <c r="T37" s="2">
        <v>1072.5798400000001</v>
      </c>
      <c r="U37" s="2">
        <v>685.51662999999996</v>
      </c>
      <c r="V37" s="2">
        <v>7</v>
      </c>
    </row>
    <row r="38" spans="1:22" x14ac:dyDescent="0.25">
      <c r="A38" s="2" t="s">
        <v>1</v>
      </c>
      <c r="B38" s="2">
        <v>1000</v>
      </c>
      <c r="C38" s="2">
        <v>0.7</v>
      </c>
      <c r="D38" s="2">
        <v>1209.4917700000001</v>
      </c>
      <c r="E38" s="2">
        <v>2.7629999999999998E-2</v>
      </c>
      <c r="F38" s="2">
        <v>1064.6680100000001</v>
      </c>
      <c r="G38" s="2">
        <v>6.7930000000000004E-2</v>
      </c>
      <c r="H38" s="2">
        <v>1048.8792900000001</v>
      </c>
      <c r="I38" s="2">
        <v>984.05376999999999</v>
      </c>
      <c r="J38" s="2">
        <v>363</v>
      </c>
      <c r="K38" s="2">
        <v>1166.2720999999999</v>
      </c>
      <c r="L38" s="2">
        <v>1028.56528</v>
      </c>
      <c r="M38" s="2">
        <v>16</v>
      </c>
      <c r="N38" s="2">
        <v>1084.0522800000001</v>
      </c>
      <c r="O38" s="2">
        <v>983.61716999999999</v>
      </c>
      <c r="P38" s="2">
        <v>1723</v>
      </c>
      <c r="Q38" s="2">
        <v>1050.9187099999999</v>
      </c>
      <c r="R38" s="2">
        <v>990.05723999999998</v>
      </c>
      <c r="S38" s="2">
        <v>49</v>
      </c>
      <c r="T38" s="2">
        <v>1164.6637000000001</v>
      </c>
      <c r="U38" s="2">
        <v>1059.0502100000001</v>
      </c>
      <c r="V38" s="2">
        <v>11</v>
      </c>
    </row>
    <row r="39" spans="1:22" x14ac:dyDescent="0.25">
      <c r="A39" s="2" t="s">
        <v>1</v>
      </c>
      <c r="B39" s="2">
        <v>1000</v>
      </c>
      <c r="C39" s="2">
        <v>0.7</v>
      </c>
      <c r="D39" s="2">
        <v>1209.4917700000001</v>
      </c>
      <c r="E39" s="2">
        <v>2.7660000000000001E-2</v>
      </c>
      <c r="F39" s="2">
        <v>1064.6680100000001</v>
      </c>
      <c r="G39" s="2">
        <v>6.5809999999999994E-2</v>
      </c>
      <c r="H39" s="2">
        <v>1052.3472400000001</v>
      </c>
      <c r="I39" s="2">
        <v>984.31101000000001</v>
      </c>
      <c r="J39" s="2">
        <v>372</v>
      </c>
      <c r="K39" s="2">
        <v>1165.9608499999999</v>
      </c>
      <c r="L39" s="2">
        <v>1030.7764400000001</v>
      </c>
      <c r="M39" s="2">
        <v>16</v>
      </c>
      <c r="N39" s="2">
        <v>1129.0476799999999</v>
      </c>
      <c r="O39" s="2">
        <v>983.97387000000003</v>
      </c>
      <c r="P39" s="2">
        <v>1709</v>
      </c>
      <c r="Q39" s="2">
        <v>1142.31555</v>
      </c>
      <c r="R39" s="2">
        <v>995.80448000000001</v>
      </c>
      <c r="S39" s="2">
        <v>46</v>
      </c>
      <c r="T39" s="2">
        <v>1164.5078599999999</v>
      </c>
      <c r="U39" s="2">
        <v>1060.89381</v>
      </c>
      <c r="V39" s="2">
        <v>11</v>
      </c>
    </row>
    <row r="40" spans="1:22" x14ac:dyDescent="0.25">
      <c r="A40" s="2" t="s">
        <v>1</v>
      </c>
      <c r="B40" s="2">
        <v>1000</v>
      </c>
      <c r="C40" s="2">
        <v>0.7</v>
      </c>
      <c r="D40" s="2">
        <v>1209.4917700000001</v>
      </c>
      <c r="E40" s="2">
        <v>2.7099999999999999E-2</v>
      </c>
      <c r="F40" s="2">
        <v>1064.6680100000001</v>
      </c>
      <c r="G40" s="2">
        <v>6.8459999999999993E-2</v>
      </c>
      <c r="H40" s="2">
        <v>1047.9754700000001</v>
      </c>
      <c r="I40" s="2">
        <v>983.68232</v>
      </c>
      <c r="J40" s="2">
        <v>357</v>
      </c>
      <c r="K40" s="2">
        <v>1166.57554</v>
      </c>
      <c r="L40" s="2">
        <v>1036.91398</v>
      </c>
      <c r="M40" s="2">
        <v>16</v>
      </c>
      <c r="N40" s="2">
        <v>1120.3220899999999</v>
      </c>
      <c r="O40" s="2">
        <v>984.14746000000002</v>
      </c>
      <c r="P40" s="2">
        <v>1690</v>
      </c>
      <c r="Q40" s="2">
        <v>1165.5638799999999</v>
      </c>
      <c r="R40" s="2">
        <v>999.55128000000002</v>
      </c>
      <c r="S40" s="2">
        <v>47</v>
      </c>
      <c r="T40" s="2">
        <v>1164.8179600000001</v>
      </c>
      <c r="U40" s="2">
        <v>1060.2925299999999</v>
      </c>
      <c r="V40" s="2">
        <v>11</v>
      </c>
    </row>
    <row r="41" spans="1:22" x14ac:dyDescent="0.25">
      <c r="A41" s="2" t="s">
        <v>1</v>
      </c>
      <c r="B41" s="2">
        <v>1000</v>
      </c>
      <c r="C41" s="2">
        <v>0.7</v>
      </c>
      <c r="D41" s="2">
        <v>1209.4917700000001</v>
      </c>
      <c r="E41" s="2">
        <v>2.9219999999999999E-2</v>
      </c>
      <c r="F41" s="2">
        <v>1064.6680100000001</v>
      </c>
      <c r="G41" s="2">
        <v>6.7790000000000003E-2</v>
      </c>
      <c r="H41" s="2">
        <v>1060.2565</v>
      </c>
      <c r="I41" s="2">
        <v>984.29557</v>
      </c>
      <c r="J41" s="2">
        <v>363</v>
      </c>
      <c r="K41" s="2">
        <v>1165.93022</v>
      </c>
      <c r="L41" s="2">
        <v>1030.57287</v>
      </c>
      <c r="M41" s="2">
        <v>16</v>
      </c>
      <c r="N41" s="2">
        <v>1067.5959800000001</v>
      </c>
      <c r="O41" s="2">
        <v>983.74974999999995</v>
      </c>
      <c r="P41" s="2">
        <v>1744</v>
      </c>
      <c r="Q41" s="2">
        <v>1051.53757</v>
      </c>
      <c r="R41" s="2">
        <v>987.97610999999995</v>
      </c>
      <c r="S41" s="2">
        <v>49</v>
      </c>
      <c r="T41" s="2">
        <v>1164.7892300000001</v>
      </c>
      <c r="U41" s="2">
        <v>1061.10205</v>
      </c>
      <c r="V41" s="2">
        <v>11</v>
      </c>
    </row>
    <row r="42" spans="1:22" x14ac:dyDescent="0.25">
      <c r="A42" s="2" t="s">
        <v>1</v>
      </c>
      <c r="B42" s="2">
        <v>1000</v>
      </c>
      <c r="C42" s="2">
        <v>0.7</v>
      </c>
      <c r="D42" s="2">
        <v>1209.4917700000001</v>
      </c>
      <c r="E42" s="2">
        <v>2.699E-2</v>
      </c>
      <c r="F42" s="2">
        <v>1064.6680100000001</v>
      </c>
      <c r="G42" s="2">
        <v>6.7100000000000007E-2</v>
      </c>
      <c r="H42" s="2">
        <v>1046.1504199999999</v>
      </c>
      <c r="I42" s="2">
        <v>985.14380000000006</v>
      </c>
      <c r="J42" s="2">
        <v>363</v>
      </c>
      <c r="K42" s="2">
        <v>1166.00135</v>
      </c>
      <c r="L42" s="2">
        <v>1032.99064</v>
      </c>
      <c r="M42" s="2">
        <v>16</v>
      </c>
      <c r="N42" s="2">
        <v>1076.49883</v>
      </c>
      <c r="O42" s="2">
        <v>983.93435999999997</v>
      </c>
      <c r="P42" s="2">
        <v>1693</v>
      </c>
      <c r="Q42" s="2">
        <v>1079.24406</v>
      </c>
      <c r="R42" s="2">
        <v>998.92916000000002</v>
      </c>
      <c r="S42" s="2">
        <v>48</v>
      </c>
      <c r="T42" s="2">
        <v>1164.79305</v>
      </c>
      <c r="U42" s="2">
        <v>1061.7348300000001</v>
      </c>
      <c r="V42" s="2">
        <v>11</v>
      </c>
    </row>
    <row r="43" spans="1:22" x14ac:dyDescent="0.25">
      <c r="A43" s="2" t="s">
        <v>1</v>
      </c>
      <c r="B43" s="2">
        <v>1000</v>
      </c>
      <c r="C43" s="2">
        <v>1</v>
      </c>
      <c r="D43" s="2">
        <v>1039.68057</v>
      </c>
      <c r="E43" s="2">
        <v>2.946E-2</v>
      </c>
      <c r="F43" s="2">
        <v>1049.43731</v>
      </c>
      <c r="G43" s="2">
        <v>8.3849999999999994E-2</v>
      </c>
      <c r="H43" s="2">
        <v>1038.2259300000001</v>
      </c>
      <c r="I43" s="2">
        <v>1549.23128</v>
      </c>
      <c r="J43" s="2">
        <v>511</v>
      </c>
      <c r="K43" s="2">
        <v>1035.97613</v>
      </c>
      <c r="L43" s="2">
        <v>1616.66229</v>
      </c>
      <c r="M43" s="2">
        <v>23</v>
      </c>
      <c r="N43" s="2">
        <v>1070.5744400000001</v>
      </c>
      <c r="O43" s="2">
        <v>1548.77755</v>
      </c>
      <c r="P43" s="2">
        <v>1846</v>
      </c>
      <c r="Q43" s="2">
        <v>1037.9468099999999</v>
      </c>
      <c r="R43" s="2">
        <v>1550.4521400000001</v>
      </c>
      <c r="S43" s="2">
        <v>77</v>
      </c>
      <c r="T43" s="2">
        <v>1034.71966</v>
      </c>
      <c r="U43" s="2">
        <v>1606.0300400000001</v>
      </c>
      <c r="V43" s="2">
        <v>14</v>
      </c>
    </row>
    <row r="44" spans="1:22" x14ac:dyDescent="0.25">
      <c r="A44" s="2" t="s">
        <v>1</v>
      </c>
      <c r="B44" s="2">
        <v>1000</v>
      </c>
      <c r="C44" s="2">
        <v>1</v>
      </c>
      <c r="D44" s="2">
        <v>1039.68057</v>
      </c>
      <c r="E44" s="2">
        <v>2.862E-2</v>
      </c>
      <c r="F44" s="2">
        <v>1049.43731</v>
      </c>
      <c r="G44" s="2">
        <v>8.5529999999999995E-2</v>
      </c>
      <c r="H44" s="2">
        <v>1037.3019899999999</v>
      </c>
      <c r="I44" s="2">
        <v>1548.6155000000001</v>
      </c>
      <c r="J44" s="2">
        <v>507</v>
      </c>
      <c r="K44" s="2">
        <v>1035.8994700000001</v>
      </c>
      <c r="L44" s="2">
        <v>1549.60456</v>
      </c>
      <c r="M44" s="2">
        <v>22</v>
      </c>
      <c r="N44" s="2">
        <v>1065.3948600000001</v>
      </c>
      <c r="O44" s="2">
        <v>1548.6677299999999</v>
      </c>
      <c r="P44" s="2">
        <v>1874</v>
      </c>
      <c r="Q44" s="2">
        <v>1039.4732799999999</v>
      </c>
      <c r="R44" s="2">
        <v>1554.9485199999999</v>
      </c>
      <c r="S44" s="2">
        <v>76</v>
      </c>
      <c r="T44" s="2">
        <v>1034.92716</v>
      </c>
      <c r="U44" s="2">
        <v>1612.9313500000001</v>
      </c>
      <c r="V44" s="2">
        <v>14</v>
      </c>
    </row>
    <row r="45" spans="1:22" x14ac:dyDescent="0.25">
      <c r="A45" s="2" t="s">
        <v>1</v>
      </c>
      <c r="B45" s="2">
        <v>1000</v>
      </c>
      <c r="C45" s="2">
        <v>1</v>
      </c>
      <c r="D45" s="2">
        <v>1039.68057</v>
      </c>
      <c r="E45" s="2">
        <v>2.9049999999999999E-2</v>
      </c>
      <c r="F45" s="2">
        <v>1049.43731</v>
      </c>
      <c r="G45" s="2">
        <v>8.6110000000000006E-2</v>
      </c>
      <c r="H45" s="2">
        <v>1037.3238100000001</v>
      </c>
      <c r="I45" s="2">
        <v>1548.4273700000001</v>
      </c>
      <c r="J45" s="2">
        <v>510</v>
      </c>
      <c r="K45" s="2">
        <v>1035.8246899999999</v>
      </c>
      <c r="L45" s="2">
        <v>1615.3667600000001</v>
      </c>
      <c r="M45" s="2">
        <v>23</v>
      </c>
      <c r="N45" s="2">
        <v>1077.3932400000001</v>
      </c>
      <c r="O45" s="2">
        <v>1548.4512099999999</v>
      </c>
      <c r="P45" s="2">
        <v>1833</v>
      </c>
      <c r="Q45" s="2">
        <v>1039.4732799999999</v>
      </c>
      <c r="R45" s="2">
        <v>1561.0753999999999</v>
      </c>
      <c r="S45" s="2">
        <v>75</v>
      </c>
      <c r="T45" s="2">
        <v>1034.85194</v>
      </c>
      <c r="U45" s="2">
        <v>1613.51448</v>
      </c>
      <c r="V45" s="2">
        <v>14</v>
      </c>
    </row>
    <row r="46" spans="1:22" x14ac:dyDescent="0.25">
      <c r="A46" s="2" t="s">
        <v>1</v>
      </c>
      <c r="B46" s="2">
        <v>1000</v>
      </c>
      <c r="C46" s="2">
        <v>1</v>
      </c>
      <c r="D46" s="2">
        <v>1039.68057</v>
      </c>
      <c r="E46" s="2">
        <v>2.8830000000000001E-2</v>
      </c>
      <c r="F46" s="2">
        <v>1049.43731</v>
      </c>
      <c r="G46" s="2">
        <v>8.6169999999999997E-2</v>
      </c>
      <c r="H46" s="2">
        <v>1038.2350200000001</v>
      </c>
      <c r="I46" s="2">
        <v>1549.7848899999999</v>
      </c>
      <c r="J46" s="2">
        <v>509</v>
      </c>
      <c r="K46" s="2">
        <v>1035.8196</v>
      </c>
      <c r="L46" s="2">
        <v>1609.03557</v>
      </c>
      <c r="M46" s="2">
        <v>23</v>
      </c>
      <c r="N46" s="2">
        <v>1087.5953199999999</v>
      </c>
      <c r="O46" s="2">
        <v>1548.57718</v>
      </c>
      <c r="P46" s="2">
        <v>1840</v>
      </c>
      <c r="Q46" s="2">
        <v>1039.4732799999999</v>
      </c>
      <c r="R46" s="2">
        <v>1566.3962899999999</v>
      </c>
      <c r="S46" s="2">
        <v>76</v>
      </c>
      <c r="T46" s="2">
        <v>1034.84771</v>
      </c>
      <c r="U46" s="2">
        <v>1610.30161</v>
      </c>
      <c r="V46" s="2">
        <v>14</v>
      </c>
    </row>
    <row r="47" spans="1:22" x14ac:dyDescent="0.25">
      <c r="A47" s="2" t="s">
        <v>1</v>
      </c>
      <c r="B47" s="2">
        <v>1000</v>
      </c>
      <c r="C47" s="2">
        <v>1</v>
      </c>
      <c r="D47" s="2">
        <v>1039.68057</v>
      </c>
      <c r="E47" s="2">
        <v>3.9329999999999997E-2</v>
      </c>
      <c r="F47" s="2">
        <v>1049.43731</v>
      </c>
      <c r="G47" s="2">
        <v>0.11809</v>
      </c>
      <c r="H47" s="2">
        <v>1038.38372</v>
      </c>
      <c r="I47" s="2">
        <v>1548.55629</v>
      </c>
      <c r="J47" s="2">
        <v>509</v>
      </c>
      <c r="K47" s="2">
        <v>1035.7354</v>
      </c>
      <c r="L47" s="2">
        <v>1615.8364200000001</v>
      </c>
      <c r="M47" s="2">
        <v>23</v>
      </c>
      <c r="N47" s="2">
        <v>1055.71128</v>
      </c>
      <c r="O47" s="2">
        <v>1548.91166</v>
      </c>
      <c r="P47" s="2">
        <v>1870</v>
      </c>
      <c r="Q47" s="2">
        <v>1039.4732799999999</v>
      </c>
      <c r="R47" s="2">
        <v>1558.9641799999999</v>
      </c>
      <c r="S47" s="2">
        <v>78</v>
      </c>
      <c r="T47" s="2">
        <v>1034.9194399999999</v>
      </c>
      <c r="U47" s="2">
        <v>1614.2308</v>
      </c>
      <c r="V47" s="2">
        <v>14</v>
      </c>
    </row>
    <row r="48" spans="1:22" x14ac:dyDescent="0.25">
      <c r="A48" s="2" t="s">
        <v>2</v>
      </c>
      <c r="B48" s="2">
        <v>24</v>
      </c>
      <c r="C48" s="2">
        <v>0.4</v>
      </c>
      <c r="D48" s="2">
        <v>3931.0666700000002</v>
      </c>
      <c r="E48" s="2">
        <v>4.6999999999999999E-4</v>
      </c>
      <c r="F48" s="2">
        <v>2864.3202299999998</v>
      </c>
      <c r="G48" s="2">
        <v>7.7999999999999999E-4</v>
      </c>
      <c r="H48" s="33">
        <v>2877.6696200000001</v>
      </c>
      <c r="I48" s="33">
        <v>1.1735199999999999</v>
      </c>
      <c r="J48" s="33">
        <v>15</v>
      </c>
      <c r="K48" s="2">
        <v>2848.1894600000001</v>
      </c>
      <c r="L48" s="2">
        <v>1.17405</v>
      </c>
      <c r="M48" s="2">
        <v>59</v>
      </c>
      <c r="N48" s="2">
        <v>2850.88562</v>
      </c>
      <c r="O48" s="2">
        <v>1.16771</v>
      </c>
      <c r="P48" s="2">
        <v>80</v>
      </c>
      <c r="Q48" s="2">
        <v>2850.88562</v>
      </c>
      <c r="R48" s="2">
        <v>1.16692</v>
      </c>
      <c r="S48" s="2">
        <v>155</v>
      </c>
      <c r="T48" s="2">
        <v>2848.1894600000001</v>
      </c>
      <c r="U48" s="2">
        <v>1.18929</v>
      </c>
      <c r="V48" s="2">
        <v>17</v>
      </c>
    </row>
    <row r="49" spans="1:22" x14ac:dyDescent="0.25">
      <c r="A49" s="2" t="s">
        <v>2</v>
      </c>
      <c r="B49" s="2">
        <v>24</v>
      </c>
      <c r="C49" s="2">
        <v>0.4</v>
      </c>
      <c r="D49" s="2">
        <v>3931.0666700000002</v>
      </c>
      <c r="E49" s="2">
        <v>3.96E-3</v>
      </c>
      <c r="F49" s="2">
        <v>2864.3202299999998</v>
      </c>
      <c r="G49" s="2">
        <v>1.082E-2</v>
      </c>
      <c r="H49" s="2">
        <v>2877.6696200000001</v>
      </c>
      <c r="I49" s="2">
        <v>1.1848000000000001</v>
      </c>
      <c r="J49" s="2">
        <v>18</v>
      </c>
      <c r="K49" s="2">
        <v>2848.1894600000001</v>
      </c>
      <c r="L49" s="2">
        <v>1.17483</v>
      </c>
      <c r="M49" s="2">
        <v>66</v>
      </c>
      <c r="N49" s="2">
        <v>2850.88562</v>
      </c>
      <c r="O49" s="2">
        <v>1.1665300000000001</v>
      </c>
      <c r="P49" s="2">
        <v>86</v>
      </c>
      <c r="Q49" s="2">
        <v>2850.88562</v>
      </c>
      <c r="R49" s="2">
        <v>1.1659600000000001</v>
      </c>
      <c r="S49" s="2">
        <v>154</v>
      </c>
      <c r="T49" s="2">
        <v>2848.1894600000001</v>
      </c>
      <c r="U49" s="2">
        <v>1.19556</v>
      </c>
      <c r="V49" s="2">
        <v>18</v>
      </c>
    </row>
    <row r="50" spans="1:22" x14ac:dyDescent="0.25">
      <c r="A50" s="2" t="s">
        <v>2</v>
      </c>
      <c r="B50" s="2">
        <v>24</v>
      </c>
      <c r="C50" s="2">
        <v>0.4</v>
      </c>
      <c r="D50" s="2">
        <v>3931.0666700000002</v>
      </c>
      <c r="E50" s="2">
        <v>3.9399999999999999E-3</v>
      </c>
      <c r="F50" s="2">
        <v>2864.3202299999998</v>
      </c>
      <c r="G50" s="2">
        <v>1.064E-2</v>
      </c>
      <c r="H50" s="2">
        <v>2848.1894600000001</v>
      </c>
      <c r="I50" s="2">
        <v>1.1799200000000001</v>
      </c>
      <c r="J50" s="2">
        <v>17</v>
      </c>
      <c r="K50" s="2">
        <v>2848.1894600000001</v>
      </c>
      <c r="L50" s="2">
        <v>1.1709799999999999</v>
      </c>
      <c r="M50" s="2">
        <v>35</v>
      </c>
      <c r="N50" s="2">
        <v>2850.88562</v>
      </c>
      <c r="O50" s="2">
        <v>1.16414</v>
      </c>
      <c r="P50" s="2">
        <v>83</v>
      </c>
      <c r="Q50" s="2">
        <v>2850.88562</v>
      </c>
      <c r="R50" s="2">
        <v>1.23722</v>
      </c>
      <c r="S50" s="2">
        <v>123</v>
      </c>
      <c r="T50" s="2">
        <v>2848.1894600000001</v>
      </c>
      <c r="U50" s="2">
        <v>1.18032</v>
      </c>
      <c r="V50" s="2">
        <v>18</v>
      </c>
    </row>
    <row r="51" spans="1:22" x14ac:dyDescent="0.25">
      <c r="A51" s="2" t="s">
        <v>2</v>
      </c>
      <c r="B51" s="2">
        <v>24</v>
      </c>
      <c r="C51" s="2">
        <v>0.4</v>
      </c>
      <c r="D51" s="2">
        <v>3931.0666700000002</v>
      </c>
      <c r="E51" s="2">
        <v>3.62E-3</v>
      </c>
      <c r="F51" s="2">
        <v>2864.3202299999998</v>
      </c>
      <c r="G51" s="2">
        <v>1.072E-2</v>
      </c>
      <c r="H51" s="2">
        <v>2848.1894600000001</v>
      </c>
      <c r="I51" s="2">
        <v>1.20549</v>
      </c>
      <c r="J51" s="2">
        <v>10</v>
      </c>
      <c r="K51" s="2">
        <v>2848.1894600000001</v>
      </c>
      <c r="L51" s="2">
        <v>1.1647099999999999</v>
      </c>
      <c r="M51" s="2">
        <v>60</v>
      </c>
      <c r="N51" s="2">
        <v>2860.2330900000002</v>
      </c>
      <c r="O51" s="2">
        <v>1.2868900000000001</v>
      </c>
      <c r="P51" s="2">
        <v>30</v>
      </c>
      <c r="Q51" s="2">
        <v>2850.88562</v>
      </c>
      <c r="R51" s="2">
        <v>1.1653500000000001</v>
      </c>
      <c r="S51" s="2">
        <v>41</v>
      </c>
      <c r="T51" s="2">
        <v>2848.1894600000001</v>
      </c>
      <c r="U51" s="2">
        <v>1.19872</v>
      </c>
      <c r="V51" s="2">
        <v>19</v>
      </c>
    </row>
    <row r="52" spans="1:22" x14ac:dyDescent="0.25">
      <c r="A52" s="2" t="s">
        <v>2</v>
      </c>
      <c r="B52" s="2">
        <v>24</v>
      </c>
      <c r="C52" s="2">
        <v>0.4</v>
      </c>
      <c r="D52" s="2">
        <v>3931.0666700000002</v>
      </c>
      <c r="E52" s="2">
        <v>3.64E-3</v>
      </c>
      <c r="F52" s="2">
        <v>2864.3202299999998</v>
      </c>
      <c r="G52" s="2">
        <v>1.0970000000000001E-2</v>
      </c>
      <c r="H52" s="2">
        <v>2848.1894600000001</v>
      </c>
      <c r="I52" s="2">
        <v>1.17062</v>
      </c>
      <c r="J52" s="2">
        <v>18</v>
      </c>
      <c r="K52" s="2">
        <v>2848.1894600000001</v>
      </c>
      <c r="L52" s="2">
        <v>1.1839999999999999</v>
      </c>
      <c r="M52" s="2">
        <v>53</v>
      </c>
      <c r="N52" s="2">
        <v>2850.88562</v>
      </c>
      <c r="O52" s="2">
        <v>1.17127</v>
      </c>
      <c r="P52" s="2">
        <v>83</v>
      </c>
      <c r="Q52" s="2">
        <v>2850.88562</v>
      </c>
      <c r="R52" s="2">
        <v>1.1655899999999999</v>
      </c>
      <c r="S52" s="2">
        <v>154</v>
      </c>
      <c r="T52" s="2">
        <v>2848.1894600000001</v>
      </c>
      <c r="U52" s="2">
        <v>1.1888700000000001</v>
      </c>
      <c r="V52" s="2">
        <v>19</v>
      </c>
    </row>
    <row r="53" spans="1:22" x14ac:dyDescent="0.25">
      <c r="A53" s="2" t="s">
        <v>2</v>
      </c>
      <c r="B53" s="2">
        <v>24</v>
      </c>
      <c r="C53" s="2">
        <v>0.7</v>
      </c>
      <c r="D53" s="2">
        <v>2614.5004199999998</v>
      </c>
      <c r="E53" s="2">
        <v>4.3099999999999996E-3</v>
      </c>
      <c r="F53" s="2">
        <v>2614.5004199999998</v>
      </c>
      <c r="G53" s="2">
        <v>1.4319999999999999E-2</v>
      </c>
      <c r="H53" s="2">
        <v>2614.5004199999998</v>
      </c>
      <c r="I53" s="2">
        <v>1.35917</v>
      </c>
      <c r="J53" s="2">
        <v>28</v>
      </c>
      <c r="K53" s="2">
        <v>2614.5004199999998</v>
      </c>
      <c r="L53" s="2">
        <v>1.42517</v>
      </c>
      <c r="M53" s="2">
        <v>42</v>
      </c>
      <c r="N53" s="2">
        <v>2614.5004199999998</v>
      </c>
      <c r="O53" s="2">
        <v>1.3670599999999999</v>
      </c>
      <c r="P53" s="2">
        <v>101</v>
      </c>
      <c r="Q53" s="2">
        <v>2614.5004199999998</v>
      </c>
      <c r="R53" s="2">
        <v>1.3669100000000001</v>
      </c>
      <c r="S53" s="2">
        <v>169</v>
      </c>
      <c r="T53" s="2">
        <v>2599.5850300000002</v>
      </c>
      <c r="U53" s="2">
        <v>1.3769800000000001</v>
      </c>
      <c r="V53" s="2">
        <v>21</v>
      </c>
    </row>
    <row r="54" spans="1:22" x14ac:dyDescent="0.25">
      <c r="A54" s="2" t="s">
        <v>2</v>
      </c>
      <c r="B54" s="2">
        <v>24</v>
      </c>
      <c r="C54" s="2">
        <v>0.7</v>
      </c>
      <c r="D54" s="2">
        <v>2614.5004199999998</v>
      </c>
      <c r="E54" s="2">
        <v>4.2599999999999999E-3</v>
      </c>
      <c r="F54" s="2">
        <v>2614.5004199999998</v>
      </c>
      <c r="G54" s="2">
        <v>1.4290000000000001E-2</v>
      </c>
      <c r="H54" s="33">
        <v>2614.5004199999998</v>
      </c>
      <c r="I54" s="33">
        <v>1.35426</v>
      </c>
      <c r="J54" s="33">
        <v>21</v>
      </c>
      <c r="K54" s="2">
        <v>2614.5004199999998</v>
      </c>
      <c r="L54" s="2">
        <v>1.3693500000000001</v>
      </c>
      <c r="M54" s="2">
        <v>64</v>
      </c>
      <c r="N54" s="2">
        <v>2613.2934100000002</v>
      </c>
      <c r="O54" s="2">
        <v>1.3673900000000001</v>
      </c>
      <c r="P54" s="2">
        <v>104</v>
      </c>
      <c r="Q54" s="2">
        <v>2614.5004199999998</v>
      </c>
      <c r="R54" s="2">
        <v>1.3569800000000001</v>
      </c>
      <c r="S54" s="2">
        <v>185</v>
      </c>
      <c r="T54" s="2">
        <v>2599.5850300000002</v>
      </c>
      <c r="U54" s="2">
        <v>1.36965</v>
      </c>
      <c r="V54" s="2">
        <v>22</v>
      </c>
    </row>
    <row r="55" spans="1:22" x14ac:dyDescent="0.25">
      <c r="A55" s="2" t="s">
        <v>2</v>
      </c>
      <c r="B55" s="2">
        <v>24</v>
      </c>
      <c r="C55" s="2">
        <v>0.7</v>
      </c>
      <c r="D55" s="2">
        <v>2614.5004199999998</v>
      </c>
      <c r="E55" s="2">
        <v>4.1399999999999996E-3</v>
      </c>
      <c r="F55" s="2">
        <v>2614.5004199999998</v>
      </c>
      <c r="G55" s="2">
        <v>1.4250000000000001E-2</v>
      </c>
      <c r="H55" s="2">
        <v>2599.5850300000002</v>
      </c>
      <c r="I55" s="2">
        <v>1.3866400000000001</v>
      </c>
      <c r="J55" s="2">
        <v>15</v>
      </c>
      <c r="K55" s="2">
        <v>2614.5004199999998</v>
      </c>
      <c r="L55" s="2">
        <v>1.35836</v>
      </c>
      <c r="M55" s="2">
        <v>70</v>
      </c>
      <c r="N55" s="2">
        <v>2627.4472000000001</v>
      </c>
      <c r="O55" s="2">
        <v>1.53914</v>
      </c>
      <c r="P55" s="2">
        <v>73</v>
      </c>
      <c r="Q55" s="2">
        <v>2614.5004199999998</v>
      </c>
      <c r="R55" s="2">
        <v>1.35744</v>
      </c>
      <c r="S55" s="2">
        <v>187</v>
      </c>
      <c r="T55" s="2">
        <v>2614.5004199999998</v>
      </c>
      <c r="U55" s="2">
        <v>1.6278999999999999</v>
      </c>
      <c r="V55" s="2">
        <v>20</v>
      </c>
    </row>
    <row r="56" spans="1:22" x14ac:dyDescent="0.25">
      <c r="A56" s="2" t="s">
        <v>2</v>
      </c>
      <c r="B56" s="2">
        <v>24</v>
      </c>
      <c r="C56" s="2">
        <v>0.7</v>
      </c>
      <c r="D56" s="2">
        <v>2614.5004199999998</v>
      </c>
      <c r="E56" s="2">
        <v>4.3499999999999997E-3</v>
      </c>
      <c r="F56" s="2">
        <v>2614.5004199999998</v>
      </c>
      <c r="G56" s="2">
        <v>1.438E-2</v>
      </c>
      <c r="H56" s="2">
        <v>2614.5004199999998</v>
      </c>
      <c r="I56" s="2">
        <v>1.3579600000000001</v>
      </c>
      <c r="J56" s="2">
        <v>29</v>
      </c>
      <c r="K56" s="2">
        <v>2614.5004199999998</v>
      </c>
      <c r="L56" s="2">
        <v>1.35633</v>
      </c>
      <c r="M56" s="2">
        <v>69</v>
      </c>
      <c r="N56" s="2">
        <v>2619.3684400000002</v>
      </c>
      <c r="O56" s="2">
        <v>1.3665400000000001</v>
      </c>
      <c r="P56" s="2">
        <v>92</v>
      </c>
      <c r="Q56" s="2">
        <v>2614.5004199999998</v>
      </c>
      <c r="R56" s="2">
        <v>1.3562399999999999</v>
      </c>
      <c r="S56" s="2">
        <v>158</v>
      </c>
      <c r="T56" s="2">
        <v>2614.5004199999998</v>
      </c>
      <c r="U56" s="2">
        <v>1.3741099999999999</v>
      </c>
      <c r="V56" s="2">
        <v>18</v>
      </c>
    </row>
    <row r="57" spans="1:22" x14ac:dyDescent="0.25">
      <c r="A57" s="2" t="s">
        <v>2</v>
      </c>
      <c r="B57" s="2">
        <v>24</v>
      </c>
      <c r="C57" s="2">
        <v>0.7</v>
      </c>
      <c r="D57" s="2">
        <v>2614.5004199999998</v>
      </c>
      <c r="E57" s="2">
        <v>4.4099999999999999E-3</v>
      </c>
      <c r="F57" s="2">
        <v>2614.5004199999998</v>
      </c>
      <c r="G57" s="2">
        <v>1.444E-2</v>
      </c>
      <c r="H57" s="2">
        <v>2614.5004199999998</v>
      </c>
      <c r="I57" s="2">
        <v>1.3718300000000001</v>
      </c>
      <c r="J57" s="2">
        <v>27</v>
      </c>
      <c r="K57" s="2">
        <v>2614.5004199999998</v>
      </c>
      <c r="L57" s="2">
        <v>1.36616</v>
      </c>
      <c r="M57" s="2">
        <v>71</v>
      </c>
      <c r="N57" s="2">
        <v>2600.5798399999999</v>
      </c>
      <c r="O57" s="2">
        <v>1.35985</v>
      </c>
      <c r="P57" s="2">
        <v>83</v>
      </c>
      <c r="Q57" s="2">
        <v>2614.5004199999998</v>
      </c>
      <c r="R57" s="2">
        <v>1.3622700000000001</v>
      </c>
      <c r="S57" s="2">
        <v>180</v>
      </c>
      <c r="T57" s="2">
        <v>2599.5850300000002</v>
      </c>
      <c r="U57" s="2">
        <v>1.3879300000000001</v>
      </c>
      <c r="V57" s="2">
        <v>17</v>
      </c>
    </row>
    <row r="58" spans="1:22" x14ac:dyDescent="0.25">
      <c r="A58" s="2" t="s">
        <v>2</v>
      </c>
      <c r="B58" s="2">
        <v>24</v>
      </c>
      <c r="C58" s="2">
        <v>1</v>
      </c>
      <c r="D58" s="2">
        <v>3676.7994600000002</v>
      </c>
      <c r="E58" s="2">
        <v>4.5799999999999999E-3</v>
      </c>
      <c r="F58" s="2">
        <v>2534.6066700000001</v>
      </c>
      <c r="G58" s="2">
        <v>1.592E-2</v>
      </c>
      <c r="H58" s="2">
        <v>2249.20244</v>
      </c>
      <c r="I58" s="2">
        <v>2.2722099999999998</v>
      </c>
      <c r="J58" s="2">
        <v>39</v>
      </c>
      <c r="K58" s="2">
        <v>2240.9201800000001</v>
      </c>
      <c r="L58" s="2">
        <v>2.25271</v>
      </c>
      <c r="M58" s="2">
        <v>104</v>
      </c>
      <c r="N58" s="2">
        <v>2385.6673099999998</v>
      </c>
      <c r="O58" s="2">
        <v>2.2589800000000002</v>
      </c>
      <c r="P58" s="2">
        <v>158</v>
      </c>
      <c r="Q58" s="2">
        <v>2530.5282200000001</v>
      </c>
      <c r="R58" s="2">
        <v>2.2722600000000002</v>
      </c>
      <c r="S58" s="2">
        <v>276</v>
      </c>
      <c r="T58" s="2">
        <v>2240.9201800000001</v>
      </c>
      <c r="U58" s="2">
        <v>2.25237</v>
      </c>
      <c r="V58" s="2">
        <v>35</v>
      </c>
    </row>
    <row r="59" spans="1:22" x14ac:dyDescent="0.25">
      <c r="A59" s="2" t="s">
        <v>2</v>
      </c>
      <c r="B59" s="2">
        <v>24</v>
      </c>
      <c r="C59" s="2">
        <v>1</v>
      </c>
      <c r="D59" s="2">
        <v>3676.7994600000002</v>
      </c>
      <c r="E59" s="2">
        <v>4.62E-3</v>
      </c>
      <c r="F59" s="2">
        <v>2534.6066700000001</v>
      </c>
      <c r="G59" s="2">
        <v>1.5869999999999999E-2</v>
      </c>
      <c r="H59" s="2">
        <v>2253.3556800000001</v>
      </c>
      <c r="I59" s="2">
        <v>2.2521399999999998</v>
      </c>
      <c r="J59" s="2">
        <v>50</v>
      </c>
      <c r="K59" s="2">
        <v>2240.9201800000001</v>
      </c>
      <c r="L59" s="2">
        <v>2.2587600000000001</v>
      </c>
      <c r="M59" s="2">
        <v>104</v>
      </c>
      <c r="N59" s="2">
        <v>2295.1934000000001</v>
      </c>
      <c r="O59" s="2">
        <v>2.25902</v>
      </c>
      <c r="P59" s="2">
        <v>170</v>
      </c>
      <c r="Q59" s="2">
        <v>2530.5282200000001</v>
      </c>
      <c r="R59" s="2">
        <v>2.2612199999999998</v>
      </c>
      <c r="S59" s="2">
        <v>237</v>
      </c>
      <c r="T59" s="2">
        <v>2240.9201800000001</v>
      </c>
      <c r="U59" s="2">
        <v>2.2992300000000001</v>
      </c>
      <c r="V59" s="2">
        <v>32</v>
      </c>
    </row>
    <row r="60" spans="1:22" x14ac:dyDescent="0.25">
      <c r="A60" s="2" t="s">
        <v>2</v>
      </c>
      <c r="B60" s="2">
        <v>24</v>
      </c>
      <c r="C60" s="2">
        <v>1</v>
      </c>
      <c r="D60" s="2">
        <v>3676.7994600000002</v>
      </c>
      <c r="E60" s="2">
        <v>4.4999999999999997E-3</v>
      </c>
      <c r="F60" s="2">
        <v>2534.6066700000001</v>
      </c>
      <c r="G60" s="2">
        <v>1.5890000000000001E-2</v>
      </c>
      <c r="H60" s="2">
        <v>2240.9201800000001</v>
      </c>
      <c r="I60" s="2">
        <v>2.2702</v>
      </c>
      <c r="J60" s="2">
        <v>50</v>
      </c>
      <c r="K60" s="2">
        <v>2240.9201800000001</v>
      </c>
      <c r="L60" s="2">
        <v>2.2648799999999998</v>
      </c>
      <c r="M60" s="2">
        <v>95</v>
      </c>
      <c r="N60" s="2">
        <v>2287.4332899999999</v>
      </c>
      <c r="O60" s="2">
        <v>2.2596099999999999</v>
      </c>
      <c r="P60" s="2">
        <v>163</v>
      </c>
      <c r="Q60" s="2">
        <v>2316.6681800000001</v>
      </c>
      <c r="R60" s="2">
        <v>2.2515900000000002</v>
      </c>
      <c r="S60" s="2">
        <v>297</v>
      </c>
      <c r="T60" s="2">
        <v>2240.9201800000001</v>
      </c>
      <c r="U60" s="2">
        <v>2.29393</v>
      </c>
      <c r="V60" s="2">
        <v>33</v>
      </c>
    </row>
    <row r="61" spans="1:22" x14ac:dyDescent="0.25">
      <c r="A61" s="2" t="s">
        <v>2</v>
      </c>
      <c r="B61" s="2">
        <v>24</v>
      </c>
      <c r="C61" s="2">
        <v>1</v>
      </c>
      <c r="D61" s="2">
        <v>3676.7994600000002</v>
      </c>
      <c r="E61" s="2">
        <v>4.7400000000000003E-3</v>
      </c>
      <c r="F61" s="2">
        <v>2534.6066700000001</v>
      </c>
      <c r="G61" s="2">
        <v>1.5910000000000001E-2</v>
      </c>
      <c r="H61" s="2">
        <v>2247.0206899999998</v>
      </c>
      <c r="I61" s="2">
        <v>2.2481200000000001</v>
      </c>
      <c r="J61" s="2">
        <v>46</v>
      </c>
      <c r="K61" s="2">
        <v>2249.20244</v>
      </c>
      <c r="L61" s="2">
        <v>2.2557399999999999</v>
      </c>
      <c r="M61" s="2">
        <v>103</v>
      </c>
      <c r="N61" s="2">
        <v>2297.0879100000002</v>
      </c>
      <c r="O61" s="2">
        <v>2.2585299999999999</v>
      </c>
      <c r="P61" s="2">
        <v>123</v>
      </c>
      <c r="Q61" s="2">
        <v>2530.5282200000001</v>
      </c>
      <c r="R61" s="2">
        <v>2.2548400000000002</v>
      </c>
      <c r="S61" s="2">
        <v>279</v>
      </c>
      <c r="T61" s="2">
        <v>2240.9201800000001</v>
      </c>
      <c r="U61" s="2">
        <v>2.2554799999999999</v>
      </c>
      <c r="V61" s="2">
        <v>38</v>
      </c>
    </row>
    <row r="62" spans="1:22" x14ac:dyDescent="0.25">
      <c r="A62" s="2" t="s">
        <v>2</v>
      </c>
      <c r="B62" s="2">
        <v>24</v>
      </c>
      <c r="C62" s="2">
        <v>1</v>
      </c>
      <c r="D62" s="2">
        <v>3676.7994600000002</v>
      </c>
      <c r="E62" s="2">
        <v>4.4900000000000001E-3</v>
      </c>
      <c r="F62" s="2">
        <v>2534.6066700000001</v>
      </c>
      <c r="G62" s="2">
        <v>1.5990000000000001E-2</v>
      </c>
      <c r="H62" s="2">
        <v>2240.9201800000001</v>
      </c>
      <c r="I62" s="2">
        <v>2.2494499999999999</v>
      </c>
      <c r="J62" s="2">
        <v>44</v>
      </c>
      <c r="K62" s="2">
        <v>2240.9201800000001</v>
      </c>
      <c r="L62" s="2">
        <v>2.2530299999999999</v>
      </c>
      <c r="M62" s="2">
        <v>111</v>
      </c>
      <c r="N62" s="2">
        <v>2522.7472699999998</v>
      </c>
      <c r="O62" s="2">
        <v>2.2567200000000001</v>
      </c>
      <c r="P62" s="2">
        <v>157</v>
      </c>
      <c r="Q62" s="2">
        <v>2530.5282200000001</v>
      </c>
      <c r="R62" s="2">
        <v>2.2509999999999999</v>
      </c>
      <c r="S62" s="2">
        <v>286</v>
      </c>
      <c r="T62" s="2">
        <v>2240.9201800000001</v>
      </c>
      <c r="U62" s="2">
        <v>2.2773599999999998</v>
      </c>
      <c r="V62" s="2">
        <v>34</v>
      </c>
    </row>
    <row r="63" spans="1:22" x14ac:dyDescent="0.25">
      <c r="A63" s="2" t="s">
        <v>2</v>
      </c>
      <c r="B63" s="2">
        <v>100</v>
      </c>
      <c r="C63" s="2">
        <v>0.4</v>
      </c>
      <c r="D63" s="2">
        <v>53167.641609999999</v>
      </c>
      <c r="E63" s="2">
        <v>1.538E-2</v>
      </c>
      <c r="F63" s="2">
        <v>51815.148200000003</v>
      </c>
      <c r="G63" s="2">
        <v>6.4509999999999998E-2</v>
      </c>
      <c r="H63" s="2">
        <v>46384.899830000002</v>
      </c>
      <c r="I63" s="2">
        <v>8.1006099999999996</v>
      </c>
      <c r="J63" s="2">
        <v>79</v>
      </c>
      <c r="K63" s="2">
        <v>41206.83412</v>
      </c>
      <c r="L63" s="2">
        <v>8.17441</v>
      </c>
      <c r="M63" s="2">
        <v>33</v>
      </c>
      <c r="N63" s="2">
        <v>41379.289989999997</v>
      </c>
      <c r="O63" s="2">
        <v>8.1224100000000004</v>
      </c>
      <c r="P63" s="2">
        <v>255</v>
      </c>
      <c r="Q63" s="2">
        <v>41383.495329999998</v>
      </c>
      <c r="R63" s="2">
        <v>8.0838800000000006</v>
      </c>
      <c r="S63" s="2">
        <v>98</v>
      </c>
      <c r="T63" s="2">
        <v>41200.288540000001</v>
      </c>
      <c r="U63" s="2">
        <v>8.0772700000000004</v>
      </c>
      <c r="V63" s="2">
        <v>16</v>
      </c>
    </row>
    <row r="64" spans="1:22" x14ac:dyDescent="0.25">
      <c r="A64" s="2" t="s">
        <v>2</v>
      </c>
      <c r="B64" s="2">
        <v>100</v>
      </c>
      <c r="C64" s="2">
        <v>0.4</v>
      </c>
      <c r="D64" s="2">
        <v>53167.641609999999</v>
      </c>
      <c r="E64" s="2">
        <v>1.457E-2</v>
      </c>
      <c r="F64" s="2">
        <v>51815.148200000003</v>
      </c>
      <c r="G64" s="2">
        <v>6.4649999999999999E-2</v>
      </c>
      <c r="H64" s="2">
        <v>44823.23141</v>
      </c>
      <c r="I64" s="2">
        <v>8.1100100000000008</v>
      </c>
      <c r="J64" s="2">
        <v>79</v>
      </c>
      <c r="K64" s="2">
        <v>41204.090499999998</v>
      </c>
      <c r="L64" s="2">
        <v>8.0952300000000008</v>
      </c>
      <c r="M64" s="2">
        <v>32</v>
      </c>
      <c r="N64" s="2">
        <v>41385.43982</v>
      </c>
      <c r="O64" s="2">
        <v>8.0667100000000005</v>
      </c>
      <c r="P64" s="2">
        <v>254</v>
      </c>
      <c r="Q64" s="2">
        <v>42111.403939999997</v>
      </c>
      <c r="R64" s="2">
        <v>8.0634099999999993</v>
      </c>
      <c r="S64" s="2">
        <v>102</v>
      </c>
      <c r="T64" s="2">
        <v>41200.866950000003</v>
      </c>
      <c r="U64" s="2">
        <v>8.6082099999999997</v>
      </c>
      <c r="V64" s="2">
        <v>16</v>
      </c>
    </row>
    <row r="65" spans="1:22" x14ac:dyDescent="0.25">
      <c r="A65" s="2" t="s">
        <v>2</v>
      </c>
      <c r="B65" s="2">
        <v>100</v>
      </c>
      <c r="C65" s="2">
        <v>0.4</v>
      </c>
      <c r="D65" s="2">
        <v>53167.641609999999</v>
      </c>
      <c r="E65" s="2">
        <v>1.455E-2</v>
      </c>
      <c r="F65" s="2">
        <v>51815.148200000003</v>
      </c>
      <c r="G65" s="2">
        <v>6.4460000000000003E-2</v>
      </c>
      <c r="H65" s="2">
        <v>46385.199829999998</v>
      </c>
      <c r="I65" s="2">
        <v>8.0865200000000002</v>
      </c>
      <c r="J65" s="2">
        <v>80</v>
      </c>
      <c r="K65" s="2">
        <v>41200.184209999999</v>
      </c>
      <c r="L65" s="2">
        <v>8.2663399999999996</v>
      </c>
      <c r="M65" s="2">
        <v>33</v>
      </c>
      <c r="N65" s="2">
        <v>41880.521050000003</v>
      </c>
      <c r="O65" s="2">
        <v>8.0786300000000004</v>
      </c>
      <c r="P65" s="2">
        <v>266</v>
      </c>
      <c r="Q65" s="2">
        <v>42087.634579999998</v>
      </c>
      <c r="R65" s="2">
        <v>8.1073299999999993</v>
      </c>
      <c r="S65" s="2">
        <v>101</v>
      </c>
      <c r="T65" s="2">
        <v>41200.866950000003</v>
      </c>
      <c r="U65" s="2">
        <v>8.2571700000000003</v>
      </c>
      <c r="V65" s="2">
        <v>16</v>
      </c>
    </row>
    <row r="66" spans="1:22" x14ac:dyDescent="0.25">
      <c r="A66" s="2" t="s">
        <v>2</v>
      </c>
      <c r="B66" s="2">
        <v>100</v>
      </c>
      <c r="C66" s="2">
        <v>0.4</v>
      </c>
      <c r="D66" s="2">
        <v>53167.641609999999</v>
      </c>
      <c r="E66" s="2">
        <v>1.4579999999999999E-2</v>
      </c>
      <c r="F66" s="2">
        <v>51815.148200000003</v>
      </c>
      <c r="G66" s="2">
        <v>6.4420000000000005E-2</v>
      </c>
      <c r="H66" s="2">
        <v>43255.93563</v>
      </c>
      <c r="I66" s="2">
        <v>8.14053</v>
      </c>
      <c r="J66" s="2">
        <v>76</v>
      </c>
      <c r="K66" s="2">
        <v>41201.525439999998</v>
      </c>
      <c r="L66" s="2">
        <v>8.2925500000000003</v>
      </c>
      <c r="M66" s="2">
        <v>33</v>
      </c>
      <c r="N66" s="2">
        <v>43104.129730000001</v>
      </c>
      <c r="O66" s="2">
        <v>8.0594199999999994</v>
      </c>
      <c r="P66" s="2">
        <v>260</v>
      </c>
      <c r="Q66" s="2">
        <v>41217.76902</v>
      </c>
      <c r="R66" s="2">
        <v>8.0971100000000007</v>
      </c>
      <c r="S66" s="2">
        <v>103</v>
      </c>
      <c r="T66" s="2">
        <v>41200.866950000003</v>
      </c>
      <c r="U66" s="2">
        <v>8.2678899999999995</v>
      </c>
      <c r="V66" s="2">
        <v>17</v>
      </c>
    </row>
    <row r="67" spans="1:22" x14ac:dyDescent="0.25">
      <c r="A67" s="2" t="s">
        <v>2</v>
      </c>
      <c r="B67" s="2">
        <v>100</v>
      </c>
      <c r="C67" s="2">
        <v>0.4</v>
      </c>
      <c r="D67" s="2">
        <v>53167.641609999999</v>
      </c>
      <c r="E67" s="2">
        <v>1.477E-2</v>
      </c>
      <c r="F67" s="2">
        <v>51815.148200000003</v>
      </c>
      <c r="G67" s="2">
        <v>6.4420000000000005E-2</v>
      </c>
      <c r="H67" s="2">
        <v>46385.11015</v>
      </c>
      <c r="I67" s="2">
        <v>8.0866399999999992</v>
      </c>
      <c r="J67" s="2">
        <v>76</v>
      </c>
      <c r="K67" s="2">
        <v>41203.339440000003</v>
      </c>
      <c r="L67" s="2">
        <v>8.1980900000000005</v>
      </c>
      <c r="M67" s="2">
        <v>33</v>
      </c>
      <c r="N67" s="2">
        <v>42086.809630000003</v>
      </c>
      <c r="O67" s="2">
        <v>8.0777900000000002</v>
      </c>
      <c r="P67" s="2">
        <v>262</v>
      </c>
      <c r="Q67" s="2">
        <v>41780.1973</v>
      </c>
      <c r="R67" s="2">
        <v>8.0694599999999994</v>
      </c>
      <c r="S67" s="2">
        <v>100</v>
      </c>
      <c r="T67" s="2">
        <v>41200.288540000001</v>
      </c>
      <c r="U67" s="2">
        <v>8.3291799999999991</v>
      </c>
      <c r="V67" s="2">
        <v>16</v>
      </c>
    </row>
    <row r="68" spans="1:22" x14ac:dyDescent="0.25">
      <c r="A68" s="2" t="s">
        <v>2</v>
      </c>
      <c r="B68" s="2">
        <v>100</v>
      </c>
      <c r="C68" s="2">
        <v>0.7</v>
      </c>
      <c r="D68" s="2">
        <v>44281.702270000002</v>
      </c>
      <c r="E68" s="2">
        <v>1.6209999999999999E-2</v>
      </c>
      <c r="F68" s="2">
        <v>42066.461739999999</v>
      </c>
      <c r="G68" s="2">
        <v>7.7859999999999999E-2</v>
      </c>
      <c r="H68" s="2">
        <v>39033.267390000001</v>
      </c>
      <c r="I68" s="2">
        <v>16.583169999999999</v>
      </c>
      <c r="J68" s="2">
        <v>134</v>
      </c>
      <c r="K68" s="2">
        <v>35691.152670000003</v>
      </c>
      <c r="L68" s="2">
        <v>16.637070000000001</v>
      </c>
      <c r="M68" s="2">
        <v>52</v>
      </c>
      <c r="N68" s="2">
        <v>36702.04694</v>
      </c>
      <c r="O68" s="2">
        <v>16.568719999999999</v>
      </c>
      <c r="P68" s="2">
        <v>463</v>
      </c>
      <c r="Q68" s="2">
        <v>38606.23373</v>
      </c>
      <c r="R68" s="2">
        <v>16.5639</v>
      </c>
      <c r="S68" s="2">
        <v>179</v>
      </c>
      <c r="T68" s="2">
        <v>35647.516620000002</v>
      </c>
      <c r="U68" s="2">
        <v>16.61308</v>
      </c>
      <c r="V68" s="2">
        <v>26</v>
      </c>
    </row>
    <row r="69" spans="1:22" x14ac:dyDescent="0.25">
      <c r="A69" s="2" t="s">
        <v>2</v>
      </c>
      <c r="B69" s="2">
        <v>100</v>
      </c>
      <c r="C69" s="2">
        <v>0.7</v>
      </c>
      <c r="D69" s="2">
        <v>44281.702270000002</v>
      </c>
      <c r="E69" s="2">
        <v>1.7840000000000002E-2</v>
      </c>
      <c r="F69" s="2">
        <v>42066.461739999999</v>
      </c>
      <c r="G69" s="2">
        <v>8.4360000000000004E-2</v>
      </c>
      <c r="H69" s="2">
        <v>43120.197269999997</v>
      </c>
      <c r="I69" s="2">
        <v>16.611440000000002</v>
      </c>
      <c r="J69" s="2">
        <v>137</v>
      </c>
      <c r="K69" s="2">
        <v>35810.619059999997</v>
      </c>
      <c r="L69" s="2">
        <v>16.67625</v>
      </c>
      <c r="M69" s="2">
        <v>52</v>
      </c>
      <c r="N69" s="2">
        <v>36118.562030000001</v>
      </c>
      <c r="O69" s="2">
        <v>16.646550000000001</v>
      </c>
      <c r="P69" s="2">
        <v>472</v>
      </c>
      <c r="Q69" s="2">
        <v>37852.93737</v>
      </c>
      <c r="R69" s="2">
        <v>16.604749999999999</v>
      </c>
      <c r="S69" s="2">
        <v>186</v>
      </c>
      <c r="T69" s="2">
        <v>35776.642619999999</v>
      </c>
      <c r="U69" s="2">
        <v>16.657889999999998</v>
      </c>
      <c r="V69" s="2">
        <v>29</v>
      </c>
    </row>
    <row r="70" spans="1:22" x14ac:dyDescent="0.25">
      <c r="A70" s="2" t="s">
        <v>2</v>
      </c>
      <c r="B70" s="2">
        <v>100</v>
      </c>
      <c r="C70" s="2">
        <v>0.7</v>
      </c>
      <c r="D70" s="2">
        <v>44281.702270000002</v>
      </c>
      <c r="E70" s="2">
        <v>1.7579999999999998E-2</v>
      </c>
      <c r="F70" s="2">
        <v>42066.461739999999</v>
      </c>
      <c r="G70" s="2">
        <v>8.4610000000000005E-2</v>
      </c>
      <c r="H70" s="2">
        <v>41703.627740000004</v>
      </c>
      <c r="I70" s="2">
        <v>16.6584</v>
      </c>
      <c r="J70" s="2">
        <v>147</v>
      </c>
      <c r="K70" s="2">
        <v>35564.997779999998</v>
      </c>
      <c r="L70" s="2">
        <v>16.882239999999999</v>
      </c>
      <c r="M70" s="2">
        <v>53</v>
      </c>
      <c r="N70" s="2">
        <v>36413.484349999999</v>
      </c>
      <c r="O70" s="2">
        <v>16.571259999999999</v>
      </c>
      <c r="P70" s="2">
        <v>479</v>
      </c>
      <c r="Q70" s="2">
        <v>36814.199800000002</v>
      </c>
      <c r="R70" s="2">
        <v>16.59327</v>
      </c>
      <c r="S70" s="2">
        <v>185</v>
      </c>
      <c r="T70" s="2">
        <v>35827.987780000003</v>
      </c>
      <c r="U70" s="2">
        <v>16.583659999999998</v>
      </c>
      <c r="V70" s="2">
        <v>24</v>
      </c>
    </row>
    <row r="71" spans="1:22" x14ac:dyDescent="0.25">
      <c r="A71" s="2" t="s">
        <v>2</v>
      </c>
      <c r="B71" s="2">
        <v>100</v>
      </c>
      <c r="C71" s="2">
        <v>0.7</v>
      </c>
      <c r="D71" s="2">
        <v>44281.702270000002</v>
      </c>
      <c r="E71" s="2">
        <v>1.856E-2</v>
      </c>
      <c r="F71" s="2">
        <v>42066.461739999999</v>
      </c>
      <c r="G71" s="2">
        <v>8.8429999999999995E-2</v>
      </c>
      <c r="H71" s="2">
        <v>41180.415209999999</v>
      </c>
      <c r="I71" s="2">
        <v>16.601690000000001</v>
      </c>
      <c r="J71" s="2">
        <v>149</v>
      </c>
      <c r="K71" s="2">
        <v>35936.802830000001</v>
      </c>
      <c r="L71" s="2">
        <v>16.591950000000001</v>
      </c>
      <c r="M71" s="2">
        <v>52</v>
      </c>
      <c r="N71" s="2">
        <v>37226.0743</v>
      </c>
      <c r="O71" s="2">
        <v>16.634049999999998</v>
      </c>
      <c r="P71" s="2">
        <v>444</v>
      </c>
      <c r="Q71" s="2">
        <v>35800.703630000004</v>
      </c>
      <c r="R71" s="2">
        <v>16.61495</v>
      </c>
      <c r="S71" s="2">
        <v>180</v>
      </c>
      <c r="T71" s="2">
        <v>35910.962449999999</v>
      </c>
      <c r="U71" s="2">
        <v>16.777180000000001</v>
      </c>
      <c r="V71" s="2">
        <v>31</v>
      </c>
    </row>
    <row r="72" spans="1:22" x14ac:dyDescent="0.25">
      <c r="A72" s="2" t="s">
        <v>2</v>
      </c>
      <c r="B72" s="2">
        <v>100</v>
      </c>
      <c r="C72" s="2">
        <v>0.7</v>
      </c>
      <c r="D72" s="2">
        <v>44281.702270000002</v>
      </c>
      <c r="E72" s="2">
        <v>1.763E-2</v>
      </c>
      <c r="F72" s="2">
        <v>42066.461739999999</v>
      </c>
      <c r="G72" s="2">
        <v>8.3669999999999994E-2</v>
      </c>
      <c r="H72" s="2">
        <v>41940.130599999997</v>
      </c>
      <c r="I72" s="2">
        <v>16.641380000000002</v>
      </c>
      <c r="J72" s="2">
        <v>137</v>
      </c>
      <c r="K72" s="2">
        <v>35573.124889999999</v>
      </c>
      <c r="L72" s="2">
        <v>16.61552</v>
      </c>
      <c r="M72" s="2">
        <v>52</v>
      </c>
      <c r="N72" s="2">
        <v>37000.7817</v>
      </c>
      <c r="O72" s="2">
        <v>16.563929999999999</v>
      </c>
      <c r="P72" s="2">
        <v>461</v>
      </c>
      <c r="Q72" s="2">
        <v>37325.624029999999</v>
      </c>
      <c r="R72" s="2">
        <v>16.61138</v>
      </c>
      <c r="S72" s="2">
        <v>184</v>
      </c>
      <c r="T72" s="2">
        <v>35705.706189999997</v>
      </c>
      <c r="U72" s="2">
        <v>16.57742</v>
      </c>
      <c r="V72" s="2">
        <v>29</v>
      </c>
    </row>
    <row r="73" spans="1:22" x14ac:dyDescent="0.25">
      <c r="A73" s="2" t="s">
        <v>2</v>
      </c>
      <c r="B73" s="2">
        <v>100</v>
      </c>
      <c r="C73" s="2">
        <v>1</v>
      </c>
      <c r="D73" s="2">
        <v>36762.155010000002</v>
      </c>
      <c r="E73" s="2">
        <v>1.9029999999999998E-2</v>
      </c>
      <c r="F73" s="2">
        <v>38337.492760000001</v>
      </c>
      <c r="G73" s="2">
        <v>8.8489999999999999E-2</v>
      </c>
      <c r="H73" s="2">
        <v>36762.155010000002</v>
      </c>
      <c r="I73" s="2">
        <v>26.803339999999999</v>
      </c>
      <c r="J73" s="2">
        <v>221</v>
      </c>
      <c r="K73" s="2">
        <v>35325.841950000002</v>
      </c>
      <c r="L73" s="2">
        <v>26.912469999999999</v>
      </c>
      <c r="M73" s="2">
        <v>83</v>
      </c>
      <c r="N73" s="2">
        <v>36676.771560000001</v>
      </c>
      <c r="O73" s="2">
        <v>26.697289999999999</v>
      </c>
      <c r="P73" s="2">
        <v>763</v>
      </c>
      <c r="Q73" s="2">
        <v>36968.723530000003</v>
      </c>
      <c r="R73" s="2">
        <v>26.706869999999999</v>
      </c>
      <c r="S73" s="2">
        <v>301</v>
      </c>
      <c r="T73" s="2">
        <v>35323.139640000001</v>
      </c>
      <c r="U73" s="2">
        <v>26.731290000000001</v>
      </c>
      <c r="V73" s="2">
        <v>37</v>
      </c>
    </row>
    <row r="74" spans="1:22" x14ac:dyDescent="0.25">
      <c r="A74" s="2" t="s">
        <v>2</v>
      </c>
      <c r="B74" s="2">
        <v>100</v>
      </c>
      <c r="C74" s="2">
        <v>1</v>
      </c>
      <c r="D74" s="2">
        <v>36762.155010000002</v>
      </c>
      <c r="E74" s="2">
        <v>1.9800000000000002E-2</v>
      </c>
      <c r="F74" s="2">
        <v>38337.492760000001</v>
      </c>
      <c r="G74" s="2">
        <v>9.2929999999999999E-2</v>
      </c>
      <c r="H74" s="2">
        <v>36762.155010000002</v>
      </c>
      <c r="I74" s="2">
        <v>26.786049999999999</v>
      </c>
      <c r="J74" s="2">
        <v>234</v>
      </c>
      <c r="K74" s="2">
        <v>35355.347280000002</v>
      </c>
      <c r="L74" s="2">
        <v>26.81278</v>
      </c>
      <c r="M74" s="2">
        <v>83</v>
      </c>
      <c r="N74" s="2">
        <v>36192.231110000001</v>
      </c>
      <c r="O74" s="2">
        <v>26.71388</v>
      </c>
      <c r="P74" s="2">
        <v>759</v>
      </c>
      <c r="Q74" s="2">
        <v>37534.8001</v>
      </c>
      <c r="R74" s="2">
        <v>26.696870000000001</v>
      </c>
      <c r="S74" s="2">
        <v>294</v>
      </c>
      <c r="T74" s="2">
        <v>35651.322030000003</v>
      </c>
      <c r="U74" s="2">
        <v>26.99091</v>
      </c>
      <c r="V74" s="2">
        <v>49</v>
      </c>
    </row>
    <row r="75" spans="1:22" x14ac:dyDescent="0.25">
      <c r="A75" s="2" t="s">
        <v>2</v>
      </c>
      <c r="B75" s="2">
        <v>100</v>
      </c>
      <c r="C75" s="2">
        <v>1</v>
      </c>
      <c r="D75" s="2">
        <v>36762.155010000002</v>
      </c>
      <c r="E75" s="2">
        <v>1.882E-2</v>
      </c>
      <c r="F75" s="2">
        <v>38337.492760000001</v>
      </c>
      <c r="G75" s="2">
        <v>8.8039999999999993E-2</v>
      </c>
      <c r="H75" s="2">
        <v>36762.155010000002</v>
      </c>
      <c r="I75" s="2">
        <v>26.77233</v>
      </c>
      <c r="J75" s="2">
        <v>227</v>
      </c>
      <c r="K75" s="2">
        <v>35235.146670000002</v>
      </c>
      <c r="L75" s="2">
        <v>26.856639999999999</v>
      </c>
      <c r="M75" s="2">
        <v>83</v>
      </c>
      <c r="N75" s="2">
        <v>35744.069600000003</v>
      </c>
      <c r="O75" s="2">
        <v>26.704650000000001</v>
      </c>
      <c r="P75" s="2">
        <v>746</v>
      </c>
      <c r="Q75" s="2">
        <v>36266.19313</v>
      </c>
      <c r="R75" s="2">
        <v>26.82565</v>
      </c>
      <c r="S75" s="2">
        <v>300</v>
      </c>
      <c r="T75" s="2">
        <v>35259.329610000001</v>
      </c>
      <c r="U75" s="2">
        <v>27.337309999999999</v>
      </c>
      <c r="V75" s="2">
        <v>38</v>
      </c>
    </row>
    <row r="76" spans="1:22" x14ac:dyDescent="0.25">
      <c r="A76" s="2" t="s">
        <v>2</v>
      </c>
      <c r="B76" s="2">
        <v>100</v>
      </c>
      <c r="C76" s="2">
        <v>1</v>
      </c>
      <c r="D76" s="2">
        <v>36762.155010000002</v>
      </c>
      <c r="E76" s="2">
        <v>1.9720000000000001E-2</v>
      </c>
      <c r="F76" s="2">
        <v>38337.492760000001</v>
      </c>
      <c r="G76" s="2">
        <v>9.2810000000000004E-2</v>
      </c>
      <c r="H76" s="2">
        <v>36762.155010000002</v>
      </c>
      <c r="I76" s="2">
        <v>26.806899999999999</v>
      </c>
      <c r="J76" s="2">
        <v>227</v>
      </c>
      <c r="K76" s="2">
        <v>35337.566709999999</v>
      </c>
      <c r="L76" s="2">
        <v>26.746680000000001</v>
      </c>
      <c r="M76" s="2">
        <v>83</v>
      </c>
      <c r="N76" s="2">
        <v>35537.323100000001</v>
      </c>
      <c r="O76" s="2">
        <v>26.68927</v>
      </c>
      <c r="P76" s="2">
        <v>729</v>
      </c>
      <c r="Q76" s="2">
        <v>36550.952870000001</v>
      </c>
      <c r="R76" s="2">
        <v>26.799309999999998</v>
      </c>
      <c r="S76" s="2">
        <v>304</v>
      </c>
      <c r="T76" s="2">
        <v>35388.112500000003</v>
      </c>
      <c r="U76" s="2">
        <v>26.896979999999999</v>
      </c>
      <c r="V76" s="2">
        <v>38</v>
      </c>
    </row>
    <row r="77" spans="1:22" x14ac:dyDescent="0.25">
      <c r="A77" s="2" t="s">
        <v>2</v>
      </c>
      <c r="B77" s="2">
        <v>100</v>
      </c>
      <c r="C77" s="2">
        <v>1</v>
      </c>
      <c r="D77" s="2">
        <v>36762.155010000002</v>
      </c>
      <c r="E77" s="2">
        <v>1.968E-2</v>
      </c>
      <c r="F77" s="2">
        <v>38337.492760000001</v>
      </c>
      <c r="G77" s="2">
        <v>9.2939999999999995E-2</v>
      </c>
      <c r="H77" s="2">
        <v>36762.155010000002</v>
      </c>
      <c r="I77" s="2">
        <v>26.693079999999998</v>
      </c>
      <c r="J77" s="2">
        <v>229</v>
      </c>
      <c r="K77" s="2">
        <v>35484.483330000003</v>
      </c>
      <c r="L77" s="2">
        <v>26.903079999999999</v>
      </c>
      <c r="M77" s="2">
        <v>84</v>
      </c>
      <c r="N77" s="2">
        <v>36622.893179999999</v>
      </c>
      <c r="O77" s="2">
        <v>26.715129999999998</v>
      </c>
      <c r="P77" s="2">
        <v>740</v>
      </c>
      <c r="Q77" s="2">
        <v>36745.650350000004</v>
      </c>
      <c r="R77" s="2">
        <v>26.759699999999999</v>
      </c>
      <c r="S77" s="2">
        <v>294</v>
      </c>
      <c r="T77" s="2">
        <v>35381.10211</v>
      </c>
      <c r="U77" s="2">
        <v>27.011099999999999</v>
      </c>
      <c r="V77" s="2">
        <v>49</v>
      </c>
    </row>
    <row r="78" spans="1:22" x14ac:dyDescent="0.25">
      <c r="A78" s="2" t="s">
        <v>2</v>
      </c>
      <c r="B78" s="2">
        <v>997</v>
      </c>
      <c r="C78" s="2">
        <v>0.4</v>
      </c>
      <c r="D78" s="2">
        <v>355907.83250000002</v>
      </c>
      <c r="E78" s="2">
        <v>0.12330000000000001</v>
      </c>
      <c r="F78" s="2">
        <v>361323.82522</v>
      </c>
      <c r="G78" s="2">
        <v>0.11121</v>
      </c>
      <c r="H78" s="2">
        <v>333095.98758000002</v>
      </c>
      <c r="I78" s="2">
        <v>592.23842999999999</v>
      </c>
      <c r="J78" s="2">
        <v>263</v>
      </c>
      <c r="K78" s="2">
        <v>325814.85833999998</v>
      </c>
      <c r="L78" s="2">
        <v>599.58371</v>
      </c>
      <c r="M78" s="2">
        <v>9</v>
      </c>
      <c r="N78" s="2">
        <v>326022.45991999999</v>
      </c>
      <c r="O78" s="2">
        <v>592.29715999999996</v>
      </c>
      <c r="P78" s="2">
        <v>1625</v>
      </c>
      <c r="Q78" s="2">
        <v>326999.59324000002</v>
      </c>
      <c r="R78" s="2">
        <v>594.83005000000003</v>
      </c>
      <c r="S78" s="2">
        <v>42</v>
      </c>
      <c r="T78" s="2">
        <v>324017.43865999999</v>
      </c>
      <c r="U78" s="2">
        <v>659.00811999999996</v>
      </c>
      <c r="V78" s="2">
        <v>8</v>
      </c>
    </row>
    <row r="79" spans="1:22" x14ac:dyDescent="0.25">
      <c r="A79" s="2" t="s">
        <v>2</v>
      </c>
      <c r="B79" s="2">
        <v>997</v>
      </c>
      <c r="C79" s="2">
        <v>0.4</v>
      </c>
      <c r="D79" s="2">
        <v>355907.83250000002</v>
      </c>
      <c r="E79" s="2">
        <v>1.46E-2</v>
      </c>
      <c r="F79" s="2">
        <v>361323.82522</v>
      </c>
      <c r="G79" s="2">
        <v>0.11047999999999999</v>
      </c>
      <c r="H79" s="2">
        <v>340507.57431</v>
      </c>
      <c r="I79" s="2">
        <v>592.98073999999997</v>
      </c>
      <c r="J79" s="2">
        <v>274</v>
      </c>
      <c r="K79" s="2">
        <v>325675.28425999999</v>
      </c>
      <c r="L79" s="2">
        <v>599.01459999999997</v>
      </c>
      <c r="M79" s="2">
        <v>9</v>
      </c>
      <c r="N79" s="2">
        <v>324804.15201000002</v>
      </c>
      <c r="O79" s="2">
        <v>592.33387000000005</v>
      </c>
      <c r="P79" s="2">
        <v>1595</v>
      </c>
      <c r="Q79" s="2">
        <v>328092.60402000003</v>
      </c>
      <c r="R79" s="2">
        <v>600.99099999999999</v>
      </c>
      <c r="S79" s="2">
        <v>42</v>
      </c>
      <c r="T79" s="2">
        <v>324272.48203000001</v>
      </c>
      <c r="U79" s="2">
        <v>657.08031000000005</v>
      </c>
      <c r="V79" s="2">
        <v>8</v>
      </c>
    </row>
    <row r="80" spans="1:22" x14ac:dyDescent="0.25">
      <c r="A80" s="2" t="s">
        <v>2</v>
      </c>
      <c r="B80" s="2">
        <v>997</v>
      </c>
      <c r="C80" s="2">
        <v>0.4</v>
      </c>
      <c r="D80" s="2">
        <v>355907.83250000002</v>
      </c>
      <c r="E80" s="2">
        <v>1.426E-2</v>
      </c>
      <c r="F80" s="2">
        <v>361323.82522</v>
      </c>
      <c r="G80" s="2">
        <v>0.10625999999999999</v>
      </c>
      <c r="H80" s="2">
        <v>335146.01549000002</v>
      </c>
      <c r="I80" s="2">
        <v>593.15458000000001</v>
      </c>
      <c r="J80" s="2">
        <v>263</v>
      </c>
      <c r="K80" s="2">
        <v>324888.42229000002</v>
      </c>
      <c r="L80" s="2">
        <v>602.21274000000005</v>
      </c>
      <c r="M80" s="2">
        <v>9</v>
      </c>
      <c r="N80" s="2">
        <v>325131.09333</v>
      </c>
      <c r="O80" s="2">
        <v>592.27909999999997</v>
      </c>
      <c r="P80" s="2">
        <v>1604</v>
      </c>
      <c r="Q80" s="2">
        <v>333498.47684000002</v>
      </c>
      <c r="R80" s="2">
        <v>596.31811000000005</v>
      </c>
      <c r="S80" s="2">
        <v>41</v>
      </c>
      <c r="T80" s="2">
        <v>324075.95786999998</v>
      </c>
      <c r="U80" s="2">
        <v>639.20600999999999</v>
      </c>
      <c r="V80" s="2">
        <v>10</v>
      </c>
    </row>
    <row r="81" spans="1:22" x14ac:dyDescent="0.25">
      <c r="A81" s="2" t="s">
        <v>2</v>
      </c>
      <c r="B81" s="2">
        <v>997</v>
      </c>
      <c r="C81" s="2">
        <v>0.4</v>
      </c>
      <c r="D81" s="2">
        <v>355907.83250000002</v>
      </c>
      <c r="E81" s="2">
        <v>1.391E-2</v>
      </c>
      <c r="F81" s="2">
        <v>361323.82522</v>
      </c>
      <c r="G81" s="2">
        <v>0.10817</v>
      </c>
      <c r="H81" s="2">
        <v>332978.78049999999</v>
      </c>
      <c r="I81" s="2">
        <v>594.14362000000006</v>
      </c>
      <c r="J81" s="2">
        <v>263</v>
      </c>
      <c r="K81" s="2">
        <v>325264.21416999999</v>
      </c>
      <c r="L81" s="2">
        <v>598.36387000000002</v>
      </c>
      <c r="M81" s="2">
        <v>9</v>
      </c>
      <c r="N81" s="2">
        <v>326253.63896000001</v>
      </c>
      <c r="O81" s="2">
        <v>592.31754000000001</v>
      </c>
      <c r="P81" s="2">
        <v>1642</v>
      </c>
      <c r="Q81" s="2">
        <v>333498.47684000002</v>
      </c>
      <c r="R81" s="2">
        <v>600.62085999999999</v>
      </c>
      <c r="S81" s="2">
        <v>42</v>
      </c>
      <c r="T81" s="2">
        <v>324331.11764000001</v>
      </c>
      <c r="U81" s="2">
        <v>658.12057000000004</v>
      </c>
      <c r="V81" s="2">
        <v>8</v>
      </c>
    </row>
    <row r="82" spans="1:22" x14ac:dyDescent="0.25">
      <c r="A82" s="2" t="s">
        <v>2</v>
      </c>
      <c r="B82" s="2">
        <v>997</v>
      </c>
      <c r="C82" s="2">
        <v>0.4</v>
      </c>
      <c r="D82" s="2">
        <v>355907.83250000002</v>
      </c>
      <c r="E82" s="2">
        <v>1.3950000000000001E-2</v>
      </c>
      <c r="F82" s="2">
        <v>361323.82522</v>
      </c>
      <c r="G82" s="2">
        <v>0.10894</v>
      </c>
      <c r="H82" s="2">
        <v>334360.45730000001</v>
      </c>
      <c r="I82" s="2">
        <v>592.58411000000001</v>
      </c>
      <c r="J82" s="2">
        <v>272</v>
      </c>
      <c r="K82" s="2">
        <v>325084.01046999998</v>
      </c>
      <c r="L82" s="2">
        <v>600.62487999999996</v>
      </c>
      <c r="M82" s="2">
        <v>9</v>
      </c>
      <c r="N82" s="2">
        <v>325802.34661000001</v>
      </c>
      <c r="O82" s="2">
        <v>592.23361999999997</v>
      </c>
      <c r="P82" s="2">
        <v>1628</v>
      </c>
      <c r="Q82" s="2">
        <v>328576.50248000002</v>
      </c>
      <c r="R82" s="2">
        <v>592.79520000000002</v>
      </c>
      <c r="S82" s="2">
        <v>41</v>
      </c>
      <c r="T82" s="2">
        <v>324256.92125999997</v>
      </c>
      <c r="U82" s="2">
        <v>655.94938000000002</v>
      </c>
      <c r="V82" s="2">
        <v>8</v>
      </c>
    </row>
    <row r="83" spans="1:22" x14ac:dyDescent="0.25">
      <c r="A83" s="2" t="s">
        <v>2</v>
      </c>
      <c r="B83" s="2">
        <v>997</v>
      </c>
      <c r="C83" s="2">
        <v>0.7</v>
      </c>
      <c r="D83" s="2">
        <v>337792.25633</v>
      </c>
      <c r="E83" s="2">
        <v>1.4370000000000001E-2</v>
      </c>
      <c r="F83" s="2">
        <v>333356.34554000001</v>
      </c>
      <c r="G83" s="2">
        <v>8.7779999999999997E-2</v>
      </c>
      <c r="H83" s="2">
        <v>332007.72762000002</v>
      </c>
      <c r="I83" s="2">
        <v>858.04951000000005</v>
      </c>
      <c r="J83" s="2">
        <v>396</v>
      </c>
      <c r="K83" s="2">
        <v>324049.04960999999</v>
      </c>
      <c r="L83" s="2">
        <v>858.82569000000001</v>
      </c>
      <c r="M83" s="2">
        <v>12</v>
      </c>
      <c r="N83" s="2">
        <v>324381.12810999999</v>
      </c>
      <c r="O83" s="2">
        <v>857.22208999999998</v>
      </c>
      <c r="P83" s="2">
        <v>2477</v>
      </c>
      <c r="Q83" s="2">
        <v>324528.87800999999</v>
      </c>
      <c r="R83" s="2">
        <v>857.46667000000002</v>
      </c>
      <c r="S83" s="2">
        <v>60</v>
      </c>
      <c r="T83" s="2">
        <v>323353.87930999999</v>
      </c>
      <c r="U83" s="2">
        <v>862.58835999999997</v>
      </c>
      <c r="V83" s="2">
        <v>10</v>
      </c>
    </row>
    <row r="84" spans="1:22" x14ac:dyDescent="0.25">
      <c r="A84" s="2" t="s">
        <v>2</v>
      </c>
      <c r="B84" s="2">
        <v>997</v>
      </c>
      <c r="C84" s="2">
        <v>0.7</v>
      </c>
      <c r="D84" s="2">
        <v>337792.25633</v>
      </c>
      <c r="E84" s="2">
        <v>1.391E-2</v>
      </c>
      <c r="F84" s="2">
        <v>333356.34554000001</v>
      </c>
      <c r="G84" s="2">
        <v>8.6610000000000006E-2</v>
      </c>
      <c r="H84" s="2">
        <v>326911.37177000003</v>
      </c>
      <c r="I84" s="2">
        <v>858.63577999999995</v>
      </c>
      <c r="J84" s="2">
        <v>381</v>
      </c>
      <c r="K84" s="2">
        <v>324178.83106</v>
      </c>
      <c r="L84" s="2">
        <v>864.45487000000003</v>
      </c>
      <c r="M84" s="2">
        <v>12</v>
      </c>
      <c r="N84" s="2">
        <v>324709.15044</v>
      </c>
      <c r="O84" s="2">
        <v>857.17600000000004</v>
      </c>
      <c r="P84" s="2">
        <v>2407</v>
      </c>
      <c r="Q84" s="2">
        <v>325858.50354000001</v>
      </c>
      <c r="R84" s="2">
        <v>864.89435000000003</v>
      </c>
      <c r="S84" s="2">
        <v>61</v>
      </c>
      <c r="T84" s="2">
        <v>323296.42809</v>
      </c>
      <c r="U84" s="2">
        <v>864.70689000000004</v>
      </c>
      <c r="V84" s="2">
        <v>10</v>
      </c>
    </row>
    <row r="85" spans="1:22" x14ac:dyDescent="0.25">
      <c r="A85" s="2" t="s">
        <v>2</v>
      </c>
      <c r="B85" s="2">
        <v>997</v>
      </c>
      <c r="C85" s="2">
        <v>0.7</v>
      </c>
      <c r="D85" s="2">
        <v>337792.25633</v>
      </c>
      <c r="E85" s="2">
        <v>1.438E-2</v>
      </c>
      <c r="F85" s="2">
        <v>333356.34554000001</v>
      </c>
      <c r="G85" s="2">
        <v>8.6470000000000005E-2</v>
      </c>
      <c r="H85" s="2">
        <v>329879.30508999998</v>
      </c>
      <c r="I85" s="2">
        <v>857.97260000000006</v>
      </c>
      <c r="J85" s="2">
        <v>409</v>
      </c>
      <c r="K85" s="2">
        <v>324127.32818999997</v>
      </c>
      <c r="L85" s="2">
        <v>865.87387999999999</v>
      </c>
      <c r="M85" s="2">
        <v>12</v>
      </c>
      <c r="N85" s="2">
        <v>324513.85571999999</v>
      </c>
      <c r="O85" s="2">
        <v>857.17283999999995</v>
      </c>
      <c r="P85" s="2">
        <v>2388</v>
      </c>
      <c r="Q85" s="2">
        <v>329168.8701</v>
      </c>
      <c r="R85" s="2">
        <v>857.90985000000001</v>
      </c>
      <c r="S85" s="2">
        <v>59</v>
      </c>
      <c r="T85" s="2">
        <v>323561.79389999999</v>
      </c>
      <c r="U85" s="2">
        <v>862.83088999999995</v>
      </c>
      <c r="V85" s="2">
        <v>10</v>
      </c>
    </row>
    <row r="86" spans="1:22" x14ac:dyDescent="0.25">
      <c r="A86" s="2" t="s">
        <v>2</v>
      </c>
      <c r="B86" s="2">
        <v>997</v>
      </c>
      <c r="C86" s="2">
        <v>0.7</v>
      </c>
      <c r="D86" s="2">
        <v>337792.25633</v>
      </c>
      <c r="E86" s="2">
        <v>1.392E-2</v>
      </c>
      <c r="F86" s="2">
        <v>333356.34554000001</v>
      </c>
      <c r="G86" s="2">
        <v>8.8029999999999997E-2</v>
      </c>
      <c r="H86" s="2">
        <v>328913.95315999998</v>
      </c>
      <c r="I86" s="2">
        <v>857.95176000000004</v>
      </c>
      <c r="J86" s="2">
        <v>397</v>
      </c>
      <c r="K86" s="2">
        <v>324103.565</v>
      </c>
      <c r="L86" s="2">
        <v>867.21486000000004</v>
      </c>
      <c r="M86" s="2">
        <v>12</v>
      </c>
      <c r="N86" s="2">
        <v>324527.98574999999</v>
      </c>
      <c r="O86" s="2">
        <v>857.13708999999994</v>
      </c>
      <c r="P86" s="2">
        <v>2494</v>
      </c>
      <c r="Q86" s="2">
        <v>325806.62352000002</v>
      </c>
      <c r="R86" s="2">
        <v>862.18692999999996</v>
      </c>
      <c r="S86" s="2">
        <v>61</v>
      </c>
      <c r="T86" s="2">
        <v>323451.98293</v>
      </c>
      <c r="U86" s="2">
        <v>887.45006000000001</v>
      </c>
      <c r="V86" s="2">
        <v>14</v>
      </c>
    </row>
    <row r="87" spans="1:22" x14ac:dyDescent="0.25">
      <c r="A87" s="2" t="s">
        <v>2</v>
      </c>
      <c r="B87" s="2">
        <v>997</v>
      </c>
      <c r="C87" s="2">
        <v>0.7</v>
      </c>
      <c r="D87" s="2">
        <v>337792.25633</v>
      </c>
      <c r="E87" s="2">
        <v>1.3820000000000001E-2</v>
      </c>
      <c r="F87" s="2">
        <v>333356.34554000001</v>
      </c>
      <c r="G87" s="2">
        <v>8.7569999999999995E-2</v>
      </c>
      <c r="H87" s="2">
        <v>327156.61699000001</v>
      </c>
      <c r="I87" s="2">
        <v>857.89509999999996</v>
      </c>
      <c r="J87" s="2">
        <v>386</v>
      </c>
      <c r="K87" s="2">
        <v>323798.68514000002</v>
      </c>
      <c r="L87" s="2">
        <v>868.28264000000001</v>
      </c>
      <c r="M87" s="2">
        <v>12</v>
      </c>
      <c r="N87" s="2">
        <v>324702.56420000002</v>
      </c>
      <c r="O87" s="2">
        <v>857.32833000000005</v>
      </c>
      <c r="P87" s="2">
        <v>2512</v>
      </c>
      <c r="Q87" s="2">
        <v>326032.78821999999</v>
      </c>
      <c r="R87" s="2">
        <v>859.03836999999999</v>
      </c>
      <c r="S87" s="2">
        <v>61</v>
      </c>
      <c r="T87" s="2">
        <v>323595.89197</v>
      </c>
      <c r="U87" s="2">
        <v>858.42732999999998</v>
      </c>
      <c r="V87" s="2">
        <v>10</v>
      </c>
    </row>
    <row r="88" spans="1:22" x14ac:dyDescent="0.25">
      <c r="A88" s="2" t="s">
        <v>2</v>
      </c>
      <c r="B88" s="2">
        <v>997</v>
      </c>
      <c r="C88" s="2">
        <v>1</v>
      </c>
      <c r="D88" s="2">
        <v>324433.56066000002</v>
      </c>
      <c r="E88" s="2">
        <v>1.294E-2</v>
      </c>
      <c r="F88" s="2">
        <v>324431.07208999997</v>
      </c>
      <c r="G88" s="2">
        <v>5.1069999999999997E-2</v>
      </c>
      <c r="H88" s="2">
        <v>324433.56066000002</v>
      </c>
      <c r="I88" s="2">
        <v>1008.85579</v>
      </c>
      <c r="J88" s="2">
        <v>462</v>
      </c>
      <c r="K88" s="2">
        <v>323486.59210000001</v>
      </c>
      <c r="L88" s="2">
        <v>1022.66592</v>
      </c>
      <c r="M88" s="2">
        <v>14</v>
      </c>
      <c r="N88" s="2">
        <v>324825.59252000001</v>
      </c>
      <c r="O88" s="2">
        <v>1008.73191</v>
      </c>
      <c r="P88" s="2">
        <v>2823</v>
      </c>
      <c r="Q88" s="2">
        <v>325192.60492999997</v>
      </c>
      <c r="R88" s="2">
        <v>1020.54067</v>
      </c>
      <c r="S88" s="2">
        <v>74</v>
      </c>
      <c r="T88" s="2">
        <v>323044.32371999999</v>
      </c>
      <c r="U88" s="2">
        <v>1035.8764799999999</v>
      </c>
      <c r="V88" s="2">
        <v>11</v>
      </c>
    </row>
    <row r="89" spans="1:22" x14ac:dyDescent="0.25">
      <c r="A89" s="2" t="s">
        <v>2</v>
      </c>
      <c r="B89" s="2">
        <v>997</v>
      </c>
      <c r="C89" s="2">
        <v>1</v>
      </c>
      <c r="D89" s="2">
        <v>324433.56066000002</v>
      </c>
      <c r="E89" s="2">
        <v>1.2749999999999999E-2</v>
      </c>
      <c r="F89" s="2">
        <v>324431.07208999997</v>
      </c>
      <c r="G89" s="2">
        <v>5.126E-2</v>
      </c>
      <c r="H89" s="2">
        <v>324433.56066000002</v>
      </c>
      <c r="I89" s="2">
        <v>1010.03469</v>
      </c>
      <c r="J89" s="2">
        <v>465</v>
      </c>
      <c r="K89" s="2">
        <v>323200.33041</v>
      </c>
      <c r="L89" s="2">
        <v>1026.8616400000001</v>
      </c>
      <c r="M89" s="2">
        <v>14</v>
      </c>
      <c r="N89" s="2">
        <v>323607.82270999998</v>
      </c>
      <c r="O89" s="2">
        <v>1008.70167</v>
      </c>
      <c r="P89" s="2">
        <v>2834</v>
      </c>
      <c r="Q89" s="2">
        <v>325326.68547999999</v>
      </c>
      <c r="R89" s="2">
        <v>1009.02322</v>
      </c>
      <c r="S89" s="2">
        <v>72</v>
      </c>
      <c r="T89" s="2">
        <v>322972.49077999999</v>
      </c>
      <c r="U89" s="2">
        <v>1038.0708099999999</v>
      </c>
      <c r="V89" s="2">
        <v>11</v>
      </c>
    </row>
    <row r="90" spans="1:22" x14ac:dyDescent="0.25">
      <c r="A90" s="2" t="s">
        <v>2</v>
      </c>
      <c r="B90" s="2">
        <v>997</v>
      </c>
      <c r="C90" s="2">
        <v>1</v>
      </c>
      <c r="D90" s="2">
        <v>324433.56066000002</v>
      </c>
      <c r="E90" s="2">
        <v>1.3050000000000001E-2</v>
      </c>
      <c r="F90" s="2">
        <v>324431.07208999997</v>
      </c>
      <c r="G90" s="2">
        <v>5.1090000000000003E-2</v>
      </c>
      <c r="H90" s="2">
        <v>324433.56066000002</v>
      </c>
      <c r="I90" s="2">
        <v>1009.98956</v>
      </c>
      <c r="J90" s="2">
        <v>475</v>
      </c>
      <c r="K90" s="2">
        <v>323417.98064000002</v>
      </c>
      <c r="L90" s="2">
        <v>1027.9935</v>
      </c>
      <c r="M90" s="2">
        <v>14</v>
      </c>
      <c r="N90" s="2">
        <v>324519.05679</v>
      </c>
      <c r="O90" s="2">
        <v>1008.65174</v>
      </c>
      <c r="P90" s="2">
        <v>2756</v>
      </c>
      <c r="Q90" s="2">
        <v>324971.72717999999</v>
      </c>
      <c r="R90" s="2">
        <v>1019.29896</v>
      </c>
      <c r="S90" s="2">
        <v>74</v>
      </c>
      <c r="T90" s="2">
        <v>323004.84324000002</v>
      </c>
      <c r="U90" s="2">
        <v>1028.69479</v>
      </c>
      <c r="V90" s="2">
        <v>11</v>
      </c>
    </row>
    <row r="91" spans="1:22" x14ac:dyDescent="0.25">
      <c r="A91" s="2" t="s">
        <v>2</v>
      </c>
      <c r="B91" s="2">
        <v>997</v>
      </c>
      <c r="C91" s="2">
        <v>1</v>
      </c>
      <c r="D91" s="2">
        <v>324433.56066000002</v>
      </c>
      <c r="E91" s="2">
        <v>1.265E-2</v>
      </c>
      <c r="F91" s="2">
        <v>324431.07208999997</v>
      </c>
      <c r="G91" s="2">
        <v>5.1069999999999997E-2</v>
      </c>
      <c r="H91" s="2">
        <v>324433.56066000002</v>
      </c>
      <c r="I91" s="2">
        <v>1009.11896</v>
      </c>
      <c r="J91" s="2">
        <v>461</v>
      </c>
      <c r="K91" s="2">
        <v>323298.69899</v>
      </c>
      <c r="L91" s="2">
        <v>1028.4731300000001</v>
      </c>
      <c r="M91" s="2">
        <v>14</v>
      </c>
      <c r="N91" s="2">
        <v>324309.79920000001</v>
      </c>
      <c r="O91" s="2">
        <v>1008.68033</v>
      </c>
      <c r="P91" s="2">
        <v>2906</v>
      </c>
      <c r="Q91" s="2">
        <v>324723.01115999999</v>
      </c>
      <c r="R91" s="2">
        <v>1023.13305</v>
      </c>
      <c r="S91" s="2">
        <v>74</v>
      </c>
      <c r="T91" s="2">
        <v>322980.65545999998</v>
      </c>
      <c r="U91" s="2">
        <v>1033.67607</v>
      </c>
      <c r="V91" s="2">
        <v>11</v>
      </c>
    </row>
    <row r="92" spans="1:22" x14ac:dyDescent="0.25">
      <c r="A92" s="2" t="s">
        <v>2</v>
      </c>
      <c r="B92" s="2">
        <v>997</v>
      </c>
      <c r="C92" s="2">
        <v>1</v>
      </c>
      <c r="D92" s="2">
        <v>324433.56066000002</v>
      </c>
      <c r="E92" s="2">
        <v>1.311E-2</v>
      </c>
      <c r="F92" s="2">
        <v>324431.07208999997</v>
      </c>
      <c r="G92" s="2">
        <v>5.0659999999999997E-2</v>
      </c>
      <c r="H92" s="2">
        <v>324433.56066000002</v>
      </c>
      <c r="I92" s="2">
        <v>1009.09228</v>
      </c>
      <c r="J92" s="2">
        <v>463</v>
      </c>
      <c r="K92" s="2">
        <v>323540.83945999999</v>
      </c>
      <c r="L92" s="2">
        <v>1025.73424</v>
      </c>
      <c r="M92" s="2">
        <v>14</v>
      </c>
      <c r="N92" s="2">
        <v>325251.71490000002</v>
      </c>
      <c r="O92" s="2">
        <v>1008.76104</v>
      </c>
      <c r="P92" s="2">
        <v>2884</v>
      </c>
      <c r="Q92" s="2">
        <v>325315.58185999998</v>
      </c>
      <c r="R92" s="2">
        <v>1020.32636</v>
      </c>
      <c r="S92" s="2">
        <v>73</v>
      </c>
      <c r="T92" s="2">
        <v>323003.76526999997</v>
      </c>
      <c r="U92" s="2">
        <v>1029.8707199999999</v>
      </c>
      <c r="V92" s="2">
        <v>11</v>
      </c>
    </row>
    <row r="93" spans="1:22" x14ac:dyDescent="0.25">
      <c r="A93" s="32" t="s">
        <v>0</v>
      </c>
      <c r="B93" s="32">
        <v>30</v>
      </c>
      <c r="C93" s="32">
        <v>0.4</v>
      </c>
      <c r="D93" s="32">
        <v>1022.53396</v>
      </c>
      <c r="E93" s="32">
        <v>8.3000000000000001E-4</v>
      </c>
      <c r="F93" s="32">
        <v>1022.53396</v>
      </c>
      <c r="G93" s="32">
        <v>1.91E-3</v>
      </c>
      <c r="H93" s="32">
        <v>896.76756999999998</v>
      </c>
      <c r="I93" s="32">
        <v>1.50031</v>
      </c>
      <c r="J93" s="32">
        <v>19</v>
      </c>
      <c r="K93" s="32">
        <v>887.32182</v>
      </c>
      <c r="L93" s="32">
        <v>1.50928</v>
      </c>
      <c r="M93" s="32">
        <v>53</v>
      </c>
      <c r="N93" s="32">
        <v>887.32182</v>
      </c>
      <c r="O93" s="32">
        <v>1.4879899999999999</v>
      </c>
      <c r="P93" s="32">
        <v>97</v>
      </c>
      <c r="Q93" s="32">
        <v>887.32182</v>
      </c>
      <c r="R93" s="32">
        <v>1.5605</v>
      </c>
      <c r="S93" s="32">
        <v>140</v>
      </c>
      <c r="T93" s="32">
        <v>887.32182</v>
      </c>
      <c r="U93" s="32">
        <v>1.5295099999999999</v>
      </c>
      <c r="V93" s="32">
        <v>19</v>
      </c>
    </row>
    <row r="94" spans="1:22" x14ac:dyDescent="0.25">
      <c r="A94" s="32" t="s">
        <v>0</v>
      </c>
      <c r="B94" s="32">
        <v>30</v>
      </c>
      <c r="C94" s="32">
        <v>0.4</v>
      </c>
      <c r="D94" s="32">
        <v>1022.53396</v>
      </c>
      <c r="E94" s="32">
        <v>5.8900000000000003E-3</v>
      </c>
      <c r="F94" s="32">
        <v>1022.53396</v>
      </c>
      <c r="G94" s="32">
        <v>1.5089999999999999E-2</v>
      </c>
      <c r="H94" s="32">
        <v>927.16083000000003</v>
      </c>
      <c r="I94" s="32">
        <v>1.48889</v>
      </c>
      <c r="J94" s="32">
        <v>27</v>
      </c>
      <c r="K94" s="32">
        <v>887.32182</v>
      </c>
      <c r="L94" s="32">
        <v>1.5069399999999999</v>
      </c>
      <c r="M94" s="32">
        <v>54</v>
      </c>
      <c r="N94" s="32">
        <v>887.32182</v>
      </c>
      <c r="O94" s="32">
        <v>1.4996</v>
      </c>
      <c r="P94" s="32">
        <v>83</v>
      </c>
      <c r="Q94" s="32">
        <v>887.32182</v>
      </c>
      <c r="R94" s="32">
        <v>1.49343</v>
      </c>
      <c r="S94" s="32">
        <v>142</v>
      </c>
      <c r="T94" s="32">
        <v>887.32182</v>
      </c>
      <c r="U94" s="32">
        <v>1.55036</v>
      </c>
      <c r="V94" s="32">
        <v>19</v>
      </c>
    </row>
    <row r="95" spans="1:22" x14ac:dyDescent="0.25">
      <c r="A95" s="32" t="s">
        <v>0</v>
      </c>
      <c r="B95" s="32">
        <v>30</v>
      </c>
      <c r="C95" s="32">
        <v>0.4</v>
      </c>
      <c r="D95" s="32">
        <v>1022.53396</v>
      </c>
      <c r="E95" s="32">
        <v>5.9800000000000001E-3</v>
      </c>
      <c r="F95" s="32">
        <v>1022.53396</v>
      </c>
      <c r="G95" s="32">
        <v>1.5129999999999999E-2</v>
      </c>
      <c r="H95" s="32">
        <v>923.04666999999995</v>
      </c>
      <c r="I95" s="32">
        <v>1.49356</v>
      </c>
      <c r="J95" s="32">
        <v>28</v>
      </c>
      <c r="K95" s="32">
        <v>887.32182</v>
      </c>
      <c r="L95" s="32">
        <v>1.48851</v>
      </c>
      <c r="M95" s="32">
        <v>45</v>
      </c>
      <c r="N95" s="32">
        <v>887.32182</v>
      </c>
      <c r="O95" s="32">
        <v>1.4886900000000001</v>
      </c>
      <c r="P95" s="32">
        <v>107</v>
      </c>
      <c r="Q95" s="32">
        <v>888.58405000000005</v>
      </c>
      <c r="R95" s="32">
        <v>1.4860500000000001</v>
      </c>
      <c r="S95" s="32">
        <v>147</v>
      </c>
      <c r="T95" s="32">
        <v>887.32182</v>
      </c>
      <c r="U95" s="32">
        <v>1.4864900000000001</v>
      </c>
      <c r="V95" s="32">
        <v>18</v>
      </c>
    </row>
    <row r="96" spans="1:22" x14ac:dyDescent="0.25">
      <c r="A96" s="32" t="s">
        <v>0</v>
      </c>
      <c r="B96" s="32">
        <v>30</v>
      </c>
      <c r="C96" s="32">
        <v>0.4</v>
      </c>
      <c r="D96" s="32">
        <v>1022.53396</v>
      </c>
      <c r="E96" s="32">
        <v>5.9199999999999999E-3</v>
      </c>
      <c r="F96" s="32">
        <v>1022.53396</v>
      </c>
      <c r="G96" s="32">
        <v>1.503E-2</v>
      </c>
      <c r="H96" s="32">
        <v>928.38756999999998</v>
      </c>
      <c r="I96" s="32">
        <v>1.5154399999999999</v>
      </c>
      <c r="J96" s="32">
        <v>26</v>
      </c>
      <c r="K96" s="32">
        <v>887.32182</v>
      </c>
      <c r="L96" s="32">
        <v>1.4953000000000001</v>
      </c>
      <c r="M96" s="32">
        <v>52</v>
      </c>
      <c r="N96" s="32">
        <v>887.32182</v>
      </c>
      <c r="O96" s="32">
        <v>1.4889300000000001</v>
      </c>
      <c r="P96" s="32">
        <v>99</v>
      </c>
      <c r="Q96" s="32">
        <v>887.32182</v>
      </c>
      <c r="R96" s="32">
        <v>1.4912099999999999</v>
      </c>
      <c r="S96" s="32">
        <v>144</v>
      </c>
      <c r="T96" s="32">
        <v>887.32182</v>
      </c>
      <c r="U96" s="32">
        <v>1.4805600000000001</v>
      </c>
      <c r="V96" s="32">
        <v>18</v>
      </c>
    </row>
    <row r="97" spans="1:22" x14ac:dyDescent="0.25">
      <c r="A97" s="32" t="s">
        <v>0</v>
      </c>
      <c r="B97" s="32">
        <v>30</v>
      </c>
      <c r="C97" s="32">
        <v>0.4</v>
      </c>
      <c r="D97" s="32">
        <v>1022.53396</v>
      </c>
      <c r="E97" s="32">
        <v>4.6899999999999997E-3</v>
      </c>
      <c r="F97" s="32">
        <v>1022.53396</v>
      </c>
      <c r="G97" s="32">
        <v>1.1509999999999999E-2</v>
      </c>
      <c r="H97" s="32">
        <v>896.76756999999998</v>
      </c>
      <c r="I97" s="32">
        <v>1.5019199999999999</v>
      </c>
      <c r="J97" s="32">
        <v>22</v>
      </c>
      <c r="K97" s="32">
        <v>887.32182</v>
      </c>
      <c r="L97" s="32">
        <v>1.5274799999999999</v>
      </c>
      <c r="M97" s="32">
        <v>54</v>
      </c>
      <c r="N97" s="32">
        <v>887.32182</v>
      </c>
      <c r="O97" s="32">
        <v>1.4996400000000001</v>
      </c>
      <c r="P97" s="32">
        <v>104</v>
      </c>
      <c r="Q97" s="32">
        <v>887.32182</v>
      </c>
      <c r="R97" s="32">
        <v>1.49542</v>
      </c>
      <c r="S97" s="32">
        <v>115</v>
      </c>
      <c r="T97" s="32">
        <v>887.32182</v>
      </c>
      <c r="U97" s="32">
        <v>1.51867</v>
      </c>
      <c r="V97" s="32">
        <v>17</v>
      </c>
    </row>
    <row r="98" spans="1:22" x14ac:dyDescent="0.25">
      <c r="A98" s="32" t="s">
        <v>0</v>
      </c>
      <c r="B98" s="32">
        <v>30</v>
      </c>
      <c r="C98" s="32">
        <v>0.7</v>
      </c>
      <c r="D98" s="32">
        <v>740.49902999999995</v>
      </c>
      <c r="E98" s="32">
        <v>6.3800000000000003E-3</v>
      </c>
      <c r="F98" s="32">
        <v>740.78062999999997</v>
      </c>
      <c r="G98" s="32">
        <v>1.9029999999999998E-2</v>
      </c>
      <c r="H98" s="32">
        <v>732.69676000000004</v>
      </c>
      <c r="I98" s="32">
        <v>2.06806</v>
      </c>
      <c r="J98" s="32">
        <v>34</v>
      </c>
      <c r="K98" s="32">
        <v>652.91956000000005</v>
      </c>
      <c r="L98" s="32">
        <v>2.0429200000000001</v>
      </c>
      <c r="M98" s="32">
        <v>75</v>
      </c>
      <c r="N98" s="32">
        <v>727.20739000000003</v>
      </c>
      <c r="O98" s="32">
        <v>2.1496900000000001</v>
      </c>
      <c r="P98" s="32">
        <v>121</v>
      </c>
      <c r="Q98" s="32">
        <v>692.49315999999999</v>
      </c>
      <c r="R98" s="32">
        <v>2.0430000000000001</v>
      </c>
      <c r="S98" s="32">
        <v>195</v>
      </c>
      <c r="T98" s="32">
        <v>652.91956000000005</v>
      </c>
      <c r="U98" s="32">
        <v>2.2883100000000001</v>
      </c>
      <c r="V98" s="32">
        <v>24</v>
      </c>
    </row>
    <row r="99" spans="1:22" x14ac:dyDescent="0.25">
      <c r="A99" s="32" t="s">
        <v>0</v>
      </c>
      <c r="B99" s="32">
        <v>30</v>
      </c>
      <c r="C99" s="32">
        <v>0.7</v>
      </c>
      <c r="D99" s="32">
        <v>740.49902999999995</v>
      </c>
      <c r="E99" s="32">
        <v>5.7499999999999999E-3</v>
      </c>
      <c r="F99" s="32">
        <v>740.78062999999997</v>
      </c>
      <c r="G99" s="32">
        <v>1.7409999999999998E-2</v>
      </c>
      <c r="H99" s="32">
        <v>739.93109000000004</v>
      </c>
      <c r="I99" s="32">
        <v>2.0790299999999999</v>
      </c>
      <c r="J99" s="32">
        <v>40</v>
      </c>
      <c r="K99" s="32">
        <v>652.91956000000005</v>
      </c>
      <c r="L99" s="32">
        <v>2.0603600000000002</v>
      </c>
      <c r="M99" s="32">
        <v>69</v>
      </c>
      <c r="N99" s="32">
        <v>690.30775000000006</v>
      </c>
      <c r="O99" s="32">
        <v>2.0515699999999999</v>
      </c>
      <c r="P99" s="32">
        <v>141</v>
      </c>
      <c r="Q99" s="32">
        <v>717.86193000000003</v>
      </c>
      <c r="R99" s="32">
        <v>2.04501</v>
      </c>
      <c r="S99" s="32">
        <v>193</v>
      </c>
      <c r="T99" s="32">
        <v>652.33261000000005</v>
      </c>
      <c r="U99" s="32">
        <v>2.09057</v>
      </c>
      <c r="V99" s="32">
        <v>25</v>
      </c>
    </row>
    <row r="100" spans="1:22" x14ac:dyDescent="0.25">
      <c r="A100" s="32" t="s">
        <v>0</v>
      </c>
      <c r="B100" s="32">
        <v>30</v>
      </c>
      <c r="C100" s="32">
        <v>0.7</v>
      </c>
      <c r="D100" s="32">
        <v>740.49902999999995</v>
      </c>
      <c r="E100" s="32">
        <v>6.5700000000000003E-3</v>
      </c>
      <c r="F100" s="32">
        <v>740.78062999999997</v>
      </c>
      <c r="G100" s="32">
        <v>1.8919999999999999E-2</v>
      </c>
      <c r="H100" s="32">
        <v>740.49902999999995</v>
      </c>
      <c r="I100" s="32">
        <v>2.0697899999999998</v>
      </c>
      <c r="J100" s="32">
        <v>35</v>
      </c>
      <c r="K100" s="32">
        <v>653.00630999999998</v>
      </c>
      <c r="L100" s="32">
        <v>2.06148</v>
      </c>
      <c r="M100" s="32">
        <v>64</v>
      </c>
      <c r="N100" s="32">
        <v>686.18182999999999</v>
      </c>
      <c r="O100" s="32">
        <v>2.2166600000000001</v>
      </c>
      <c r="P100" s="32">
        <v>124</v>
      </c>
      <c r="Q100" s="32">
        <v>717.86193000000003</v>
      </c>
      <c r="R100" s="32">
        <v>2.0419100000000001</v>
      </c>
      <c r="S100" s="32">
        <v>207</v>
      </c>
      <c r="T100" s="32">
        <v>652.33261000000005</v>
      </c>
      <c r="U100" s="32">
        <v>2.05742</v>
      </c>
      <c r="V100" s="32">
        <v>26</v>
      </c>
    </row>
    <row r="101" spans="1:22" x14ac:dyDescent="0.25">
      <c r="A101" s="32" t="s">
        <v>0</v>
      </c>
      <c r="B101" s="32">
        <v>30</v>
      </c>
      <c r="C101" s="32">
        <v>0.7</v>
      </c>
      <c r="D101" s="32">
        <v>740.49902999999995</v>
      </c>
      <c r="E101" s="32">
        <v>6.3E-3</v>
      </c>
      <c r="F101" s="32">
        <v>740.78062999999997</v>
      </c>
      <c r="G101" s="32">
        <v>1.8929999999999999E-2</v>
      </c>
      <c r="H101" s="32">
        <v>683.88433999999995</v>
      </c>
      <c r="I101" s="32">
        <v>2.0428500000000001</v>
      </c>
      <c r="J101" s="32">
        <v>38</v>
      </c>
      <c r="K101" s="32">
        <v>652.91956000000005</v>
      </c>
      <c r="L101" s="32">
        <v>2.0933199999999998</v>
      </c>
      <c r="M101" s="32">
        <v>76</v>
      </c>
      <c r="N101" s="32">
        <v>753.33175000000006</v>
      </c>
      <c r="O101" s="32">
        <v>2.04921</v>
      </c>
      <c r="P101" s="32">
        <v>133</v>
      </c>
      <c r="Q101" s="32">
        <v>754.60770000000002</v>
      </c>
      <c r="R101" s="32">
        <v>2.0450200000000001</v>
      </c>
      <c r="S101" s="32">
        <v>192</v>
      </c>
      <c r="T101" s="32">
        <v>652.42593999999997</v>
      </c>
      <c r="U101" s="32">
        <v>2.0615800000000002</v>
      </c>
      <c r="V101" s="32">
        <v>20</v>
      </c>
    </row>
    <row r="102" spans="1:22" x14ac:dyDescent="0.25">
      <c r="A102" s="32" t="s">
        <v>0</v>
      </c>
      <c r="B102" s="32">
        <v>30</v>
      </c>
      <c r="C102" s="32">
        <v>0.7</v>
      </c>
      <c r="D102" s="32">
        <v>740.49902999999995</v>
      </c>
      <c r="E102" s="32">
        <v>6.45E-3</v>
      </c>
      <c r="F102" s="32">
        <v>740.78062999999997</v>
      </c>
      <c r="G102" s="32">
        <v>1.83E-2</v>
      </c>
      <c r="H102" s="32">
        <v>716.52718000000004</v>
      </c>
      <c r="I102" s="32">
        <v>2.07524</v>
      </c>
      <c r="J102" s="32">
        <v>39</v>
      </c>
      <c r="K102" s="32">
        <v>652.91956000000005</v>
      </c>
      <c r="L102" s="32">
        <v>2.0573299999999999</v>
      </c>
      <c r="M102" s="32">
        <v>70</v>
      </c>
      <c r="N102" s="32">
        <v>712.9</v>
      </c>
      <c r="O102" s="32">
        <v>2.1428500000000001</v>
      </c>
      <c r="P102" s="32">
        <v>115</v>
      </c>
      <c r="Q102" s="32">
        <v>691.21</v>
      </c>
      <c r="R102" s="32">
        <v>2.04521</v>
      </c>
      <c r="S102" s="32">
        <v>204</v>
      </c>
      <c r="T102" s="32">
        <v>652.33261000000005</v>
      </c>
      <c r="U102" s="32">
        <v>2.0606599999999999</v>
      </c>
      <c r="V102" s="32">
        <v>27</v>
      </c>
    </row>
    <row r="103" spans="1:22" x14ac:dyDescent="0.25">
      <c r="A103" s="32" t="s">
        <v>0</v>
      </c>
      <c r="B103" s="32">
        <v>30</v>
      </c>
      <c r="C103" s="32">
        <v>1</v>
      </c>
      <c r="D103" s="32">
        <v>672.47861</v>
      </c>
      <c r="E103" s="32">
        <v>6.77E-3</v>
      </c>
      <c r="F103" s="32">
        <v>677.58919000000003</v>
      </c>
      <c r="G103" s="32">
        <v>2.3060000000000001E-2</v>
      </c>
      <c r="H103" s="32">
        <v>662.63548000000003</v>
      </c>
      <c r="I103" s="32">
        <v>3.2353499999999999</v>
      </c>
      <c r="J103" s="32">
        <v>74</v>
      </c>
      <c r="K103" s="32">
        <v>624.10762999999997</v>
      </c>
      <c r="L103" s="32">
        <v>3.2553999999999998</v>
      </c>
      <c r="M103" s="32">
        <v>113</v>
      </c>
      <c r="N103" s="32">
        <v>653.76315999999997</v>
      </c>
      <c r="O103" s="32">
        <v>3.24221</v>
      </c>
      <c r="P103" s="32">
        <v>193</v>
      </c>
      <c r="Q103" s="32">
        <v>668.48215000000005</v>
      </c>
      <c r="R103" s="32">
        <v>3.2304499999999998</v>
      </c>
      <c r="S103" s="32">
        <v>283</v>
      </c>
      <c r="T103" s="32">
        <v>622.45128</v>
      </c>
      <c r="U103" s="32">
        <v>3.2463700000000002</v>
      </c>
      <c r="V103" s="32">
        <v>40</v>
      </c>
    </row>
    <row r="104" spans="1:22" x14ac:dyDescent="0.25">
      <c r="A104" s="32" t="s">
        <v>0</v>
      </c>
      <c r="B104" s="32">
        <v>30</v>
      </c>
      <c r="C104" s="32">
        <v>1</v>
      </c>
      <c r="D104" s="32">
        <v>672.47861</v>
      </c>
      <c r="E104" s="32">
        <v>6.4099999999999999E-3</v>
      </c>
      <c r="F104" s="32">
        <v>677.58919000000003</v>
      </c>
      <c r="G104" s="32">
        <v>2.1080000000000002E-2</v>
      </c>
      <c r="H104" s="32">
        <v>656.55881999999997</v>
      </c>
      <c r="I104" s="32">
        <v>3.2647499999999998</v>
      </c>
      <c r="J104" s="32">
        <v>68</v>
      </c>
      <c r="K104" s="32">
        <v>618.71011999999996</v>
      </c>
      <c r="L104" s="32">
        <v>3.2380900000000001</v>
      </c>
      <c r="M104" s="32">
        <v>106</v>
      </c>
      <c r="N104" s="32">
        <v>666.01175999999998</v>
      </c>
      <c r="O104" s="32">
        <v>3.2348300000000001</v>
      </c>
      <c r="P104" s="32">
        <v>227</v>
      </c>
      <c r="Q104" s="32">
        <v>627.69759999999997</v>
      </c>
      <c r="R104" s="32">
        <v>3.2345000000000002</v>
      </c>
      <c r="S104" s="32">
        <v>320</v>
      </c>
      <c r="T104" s="32">
        <v>617.49875999999995</v>
      </c>
      <c r="U104" s="32">
        <v>3.3008600000000001</v>
      </c>
      <c r="V104" s="32">
        <v>38</v>
      </c>
    </row>
    <row r="105" spans="1:22" x14ac:dyDescent="0.25">
      <c r="A105" s="32" t="s">
        <v>0</v>
      </c>
      <c r="B105" s="32">
        <v>30</v>
      </c>
      <c r="C105" s="32">
        <v>1</v>
      </c>
      <c r="D105" s="32">
        <v>672.47861</v>
      </c>
      <c r="E105" s="32">
        <v>6.7999999999999996E-3</v>
      </c>
      <c r="F105" s="32">
        <v>677.58919000000003</v>
      </c>
      <c r="G105" s="32">
        <v>2.315E-2</v>
      </c>
      <c r="H105" s="32">
        <v>662.47882000000004</v>
      </c>
      <c r="I105" s="32">
        <v>3.2527300000000001</v>
      </c>
      <c r="J105" s="32">
        <v>72</v>
      </c>
      <c r="K105" s="32">
        <v>618.55519000000004</v>
      </c>
      <c r="L105" s="32">
        <v>3.2527699999999999</v>
      </c>
      <c r="M105" s="32">
        <v>110</v>
      </c>
      <c r="N105" s="32">
        <v>723.0539</v>
      </c>
      <c r="O105" s="32">
        <v>3.23237</v>
      </c>
      <c r="P105" s="32">
        <v>205</v>
      </c>
      <c r="Q105" s="32">
        <v>701.17462999999998</v>
      </c>
      <c r="R105" s="32">
        <v>3.3784999999999998</v>
      </c>
      <c r="S105" s="32">
        <v>298</v>
      </c>
      <c r="T105" s="32">
        <v>618.19228999999996</v>
      </c>
      <c r="U105" s="32">
        <v>3.5338099999999999</v>
      </c>
      <c r="V105" s="32">
        <v>39</v>
      </c>
    </row>
    <row r="106" spans="1:22" x14ac:dyDescent="0.25">
      <c r="A106" s="32" t="s">
        <v>0</v>
      </c>
      <c r="B106" s="32">
        <v>30</v>
      </c>
      <c r="C106" s="32">
        <v>1</v>
      </c>
      <c r="D106" s="32">
        <v>672.47861</v>
      </c>
      <c r="E106" s="32">
        <v>6.7799999999999996E-3</v>
      </c>
      <c r="F106" s="32">
        <v>677.58919000000003</v>
      </c>
      <c r="G106" s="32">
        <v>2.3109999999999999E-2</v>
      </c>
      <c r="H106" s="32">
        <v>667.69303000000002</v>
      </c>
      <c r="I106" s="32">
        <v>3.2650899999999998</v>
      </c>
      <c r="J106" s="32">
        <v>74</v>
      </c>
      <c r="K106" s="32">
        <v>618.58407999999997</v>
      </c>
      <c r="L106" s="32">
        <v>3.2380399999999998</v>
      </c>
      <c r="M106" s="32">
        <v>88</v>
      </c>
      <c r="N106" s="32">
        <v>734.73033999999996</v>
      </c>
      <c r="O106" s="32">
        <v>3.2304300000000001</v>
      </c>
      <c r="P106" s="32">
        <v>207</v>
      </c>
      <c r="Q106" s="32">
        <v>703.96465000000001</v>
      </c>
      <c r="R106" s="32">
        <v>3.2383099999999998</v>
      </c>
      <c r="S106" s="32">
        <v>266</v>
      </c>
      <c r="T106" s="32">
        <v>617.49875999999995</v>
      </c>
      <c r="U106" s="32">
        <v>3.2613300000000001</v>
      </c>
      <c r="V106" s="32">
        <v>37</v>
      </c>
    </row>
    <row r="107" spans="1:22" x14ac:dyDescent="0.25">
      <c r="A107" s="32" t="s">
        <v>0</v>
      </c>
      <c r="B107" s="32">
        <v>30</v>
      </c>
      <c r="C107" s="32">
        <v>1</v>
      </c>
      <c r="D107" s="32">
        <v>672.47861</v>
      </c>
      <c r="E107" s="32">
        <v>6.7200000000000003E-3</v>
      </c>
      <c r="F107" s="32">
        <v>677.58919000000003</v>
      </c>
      <c r="G107" s="32">
        <v>2.3E-2</v>
      </c>
      <c r="H107" s="32">
        <v>656.55881999999997</v>
      </c>
      <c r="I107" s="32">
        <v>3.2519100000000001</v>
      </c>
      <c r="J107" s="32">
        <v>70</v>
      </c>
      <c r="K107" s="32">
        <v>618.57737999999995</v>
      </c>
      <c r="L107" s="32">
        <v>3.2324299999999999</v>
      </c>
      <c r="M107" s="32">
        <v>109</v>
      </c>
      <c r="N107" s="32">
        <v>727.00995</v>
      </c>
      <c r="O107" s="32">
        <v>3.2326800000000002</v>
      </c>
      <c r="P107" s="32">
        <v>173</v>
      </c>
      <c r="Q107" s="32">
        <v>692.16063999999994</v>
      </c>
      <c r="R107" s="32">
        <v>3.2313299999999998</v>
      </c>
      <c r="S107" s="32">
        <v>310</v>
      </c>
      <c r="T107" s="32">
        <v>617.42628000000002</v>
      </c>
      <c r="U107" s="32">
        <v>3.2510400000000002</v>
      </c>
      <c r="V107" s="32">
        <v>39</v>
      </c>
    </row>
    <row r="108" spans="1:22" x14ac:dyDescent="0.25">
      <c r="A108" s="32" t="s">
        <v>0</v>
      </c>
      <c r="B108" s="32">
        <v>100</v>
      </c>
      <c r="C108" s="32">
        <v>0.4</v>
      </c>
      <c r="D108" s="32">
        <v>2067.6887700000002</v>
      </c>
      <c r="E108" s="32">
        <v>1.848E-2</v>
      </c>
      <c r="F108" s="32">
        <v>2076.7649200000001</v>
      </c>
      <c r="G108" s="32">
        <v>4.8160000000000001E-2</v>
      </c>
      <c r="H108" s="32">
        <v>2023.06304</v>
      </c>
      <c r="I108" s="32">
        <v>7.8596199999999996</v>
      </c>
      <c r="J108" s="32">
        <v>79</v>
      </c>
      <c r="K108" s="32">
        <v>1855.8601100000001</v>
      </c>
      <c r="L108" s="32">
        <v>7.9720800000000001</v>
      </c>
      <c r="M108" s="32">
        <v>38</v>
      </c>
      <c r="N108" s="32">
        <v>1984.1365900000001</v>
      </c>
      <c r="O108" s="32">
        <v>7.8475099999999998</v>
      </c>
      <c r="P108" s="32">
        <v>291</v>
      </c>
      <c r="Q108" s="32">
        <v>1906.29567</v>
      </c>
      <c r="R108" s="32">
        <v>7.8460400000000003</v>
      </c>
      <c r="S108" s="32">
        <v>110</v>
      </c>
      <c r="T108" s="32">
        <v>1836.64048</v>
      </c>
      <c r="U108" s="32">
        <v>7.92523</v>
      </c>
      <c r="V108" s="32">
        <v>17</v>
      </c>
    </row>
    <row r="109" spans="1:22" x14ac:dyDescent="0.25">
      <c r="A109" s="32" t="s">
        <v>0</v>
      </c>
      <c r="B109" s="32">
        <v>100</v>
      </c>
      <c r="C109" s="32">
        <v>0.4</v>
      </c>
      <c r="D109" s="32">
        <v>2067.6887700000002</v>
      </c>
      <c r="E109" s="32">
        <v>1.7690000000000001E-2</v>
      </c>
      <c r="F109" s="32">
        <v>2076.7649200000001</v>
      </c>
      <c r="G109" s="32">
        <v>4.8070000000000002E-2</v>
      </c>
      <c r="H109" s="32">
        <v>2067.6887700000002</v>
      </c>
      <c r="I109" s="32">
        <v>7.8830999999999998</v>
      </c>
      <c r="J109" s="32">
        <v>81</v>
      </c>
      <c r="K109" s="32">
        <v>1869.2723900000001</v>
      </c>
      <c r="L109" s="32">
        <v>7.83446</v>
      </c>
      <c r="M109" s="32">
        <v>37</v>
      </c>
      <c r="N109" s="32">
        <v>2001.7398800000001</v>
      </c>
      <c r="O109" s="32">
        <v>7.83223</v>
      </c>
      <c r="P109" s="32">
        <v>292</v>
      </c>
      <c r="Q109" s="32">
        <v>1873.0768599999999</v>
      </c>
      <c r="R109" s="32">
        <v>7.8493300000000001</v>
      </c>
      <c r="S109" s="32">
        <v>109</v>
      </c>
      <c r="T109" s="32">
        <v>1844.6261999999999</v>
      </c>
      <c r="U109" s="32">
        <v>8.1258599999999994</v>
      </c>
      <c r="V109" s="32">
        <v>17</v>
      </c>
    </row>
    <row r="110" spans="1:22" x14ac:dyDescent="0.25">
      <c r="A110" s="32" t="s">
        <v>0</v>
      </c>
      <c r="B110" s="32">
        <v>100</v>
      </c>
      <c r="C110" s="32">
        <v>0.4</v>
      </c>
      <c r="D110" s="32">
        <v>2067.6887700000002</v>
      </c>
      <c r="E110" s="32">
        <v>1.7670000000000002E-2</v>
      </c>
      <c r="F110" s="32">
        <v>2076.7649200000001</v>
      </c>
      <c r="G110" s="32">
        <v>4.7829999999999998E-2</v>
      </c>
      <c r="H110" s="32">
        <v>2045.5113699999999</v>
      </c>
      <c r="I110" s="32">
        <v>7.9138599999999997</v>
      </c>
      <c r="J110" s="32">
        <v>81</v>
      </c>
      <c r="K110" s="32">
        <v>1838.5185799999999</v>
      </c>
      <c r="L110" s="32">
        <v>7.9508799999999997</v>
      </c>
      <c r="M110" s="32">
        <v>38</v>
      </c>
      <c r="N110" s="32">
        <v>2024.4101700000001</v>
      </c>
      <c r="O110" s="32">
        <v>7.8316100000000004</v>
      </c>
      <c r="P110" s="32">
        <v>275</v>
      </c>
      <c r="Q110" s="32">
        <v>2020.2899299999999</v>
      </c>
      <c r="R110" s="32">
        <v>7.8449900000000001</v>
      </c>
      <c r="S110" s="32">
        <v>108</v>
      </c>
      <c r="T110" s="32">
        <v>1845.1078</v>
      </c>
      <c r="U110" s="32">
        <v>8.3733500000000003</v>
      </c>
      <c r="V110" s="32">
        <v>19</v>
      </c>
    </row>
    <row r="111" spans="1:22" x14ac:dyDescent="0.25">
      <c r="A111" s="32" t="s">
        <v>0</v>
      </c>
      <c r="B111" s="32">
        <v>100</v>
      </c>
      <c r="C111" s="32">
        <v>0.4</v>
      </c>
      <c r="D111" s="32">
        <v>2067.6887700000002</v>
      </c>
      <c r="E111" s="32">
        <v>1.78E-2</v>
      </c>
      <c r="F111" s="32">
        <v>2076.7649200000001</v>
      </c>
      <c r="G111" s="32">
        <v>4.7840000000000001E-2</v>
      </c>
      <c r="H111" s="32">
        <v>2067.6887700000002</v>
      </c>
      <c r="I111" s="32">
        <v>7.87765</v>
      </c>
      <c r="J111" s="32">
        <v>80</v>
      </c>
      <c r="K111" s="32">
        <v>1866.8183899999999</v>
      </c>
      <c r="L111" s="32">
        <v>8.0177700000000005</v>
      </c>
      <c r="M111" s="32">
        <v>37</v>
      </c>
      <c r="N111" s="32">
        <v>2059.28244</v>
      </c>
      <c r="O111" s="32">
        <v>7.8433299999999999</v>
      </c>
      <c r="P111" s="32">
        <v>291</v>
      </c>
      <c r="Q111" s="32">
        <v>1956.2659100000001</v>
      </c>
      <c r="R111" s="32">
        <v>7.85961</v>
      </c>
      <c r="S111" s="32">
        <v>112</v>
      </c>
      <c r="T111" s="32">
        <v>1870.6357</v>
      </c>
      <c r="U111" s="32">
        <v>8.1986299999999996</v>
      </c>
      <c r="V111" s="32">
        <v>18</v>
      </c>
    </row>
    <row r="112" spans="1:22" x14ac:dyDescent="0.25">
      <c r="A112" s="32" t="s">
        <v>0</v>
      </c>
      <c r="B112" s="32">
        <v>100</v>
      </c>
      <c r="C112" s="32">
        <v>0.4</v>
      </c>
      <c r="D112" s="32">
        <v>2067.6887700000002</v>
      </c>
      <c r="E112" s="32">
        <v>1.7760000000000001E-2</v>
      </c>
      <c r="F112" s="32">
        <v>2076.7649200000001</v>
      </c>
      <c r="G112" s="32">
        <v>4.8469999999999999E-2</v>
      </c>
      <c r="H112" s="32">
        <v>2067.6887700000002</v>
      </c>
      <c r="I112" s="32">
        <v>7.9446399999999997</v>
      </c>
      <c r="J112" s="32">
        <v>70</v>
      </c>
      <c r="K112" s="32">
        <v>1860.47253</v>
      </c>
      <c r="L112" s="32">
        <v>7.9164500000000002</v>
      </c>
      <c r="M112" s="32">
        <v>31</v>
      </c>
      <c r="N112" s="32">
        <v>2019.55888</v>
      </c>
      <c r="O112" s="32">
        <v>7.8361200000000002</v>
      </c>
      <c r="P112" s="32">
        <v>248</v>
      </c>
      <c r="Q112" s="32">
        <v>1943.6791499999999</v>
      </c>
      <c r="R112" s="32">
        <v>7.8800299999999996</v>
      </c>
      <c r="S112" s="32">
        <v>93</v>
      </c>
      <c r="T112" s="32">
        <v>1840.2506000000001</v>
      </c>
      <c r="U112" s="32">
        <v>8.0373199999999994</v>
      </c>
      <c r="V112" s="32">
        <v>17</v>
      </c>
    </row>
    <row r="113" spans="1:22" x14ac:dyDescent="0.25">
      <c r="A113" s="32" t="s">
        <v>0</v>
      </c>
      <c r="B113" s="32">
        <v>100</v>
      </c>
      <c r="C113" s="32">
        <v>0.7</v>
      </c>
      <c r="D113" s="32">
        <v>1832.50584</v>
      </c>
      <c r="E113" s="32">
        <v>2.0070000000000001E-2</v>
      </c>
      <c r="F113" s="32">
        <v>1892.0232000000001</v>
      </c>
      <c r="G113" s="32">
        <v>6.7089999999999997E-2</v>
      </c>
      <c r="H113" s="32">
        <v>1832.50584</v>
      </c>
      <c r="I113" s="32">
        <v>11.65638</v>
      </c>
      <c r="J113" s="32">
        <v>103</v>
      </c>
      <c r="K113" s="32">
        <v>1788.7412999999999</v>
      </c>
      <c r="L113" s="32">
        <v>11.83451</v>
      </c>
      <c r="M113" s="32">
        <v>44</v>
      </c>
      <c r="N113" s="32">
        <v>1835.8403900000001</v>
      </c>
      <c r="O113" s="32">
        <v>11.632630000000001</v>
      </c>
      <c r="P113" s="32">
        <v>356</v>
      </c>
      <c r="Q113" s="32">
        <v>1840.3939700000001</v>
      </c>
      <c r="R113" s="32">
        <v>11.68036</v>
      </c>
      <c r="S113" s="32">
        <v>146</v>
      </c>
      <c r="T113" s="32">
        <v>1775.68082</v>
      </c>
      <c r="U113" s="32">
        <v>11.768050000000001</v>
      </c>
      <c r="V113" s="32">
        <v>20</v>
      </c>
    </row>
    <row r="114" spans="1:22" x14ac:dyDescent="0.25">
      <c r="A114" s="32" t="s">
        <v>0</v>
      </c>
      <c r="B114" s="32">
        <v>100</v>
      </c>
      <c r="C114" s="32">
        <v>0.7</v>
      </c>
      <c r="D114" s="32">
        <v>1832.50584</v>
      </c>
      <c r="E114" s="32">
        <v>2.196E-2</v>
      </c>
      <c r="F114" s="32">
        <v>1892.0232000000001</v>
      </c>
      <c r="G114" s="32">
        <v>7.2900000000000006E-2</v>
      </c>
      <c r="H114" s="32">
        <v>1832.50584</v>
      </c>
      <c r="I114" s="32">
        <v>11.73751</v>
      </c>
      <c r="J114" s="32">
        <v>104</v>
      </c>
      <c r="K114" s="32">
        <v>1780.45658</v>
      </c>
      <c r="L114" s="32">
        <v>11.69543</v>
      </c>
      <c r="M114" s="32">
        <v>43</v>
      </c>
      <c r="N114" s="32">
        <v>1788.5489600000001</v>
      </c>
      <c r="O114" s="32">
        <v>11.647349999999999</v>
      </c>
      <c r="P114" s="32">
        <v>366</v>
      </c>
      <c r="Q114" s="32">
        <v>1812.36961</v>
      </c>
      <c r="R114" s="32">
        <v>11.66648</v>
      </c>
      <c r="S114" s="32">
        <v>144</v>
      </c>
      <c r="T114" s="32">
        <v>1778.4598900000001</v>
      </c>
      <c r="U114" s="32">
        <v>11.6912</v>
      </c>
      <c r="V114" s="32">
        <v>20</v>
      </c>
    </row>
    <row r="115" spans="1:22" x14ac:dyDescent="0.25">
      <c r="A115" s="32" t="s">
        <v>0</v>
      </c>
      <c r="B115" s="32">
        <v>100</v>
      </c>
      <c r="C115" s="32">
        <v>0.7</v>
      </c>
      <c r="D115" s="32">
        <v>1832.50584</v>
      </c>
      <c r="E115" s="32">
        <v>2.2349999999999998E-2</v>
      </c>
      <c r="F115" s="32">
        <v>1892.0232000000001</v>
      </c>
      <c r="G115" s="32">
        <v>7.1370000000000003E-2</v>
      </c>
      <c r="H115" s="32">
        <v>1832.50584</v>
      </c>
      <c r="I115" s="32">
        <v>11.66527</v>
      </c>
      <c r="J115" s="32">
        <v>105</v>
      </c>
      <c r="K115" s="32">
        <v>1794.00667</v>
      </c>
      <c r="L115" s="32">
        <v>11.827389999999999</v>
      </c>
      <c r="M115" s="32">
        <v>45</v>
      </c>
      <c r="N115" s="32">
        <v>1840.85229</v>
      </c>
      <c r="O115" s="32">
        <v>11.64443</v>
      </c>
      <c r="P115" s="32">
        <v>366</v>
      </c>
      <c r="Q115" s="32">
        <v>1848.8199099999999</v>
      </c>
      <c r="R115" s="32">
        <v>11.654870000000001</v>
      </c>
      <c r="S115" s="32">
        <v>143</v>
      </c>
      <c r="T115" s="32">
        <v>1764.0752600000001</v>
      </c>
      <c r="U115" s="32">
        <v>12.08408</v>
      </c>
      <c r="V115" s="32">
        <v>21</v>
      </c>
    </row>
    <row r="116" spans="1:22" x14ac:dyDescent="0.25">
      <c r="A116" s="32" t="s">
        <v>0</v>
      </c>
      <c r="B116" s="32">
        <v>100</v>
      </c>
      <c r="C116" s="32">
        <v>0.7</v>
      </c>
      <c r="D116" s="32">
        <v>1832.50584</v>
      </c>
      <c r="E116" s="32">
        <v>2.2249999999999999E-2</v>
      </c>
      <c r="F116" s="32">
        <v>1892.0232000000001</v>
      </c>
      <c r="G116" s="32">
        <v>7.2849999999999998E-2</v>
      </c>
      <c r="H116" s="32">
        <v>1832.50584</v>
      </c>
      <c r="I116" s="32">
        <v>11.721880000000001</v>
      </c>
      <c r="J116" s="32">
        <v>105</v>
      </c>
      <c r="K116" s="32">
        <v>1788.7068300000001</v>
      </c>
      <c r="L116" s="32">
        <v>11.750959999999999</v>
      </c>
      <c r="M116" s="32">
        <v>44</v>
      </c>
      <c r="N116" s="32">
        <v>1823.50884</v>
      </c>
      <c r="O116" s="32">
        <v>11.650130000000001</v>
      </c>
      <c r="P116" s="32">
        <v>377</v>
      </c>
      <c r="Q116" s="32">
        <v>1844.53054</v>
      </c>
      <c r="R116" s="32">
        <v>11.680999999999999</v>
      </c>
      <c r="S116" s="32">
        <v>137</v>
      </c>
      <c r="T116" s="32">
        <v>1789.6705400000001</v>
      </c>
      <c r="U116" s="32">
        <v>11.955590000000001</v>
      </c>
      <c r="V116" s="32">
        <v>25</v>
      </c>
    </row>
    <row r="117" spans="1:22" x14ac:dyDescent="0.25">
      <c r="A117" s="32" t="s">
        <v>0</v>
      </c>
      <c r="B117" s="32">
        <v>100</v>
      </c>
      <c r="C117" s="32">
        <v>0.7</v>
      </c>
      <c r="D117" s="32">
        <v>1832.50584</v>
      </c>
      <c r="E117" s="32">
        <v>2.1299999999999999E-2</v>
      </c>
      <c r="F117" s="32">
        <v>1892.0232000000001</v>
      </c>
      <c r="G117" s="32">
        <v>6.9120000000000001E-2</v>
      </c>
      <c r="H117" s="32">
        <v>1832.50584</v>
      </c>
      <c r="I117" s="32">
        <v>11.73737</v>
      </c>
      <c r="J117" s="32">
        <v>103</v>
      </c>
      <c r="K117" s="32">
        <v>1793.2829200000001</v>
      </c>
      <c r="L117" s="32">
        <v>11.765040000000001</v>
      </c>
      <c r="M117" s="32">
        <v>44</v>
      </c>
      <c r="N117" s="32">
        <v>1832.46568</v>
      </c>
      <c r="O117" s="32">
        <v>11.66005</v>
      </c>
      <c r="P117" s="32">
        <v>379</v>
      </c>
      <c r="Q117" s="32">
        <v>1820.2847400000001</v>
      </c>
      <c r="R117" s="32">
        <v>11.699210000000001</v>
      </c>
      <c r="S117" s="32">
        <v>143</v>
      </c>
      <c r="T117" s="32">
        <v>1767.8586299999999</v>
      </c>
      <c r="U117" s="32">
        <v>11.72078</v>
      </c>
      <c r="V117" s="32">
        <v>21</v>
      </c>
    </row>
    <row r="118" spans="1:22" x14ac:dyDescent="0.25">
      <c r="A118" s="32" t="s">
        <v>0</v>
      </c>
      <c r="B118" s="32">
        <v>100</v>
      </c>
      <c r="C118" s="32">
        <v>1</v>
      </c>
      <c r="D118" s="32">
        <v>1775.35726</v>
      </c>
      <c r="E118" s="32">
        <v>2.2669999999999999E-2</v>
      </c>
      <c r="F118" s="32">
        <v>1838.0003999999999</v>
      </c>
      <c r="G118" s="32">
        <v>7.6499999999999999E-2</v>
      </c>
      <c r="H118" s="32">
        <v>1775.35726</v>
      </c>
      <c r="I118" s="32">
        <v>19.295590000000001</v>
      </c>
      <c r="J118" s="32">
        <v>172</v>
      </c>
      <c r="K118" s="32">
        <v>1765.83133</v>
      </c>
      <c r="L118" s="32">
        <v>19.344529999999999</v>
      </c>
      <c r="M118" s="32">
        <v>71</v>
      </c>
      <c r="N118" s="32">
        <v>1804.68824</v>
      </c>
      <c r="O118" s="32">
        <v>19.242460000000001</v>
      </c>
      <c r="P118" s="32">
        <v>574</v>
      </c>
      <c r="Q118" s="32">
        <v>1830.3063500000001</v>
      </c>
      <c r="R118" s="32">
        <v>19.278089999999999</v>
      </c>
      <c r="S118" s="32">
        <v>238</v>
      </c>
      <c r="T118" s="32">
        <v>1768.0475300000001</v>
      </c>
      <c r="U118" s="32">
        <v>19.410830000000001</v>
      </c>
      <c r="V118" s="32">
        <v>41</v>
      </c>
    </row>
    <row r="119" spans="1:22" x14ac:dyDescent="0.25">
      <c r="A119" s="32" t="s">
        <v>0</v>
      </c>
      <c r="B119" s="32">
        <v>100</v>
      </c>
      <c r="C119" s="32">
        <v>1</v>
      </c>
      <c r="D119" s="32">
        <v>1775.35726</v>
      </c>
      <c r="E119" s="32">
        <v>2.257E-2</v>
      </c>
      <c r="F119" s="32">
        <v>1838.0003999999999</v>
      </c>
      <c r="G119" s="32">
        <v>7.4510000000000007E-2</v>
      </c>
      <c r="H119" s="32">
        <v>1775.35726</v>
      </c>
      <c r="I119" s="32">
        <v>19.299340000000001</v>
      </c>
      <c r="J119" s="32">
        <v>172</v>
      </c>
      <c r="K119" s="32">
        <v>1769.1127899999999</v>
      </c>
      <c r="L119" s="32">
        <v>19.44727</v>
      </c>
      <c r="M119" s="32">
        <v>71</v>
      </c>
      <c r="N119" s="32">
        <v>1841.7328199999999</v>
      </c>
      <c r="O119" s="32">
        <v>19.2379</v>
      </c>
      <c r="P119" s="32">
        <v>609</v>
      </c>
      <c r="Q119" s="32">
        <v>1797.6213399999999</v>
      </c>
      <c r="R119" s="32">
        <v>19.269030000000001</v>
      </c>
      <c r="S119" s="32">
        <v>240</v>
      </c>
      <c r="T119" s="32">
        <v>1771.4974400000001</v>
      </c>
      <c r="U119" s="32">
        <v>19.46022</v>
      </c>
      <c r="V119" s="32">
        <v>41</v>
      </c>
    </row>
    <row r="120" spans="1:22" x14ac:dyDescent="0.25">
      <c r="A120" s="32" t="s">
        <v>0</v>
      </c>
      <c r="B120" s="32">
        <v>100</v>
      </c>
      <c r="C120" s="32">
        <v>1</v>
      </c>
      <c r="D120" s="32">
        <v>1775.35726</v>
      </c>
      <c r="E120" s="32">
        <v>2.2429999999999999E-2</v>
      </c>
      <c r="F120" s="32">
        <v>1838.0003999999999</v>
      </c>
      <c r="G120" s="32">
        <v>7.2139999999999996E-2</v>
      </c>
      <c r="H120" s="32">
        <v>1775.35726</v>
      </c>
      <c r="I120" s="32">
        <v>19.291620000000002</v>
      </c>
      <c r="J120" s="32">
        <v>172</v>
      </c>
      <c r="K120" s="32">
        <v>1763.4694500000001</v>
      </c>
      <c r="L120" s="32">
        <v>19.367319999999999</v>
      </c>
      <c r="M120" s="32">
        <v>70</v>
      </c>
      <c r="N120" s="32">
        <v>1856.62456</v>
      </c>
      <c r="O120" s="32">
        <v>19.225020000000001</v>
      </c>
      <c r="P120" s="32">
        <v>609</v>
      </c>
      <c r="Q120" s="32">
        <v>1808.45588</v>
      </c>
      <c r="R120" s="32">
        <v>19.262460000000001</v>
      </c>
      <c r="S120" s="32">
        <v>246</v>
      </c>
      <c r="T120" s="32">
        <v>1770.5639799999999</v>
      </c>
      <c r="U120" s="32">
        <v>19.346810000000001</v>
      </c>
      <c r="V120" s="32">
        <v>41</v>
      </c>
    </row>
    <row r="121" spans="1:22" x14ac:dyDescent="0.25">
      <c r="A121" s="32" t="s">
        <v>0</v>
      </c>
      <c r="B121" s="32">
        <v>100</v>
      </c>
      <c r="C121" s="32">
        <v>1</v>
      </c>
      <c r="D121" s="32">
        <v>1775.35726</v>
      </c>
      <c r="E121" s="32">
        <v>2.2339999999999999E-2</v>
      </c>
      <c r="F121" s="32">
        <v>1838.0003999999999</v>
      </c>
      <c r="G121" s="32">
        <v>7.639E-2</v>
      </c>
      <c r="H121" s="32">
        <v>1775.35726</v>
      </c>
      <c r="I121" s="32">
        <v>19.325620000000001</v>
      </c>
      <c r="J121" s="32">
        <v>177</v>
      </c>
      <c r="K121" s="32">
        <v>1759.4266700000001</v>
      </c>
      <c r="L121" s="32">
        <v>19.358049999999999</v>
      </c>
      <c r="M121" s="32">
        <v>70</v>
      </c>
      <c r="N121" s="32">
        <v>1817.7427499999999</v>
      </c>
      <c r="O121" s="32">
        <v>19.250869999999999</v>
      </c>
      <c r="P121" s="32">
        <v>630</v>
      </c>
      <c r="Q121" s="32">
        <v>1803.2547400000001</v>
      </c>
      <c r="R121" s="32">
        <v>19.236740000000001</v>
      </c>
      <c r="S121" s="32">
        <v>237</v>
      </c>
      <c r="T121" s="32">
        <v>1769.5246299999999</v>
      </c>
      <c r="U121" s="32">
        <v>19.277010000000001</v>
      </c>
      <c r="V121" s="32">
        <v>40</v>
      </c>
    </row>
    <row r="122" spans="1:22" x14ac:dyDescent="0.25">
      <c r="A122" s="32" t="s">
        <v>0</v>
      </c>
      <c r="B122" s="32">
        <v>100</v>
      </c>
      <c r="C122" s="32">
        <v>1</v>
      </c>
      <c r="D122" s="32">
        <v>1775.35726</v>
      </c>
      <c r="E122" s="32">
        <v>2.24E-2</v>
      </c>
      <c r="F122" s="32">
        <v>1838.0003999999999</v>
      </c>
      <c r="G122" s="32">
        <v>7.5579999999999994E-2</v>
      </c>
      <c r="H122" s="32">
        <v>1775.35726</v>
      </c>
      <c r="I122" s="32">
        <v>19.319510000000001</v>
      </c>
      <c r="J122" s="32">
        <v>170</v>
      </c>
      <c r="K122" s="32">
        <v>1757.1997699999999</v>
      </c>
      <c r="L122" s="32">
        <v>19.226700000000001</v>
      </c>
      <c r="M122" s="32">
        <v>70</v>
      </c>
      <c r="N122" s="32">
        <v>1892.59329</v>
      </c>
      <c r="O122" s="32">
        <v>19.24494</v>
      </c>
      <c r="P122" s="32">
        <v>608</v>
      </c>
      <c r="Q122" s="32">
        <v>1847.19866</v>
      </c>
      <c r="R122" s="32">
        <v>19.279250000000001</v>
      </c>
      <c r="S122" s="32">
        <v>248</v>
      </c>
      <c r="T122" s="32">
        <v>1771.5093300000001</v>
      </c>
      <c r="U122" s="32">
        <v>19.328949999999999</v>
      </c>
      <c r="V122" s="32">
        <v>40</v>
      </c>
    </row>
    <row r="123" spans="1:22" x14ac:dyDescent="0.25">
      <c r="A123" s="2" t="s">
        <v>0</v>
      </c>
      <c r="B123" s="2">
        <v>1000</v>
      </c>
      <c r="C123" s="2">
        <v>0.4</v>
      </c>
      <c r="D123" s="2">
        <v>19289.238389999999</v>
      </c>
      <c r="E123" s="2">
        <v>0.10981</v>
      </c>
      <c r="F123" s="2">
        <v>19329.537489999999</v>
      </c>
      <c r="G123" s="2">
        <v>7.1900000000000006E-2</v>
      </c>
      <c r="H123" s="2">
        <v>19289.238389999999</v>
      </c>
      <c r="I123" s="2">
        <v>380.67975999999999</v>
      </c>
      <c r="J123" s="2">
        <v>165</v>
      </c>
      <c r="K123" s="2">
        <v>19040.240590000001</v>
      </c>
      <c r="L123" s="2">
        <v>388.96285</v>
      </c>
      <c r="M123" s="2">
        <v>9</v>
      </c>
      <c r="N123" s="2">
        <v>19932.03083</v>
      </c>
      <c r="O123" s="2">
        <v>379.88562999999999</v>
      </c>
      <c r="P123" s="2">
        <v>808</v>
      </c>
      <c r="Q123" s="2">
        <v>19190.303960000001</v>
      </c>
      <c r="R123" s="2">
        <v>388.12621000000001</v>
      </c>
      <c r="S123" s="2">
        <v>32</v>
      </c>
      <c r="T123" s="2">
        <v>18995.807120000001</v>
      </c>
      <c r="U123" s="2">
        <v>421.87308999999999</v>
      </c>
      <c r="V123" s="2">
        <v>7</v>
      </c>
    </row>
    <row r="124" spans="1:22" x14ac:dyDescent="0.25">
      <c r="A124" s="2" t="s">
        <v>0</v>
      </c>
      <c r="B124" s="2">
        <v>1000</v>
      </c>
      <c r="C124" s="2">
        <v>0.4</v>
      </c>
      <c r="D124" s="2">
        <v>19289.238389999999</v>
      </c>
      <c r="E124" s="2">
        <v>1.5779999999999999E-2</v>
      </c>
      <c r="F124" s="2">
        <v>19329.537489999999</v>
      </c>
      <c r="G124" s="2">
        <v>7.2279999999999997E-2</v>
      </c>
      <c r="H124" s="2">
        <v>19289.238389999999</v>
      </c>
      <c r="I124" s="2">
        <v>380.76866999999999</v>
      </c>
      <c r="J124" s="2">
        <v>167</v>
      </c>
      <c r="K124" s="2">
        <v>19043.959040000002</v>
      </c>
      <c r="L124" s="2">
        <v>389.26954000000001</v>
      </c>
      <c r="M124" s="2">
        <v>9</v>
      </c>
      <c r="N124" s="2">
        <v>20477.056929999999</v>
      </c>
      <c r="O124" s="2">
        <v>379.95078000000001</v>
      </c>
      <c r="P124" s="2">
        <v>821</v>
      </c>
      <c r="Q124" s="2">
        <v>19190.303960000001</v>
      </c>
      <c r="R124" s="2">
        <v>389.62750999999997</v>
      </c>
      <c r="S124" s="2">
        <v>32</v>
      </c>
      <c r="T124" s="2">
        <v>18998.157220000001</v>
      </c>
      <c r="U124" s="2">
        <v>415.04851000000002</v>
      </c>
      <c r="V124" s="2">
        <v>8</v>
      </c>
    </row>
    <row r="125" spans="1:22" x14ac:dyDescent="0.25">
      <c r="A125" s="2" t="s">
        <v>0</v>
      </c>
      <c r="B125" s="2">
        <v>1000</v>
      </c>
      <c r="C125" s="2">
        <v>0.4</v>
      </c>
      <c r="D125" s="2">
        <v>19289.238389999999</v>
      </c>
      <c r="E125" s="2">
        <v>1.5709999999999998E-2</v>
      </c>
      <c r="F125" s="2">
        <v>19329.537489999999</v>
      </c>
      <c r="G125" s="2">
        <v>7.2010000000000005E-2</v>
      </c>
      <c r="H125" s="2">
        <v>19289.238389999999</v>
      </c>
      <c r="I125" s="2">
        <v>380.23437999999999</v>
      </c>
      <c r="J125" s="2">
        <v>168</v>
      </c>
      <c r="K125" s="2">
        <v>19064.52306</v>
      </c>
      <c r="L125" s="2">
        <v>384.08193</v>
      </c>
      <c r="M125" s="2">
        <v>9</v>
      </c>
      <c r="N125" s="2">
        <v>19891.39</v>
      </c>
      <c r="O125" s="2">
        <v>379.87626</v>
      </c>
      <c r="P125" s="2">
        <v>785</v>
      </c>
      <c r="Q125" s="2">
        <v>19190.303960000001</v>
      </c>
      <c r="R125" s="2">
        <v>384.85759999999999</v>
      </c>
      <c r="S125" s="2">
        <v>32</v>
      </c>
      <c r="T125" s="2">
        <v>18992.813279999998</v>
      </c>
      <c r="U125" s="2">
        <v>420.78160000000003</v>
      </c>
      <c r="V125" s="2">
        <v>7</v>
      </c>
    </row>
    <row r="126" spans="1:22" x14ac:dyDescent="0.25">
      <c r="A126" s="2" t="s">
        <v>0</v>
      </c>
      <c r="B126" s="2">
        <v>1000</v>
      </c>
      <c r="C126" s="2">
        <v>0.4</v>
      </c>
      <c r="D126" s="2">
        <v>19289.238389999999</v>
      </c>
      <c r="E126" s="2">
        <v>1.6029999999999999E-2</v>
      </c>
      <c r="F126" s="2">
        <v>19329.537489999999</v>
      </c>
      <c r="G126" s="2">
        <v>7.3789999999999994E-2</v>
      </c>
      <c r="H126" s="2">
        <v>19289.238389999999</v>
      </c>
      <c r="I126" s="2">
        <v>381.64785000000001</v>
      </c>
      <c r="J126" s="2">
        <v>166</v>
      </c>
      <c r="K126" s="2">
        <v>19062.77521</v>
      </c>
      <c r="L126" s="2">
        <v>390.20258000000001</v>
      </c>
      <c r="M126" s="2">
        <v>9</v>
      </c>
      <c r="N126" s="2">
        <v>20195.335709999999</v>
      </c>
      <c r="O126" s="2">
        <v>379.94983999999999</v>
      </c>
      <c r="P126" s="2">
        <v>817</v>
      </c>
      <c r="Q126" s="2">
        <v>19190.303960000001</v>
      </c>
      <c r="R126" s="2">
        <v>390.17482999999999</v>
      </c>
      <c r="S126" s="2">
        <v>32</v>
      </c>
      <c r="T126" s="2">
        <v>18992.49209</v>
      </c>
      <c r="U126" s="2">
        <v>418.16070999999999</v>
      </c>
      <c r="V126" s="2">
        <v>8</v>
      </c>
    </row>
    <row r="127" spans="1:22" x14ac:dyDescent="0.25">
      <c r="A127" s="2" t="s">
        <v>0</v>
      </c>
      <c r="B127" s="2">
        <v>1000</v>
      </c>
      <c r="C127" s="2">
        <v>0.4</v>
      </c>
      <c r="D127" s="2">
        <v>19289.238389999999</v>
      </c>
      <c r="E127" s="2">
        <v>2.1170000000000001E-2</v>
      </c>
      <c r="F127" s="2">
        <v>19329.537489999999</v>
      </c>
      <c r="G127" s="2">
        <v>9.7540000000000002E-2</v>
      </c>
      <c r="H127" s="2">
        <v>19289.238389999999</v>
      </c>
      <c r="I127" s="2">
        <v>380.17289</v>
      </c>
      <c r="J127" s="2">
        <v>167</v>
      </c>
      <c r="K127" s="2">
        <v>19053.863290000001</v>
      </c>
      <c r="L127" s="2">
        <v>386.87178</v>
      </c>
      <c r="M127" s="2">
        <v>9</v>
      </c>
      <c r="N127" s="2">
        <v>19907.329030000001</v>
      </c>
      <c r="O127" s="2">
        <v>379.94090999999997</v>
      </c>
      <c r="P127" s="2">
        <v>792</v>
      </c>
      <c r="Q127" s="2">
        <v>19143.726460000002</v>
      </c>
      <c r="R127" s="2">
        <v>385.40397000000002</v>
      </c>
      <c r="S127" s="2">
        <v>32</v>
      </c>
      <c r="T127" s="2">
        <v>18994.005969999998</v>
      </c>
      <c r="U127" s="2">
        <v>420.58688999999998</v>
      </c>
      <c r="V127" s="2">
        <v>7</v>
      </c>
    </row>
    <row r="128" spans="1:22" x14ac:dyDescent="0.25">
      <c r="A128" s="2" t="s">
        <v>0</v>
      </c>
      <c r="B128" s="2">
        <v>1000</v>
      </c>
      <c r="C128" s="2">
        <v>0.7</v>
      </c>
      <c r="D128" s="2">
        <v>19036.53</v>
      </c>
      <c r="E128" s="2">
        <v>1.61E-2</v>
      </c>
      <c r="F128" s="2">
        <v>19064.300800000001</v>
      </c>
      <c r="G128" s="2">
        <v>7.6679999999999998E-2</v>
      </c>
      <c r="H128" s="2">
        <v>19036.53</v>
      </c>
      <c r="I128" s="2">
        <v>603.98801000000003</v>
      </c>
      <c r="J128" s="2">
        <v>268</v>
      </c>
      <c r="K128" s="2">
        <v>18991.729960000001</v>
      </c>
      <c r="L128" s="2">
        <v>616.8999</v>
      </c>
      <c r="M128" s="2">
        <v>14</v>
      </c>
      <c r="N128" s="2">
        <v>19680.03469</v>
      </c>
      <c r="O128" s="2">
        <v>602.66445999999996</v>
      </c>
      <c r="P128" s="2">
        <v>1263</v>
      </c>
      <c r="Q128" s="2">
        <v>19126.320909999999</v>
      </c>
      <c r="R128" s="2">
        <v>609.99174000000005</v>
      </c>
      <c r="S128" s="2">
        <v>52</v>
      </c>
      <c r="T128" s="2">
        <v>18979.04176</v>
      </c>
      <c r="U128" s="2">
        <v>641.53107999999997</v>
      </c>
      <c r="V128" s="2">
        <v>10</v>
      </c>
    </row>
    <row r="129" spans="1:22" x14ac:dyDescent="0.25">
      <c r="A129" s="2" t="s">
        <v>0</v>
      </c>
      <c r="B129" s="2">
        <v>1000</v>
      </c>
      <c r="C129" s="2">
        <v>0.7</v>
      </c>
      <c r="D129" s="2">
        <v>19036.53</v>
      </c>
      <c r="E129" s="2">
        <v>1.704E-2</v>
      </c>
      <c r="F129" s="2">
        <v>19064.300800000001</v>
      </c>
      <c r="G129" s="2">
        <v>8.1350000000000006E-2</v>
      </c>
      <c r="H129" s="2">
        <v>19036.53</v>
      </c>
      <c r="I129" s="2">
        <v>602.62055999999995</v>
      </c>
      <c r="J129" s="2">
        <v>262</v>
      </c>
      <c r="K129" s="2">
        <v>18994.44715</v>
      </c>
      <c r="L129" s="2">
        <v>605.99024999999995</v>
      </c>
      <c r="M129" s="2">
        <v>14</v>
      </c>
      <c r="N129" s="2">
        <v>20023.29</v>
      </c>
      <c r="O129" s="2">
        <v>602.52008999999998</v>
      </c>
      <c r="P129" s="2">
        <v>1257</v>
      </c>
      <c r="Q129" s="2">
        <v>19092.274969999999</v>
      </c>
      <c r="R129" s="2">
        <v>604.04461000000003</v>
      </c>
      <c r="S129" s="2">
        <v>52</v>
      </c>
      <c r="T129" s="2">
        <v>18979.593919999999</v>
      </c>
      <c r="U129" s="2">
        <v>648.46081000000004</v>
      </c>
      <c r="V129" s="2">
        <v>10</v>
      </c>
    </row>
    <row r="130" spans="1:22" x14ac:dyDescent="0.25">
      <c r="A130" s="2" t="s">
        <v>0</v>
      </c>
      <c r="B130" s="2">
        <v>1000</v>
      </c>
      <c r="C130" s="2">
        <v>0.7</v>
      </c>
      <c r="D130" s="2">
        <v>19036.53</v>
      </c>
      <c r="E130" s="2">
        <v>1.7520000000000001E-2</v>
      </c>
      <c r="F130" s="2">
        <v>19064.300800000001</v>
      </c>
      <c r="G130" s="2">
        <v>8.1869999999999998E-2</v>
      </c>
      <c r="H130" s="2">
        <v>19036.53</v>
      </c>
      <c r="I130" s="2">
        <v>603.63913000000002</v>
      </c>
      <c r="J130" s="2">
        <v>264</v>
      </c>
      <c r="K130" s="2">
        <v>18995.619139999999</v>
      </c>
      <c r="L130" s="2">
        <v>614.67310999999995</v>
      </c>
      <c r="M130" s="2">
        <v>14</v>
      </c>
      <c r="N130" s="2">
        <v>19857.061659999999</v>
      </c>
      <c r="O130" s="2">
        <v>602.22730000000001</v>
      </c>
      <c r="P130" s="2">
        <v>1268</v>
      </c>
      <c r="Q130" s="2">
        <v>19103.59693</v>
      </c>
      <c r="R130" s="2">
        <v>610.19827999999995</v>
      </c>
      <c r="S130" s="2">
        <v>53</v>
      </c>
      <c r="T130" s="2">
        <v>18977.949939999999</v>
      </c>
      <c r="U130" s="2">
        <v>644.94834000000003</v>
      </c>
      <c r="V130" s="2">
        <v>10</v>
      </c>
    </row>
    <row r="131" spans="1:22" x14ac:dyDescent="0.25">
      <c r="A131" s="2" t="s">
        <v>0</v>
      </c>
      <c r="B131" s="2">
        <v>1000</v>
      </c>
      <c r="C131" s="2">
        <v>0.7</v>
      </c>
      <c r="D131" s="2">
        <v>19036.53</v>
      </c>
      <c r="E131" s="2">
        <v>1.6320000000000001E-2</v>
      </c>
      <c r="F131" s="2">
        <v>19064.300800000001</v>
      </c>
      <c r="G131" s="2">
        <v>7.7130000000000004E-2</v>
      </c>
      <c r="H131" s="2">
        <v>19036.53</v>
      </c>
      <c r="I131" s="2">
        <v>604.18691000000001</v>
      </c>
      <c r="J131" s="2">
        <v>265</v>
      </c>
      <c r="K131" s="2">
        <v>18996.157660000001</v>
      </c>
      <c r="L131" s="2">
        <v>616.54174</v>
      </c>
      <c r="M131" s="2">
        <v>14</v>
      </c>
      <c r="N131" s="2">
        <v>20093.254300000001</v>
      </c>
      <c r="O131" s="2">
        <v>602.29836999999998</v>
      </c>
      <c r="P131" s="2">
        <v>1245</v>
      </c>
      <c r="Q131" s="2">
        <v>19180.514019999999</v>
      </c>
      <c r="R131" s="2">
        <v>603.03614000000005</v>
      </c>
      <c r="S131" s="2">
        <v>52</v>
      </c>
      <c r="T131" s="2">
        <v>18978.834599999998</v>
      </c>
      <c r="U131" s="2">
        <v>645.82682</v>
      </c>
      <c r="V131" s="2">
        <v>10</v>
      </c>
    </row>
    <row r="132" spans="1:22" x14ac:dyDescent="0.25">
      <c r="A132" s="2" t="s">
        <v>0</v>
      </c>
      <c r="B132" s="2">
        <v>1000</v>
      </c>
      <c r="C132" s="2">
        <v>0.7</v>
      </c>
      <c r="D132" s="2">
        <v>19036.53</v>
      </c>
      <c r="E132" s="2">
        <v>1.6199999999999999E-2</v>
      </c>
      <c r="F132" s="2">
        <v>19064.300800000001</v>
      </c>
      <c r="G132" s="2">
        <v>7.6429999999999998E-2</v>
      </c>
      <c r="H132" s="2">
        <v>19036.53</v>
      </c>
      <c r="I132" s="2">
        <v>602.69734000000005</v>
      </c>
      <c r="J132" s="2">
        <v>266</v>
      </c>
      <c r="K132" s="2">
        <v>18992.902719999998</v>
      </c>
      <c r="L132" s="2">
        <v>614.43427999999994</v>
      </c>
      <c r="M132" s="2">
        <v>14</v>
      </c>
      <c r="N132" s="2">
        <v>19784.11867</v>
      </c>
      <c r="O132" s="2">
        <v>602.22762</v>
      </c>
      <c r="P132" s="2">
        <v>1247</v>
      </c>
      <c r="Q132" s="2">
        <v>19147.473669999999</v>
      </c>
      <c r="R132" s="2">
        <v>607.6377</v>
      </c>
      <c r="S132" s="2">
        <v>52</v>
      </c>
      <c r="T132" s="2">
        <v>18979.862369999999</v>
      </c>
      <c r="U132" s="2">
        <v>614.22280999999998</v>
      </c>
      <c r="V132" s="2">
        <v>12</v>
      </c>
    </row>
    <row r="133" spans="1:22" x14ac:dyDescent="0.25">
      <c r="A133" s="2" t="s">
        <v>0</v>
      </c>
      <c r="B133" s="2">
        <v>1000</v>
      </c>
      <c r="C133" s="2">
        <v>1</v>
      </c>
      <c r="D133" s="2">
        <v>19006.569230000001</v>
      </c>
      <c r="E133" s="2">
        <v>1.6899999999999998E-2</v>
      </c>
      <c r="F133" s="2">
        <v>19048.428929999998</v>
      </c>
      <c r="G133" s="2">
        <v>6.3810000000000006E-2</v>
      </c>
      <c r="H133" s="2">
        <v>19006.569230000001</v>
      </c>
      <c r="I133" s="2">
        <v>953.23599999999999</v>
      </c>
      <c r="J133" s="2">
        <v>410</v>
      </c>
      <c r="K133" s="2">
        <v>18982.18619</v>
      </c>
      <c r="L133" s="2">
        <v>956.70057999999995</v>
      </c>
      <c r="M133" s="2">
        <v>21</v>
      </c>
      <c r="N133" s="2">
        <v>19514.622869999999</v>
      </c>
      <c r="O133" s="2">
        <v>951.53926999999999</v>
      </c>
      <c r="P133" s="2">
        <v>2027</v>
      </c>
      <c r="Q133" s="2">
        <v>19069.28846</v>
      </c>
      <c r="R133" s="2">
        <v>951.50760000000002</v>
      </c>
      <c r="S133" s="2">
        <v>80</v>
      </c>
      <c r="T133" s="2">
        <v>18977.341479999999</v>
      </c>
      <c r="U133" s="2">
        <v>979.55616999999995</v>
      </c>
      <c r="V133" s="2">
        <v>14</v>
      </c>
    </row>
    <row r="134" spans="1:22" x14ac:dyDescent="0.25">
      <c r="A134" s="2" t="s">
        <v>0</v>
      </c>
      <c r="B134" s="2">
        <v>1000</v>
      </c>
      <c r="C134" s="2">
        <v>1</v>
      </c>
      <c r="D134" s="2">
        <v>19006.569230000001</v>
      </c>
      <c r="E134" s="2">
        <v>1.7059999999999999E-2</v>
      </c>
      <c r="F134" s="2">
        <v>19048.428929999998</v>
      </c>
      <c r="G134" s="2">
        <v>6.411E-2</v>
      </c>
      <c r="H134" s="2">
        <v>19006.569230000001</v>
      </c>
      <c r="I134" s="2">
        <v>951.73847999999998</v>
      </c>
      <c r="J134" s="2">
        <v>409</v>
      </c>
      <c r="K134" s="2">
        <v>18978.279740000002</v>
      </c>
      <c r="L134" s="2">
        <v>954.46290999999997</v>
      </c>
      <c r="M134" s="2">
        <v>21</v>
      </c>
      <c r="N134" s="2">
        <v>19419.345369999999</v>
      </c>
      <c r="O134" s="2">
        <v>952.00030000000004</v>
      </c>
      <c r="P134" s="2">
        <v>1998</v>
      </c>
      <c r="Q134" s="2">
        <v>19165.771939999999</v>
      </c>
      <c r="R134" s="2">
        <v>958.98212000000001</v>
      </c>
      <c r="S134" s="2">
        <v>84</v>
      </c>
      <c r="T134" s="2">
        <v>18977.349999999999</v>
      </c>
      <c r="U134" s="2">
        <v>977.68178</v>
      </c>
      <c r="V134" s="2">
        <v>14</v>
      </c>
    </row>
    <row r="135" spans="1:22" x14ac:dyDescent="0.25">
      <c r="A135" s="2" t="s">
        <v>0</v>
      </c>
      <c r="B135" s="2">
        <v>1000</v>
      </c>
      <c r="C135" s="2">
        <v>1</v>
      </c>
      <c r="D135" s="2">
        <v>19006.569230000001</v>
      </c>
      <c r="E135" s="2">
        <v>1.7000000000000001E-2</v>
      </c>
      <c r="F135" s="2">
        <v>19048.428929999998</v>
      </c>
      <c r="G135" s="2">
        <v>6.3810000000000006E-2</v>
      </c>
      <c r="H135" s="2">
        <v>19006.569230000001</v>
      </c>
      <c r="I135" s="2">
        <v>952.30746999999997</v>
      </c>
      <c r="J135" s="2">
        <v>407</v>
      </c>
      <c r="K135" s="2">
        <v>18979.98301</v>
      </c>
      <c r="L135" s="2">
        <v>995.67989</v>
      </c>
      <c r="M135" s="2">
        <v>22</v>
      </c>
      <c r="N135" s="2">
        <v>19160.464380000001</v>
      </c>
      <c r="O135" s="2">
        <v>951.68808999999999</v>
      </c>
      <c r="P135" s="2">
        <v>1991</v>
      </c>
      <c r="Q135" s="2">
        <v>19179.082900000001</v>
      </c>
      <c r="R135" s="2">
        <v>960.09563000000003</v>
      </c>
      <c r="S135" s="2">
        <v>85</v>
      </c>
      <c r="T135" s="2">
        <v>18976.294259999999</v>
      </c>
      <c r="U135" s="2">
        <v>992.49459999999999</v>
      </c>
      <c r="V135" s="2">
        <v>15</v>
      </c>
    </row>
    <row r="136" spans="1:22" x14ac:dyDescent="0.25">
      <c r="A136" s="2" t="s">
        <v>0</v>
      </c>
      <c r="B136" s="2">
        <v>1000</v>
      </c>
      <c r="C136" s="2">
        <v>1</v>
      </c>
      <c r="D136" s="2">
        <v>19006.569230000001</v>
      </c>
      <c r="E136" s="2">
        <v>1.7090000000000001E-2</v>
      </c>
      <c r="F136" s="2">
        <v>19048.428929999998</v>
      </c>
      <c r="G136" s="2">
        <v>6.4339999999999994E-2</v>
      </c>
      <c r="H136" s="2">
        <v>19006.569230000001</v>
      </c>
      <c r="I136" s="2">
        <v>952.87387000000001</v>
      </c>
      <c r="J136" s="2">
        <v>410</v>
      </c>
      <c r="K136" s="2">
        <v>18976.830249999999</v>
      </c>
      <c r="L136" s="2">
        <v>994.45389</v>
      </c>
      <c r="M136" s="2">
        <v>22</v>
      </c>
      <c r="N136" s="2">
        <v>19040.60382</v>
      </c>
      <c r="O136" s="2">
        <v>951.74104999999997</v>
      </c>
      <c r="P136" s="2">
        <v>1978</v>
      </c>
      <c r="Q136" s="2">
        <v>19054.726330000001</v>
      </c>
      <c r="R136" s="2">
        <v>963.31583999999998</v>
      </c>
      <c r="S136" s="2">
        <v>80</v>
      </c>
      <c r="T136" s="2">
        <v>18977.388800000001</v>
      </c>
      <c r="U136" s="2">
        <v>979.50788</v>
      </c>
      <c r="V136" s="2">
        <v>14</v>
      </c>
    </row>
    <row r="137" spans="1:22" x14ac:dyDescent="0.25">
      <c r="A137" s="2" t="s">
        <v>0</v>
      </c>
      <c r="B137" s="2">
        <v>1000</v>
      </c>
      <c r="C137" s="2">
        <v>1</v>
      </c>
      <c r="D137" s="2">
        <v>19006.569230000001</v>
      </c>
      <c r="E137" s="2">
        <v>1.6910000000000001E-2</v>
      </c>
      <c r="F137" s="2">
        <v>19048.428929999998</v>
      </c>
      <c r="G137" s="2">
        <v>6.3560000000000005E-2</v>
      </c>
      <c r="H137" s="2">
        <v>19006.569230000001</v>
      </c>
      <c r="I137" s="2">
        <v>952.44277</v>
      </c>
      <c r="J137" s="2">
        <v>410</v>
      </c>
      <c r="K137" s="2">
        <v>18978.127779999999</v>
      </c>
      <c r="L137" s="2">
        <v>957.72997999999995</v>
      </c>
      <c r="M137" s="2">
        <v>21</v>
      </c>
      <c r="N137" s="2">
        <v>19309.896919999999</v>
      </c>
      <c r="O137" s="2">
        <v>951.54254000000003</v>
      </c>
      <c r="P137" s="2">
        <v>1965</v>
      </c>
      <c r="Q137" s="2">
        <v>19179.082900000001</v>
      </c>
      <c r="R137" s="2">
        <v>961.28072999999995</v>
      </c>
      <c r="S137" s="2">
        <v>85</v>
      </c>
      <c r="T137" s="2">
        <v>18977.057069999999</v>
      </c>
      <c r="U137" s="2">
        <v>972.00076999999999</v>
      </c>
      <c r="V137" s="2">
        <v>14</v>
      </c>
    </row>
  </sheetData>
  <mergeCells count="7">
    <mergeCell ref="T1:V1"/>
    <mergeCell ref="D1:E1"/>
    <mergeCell ref="F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Q55"/>
  <sheetViews>
    <sheetView zoomScale="85" zoomScaleNormal="85" workbookViewId="0">
      <selection activeCell="L30" sqref="L30:Q30"/>
    </sheetView>
  </sheetViews>
  <sheetFormatPr defaultRowHeight="13.8" x14ac:dyDescent="0.25"/>
  <cols>
    <col min="1" max="1" width="10.6640625" customWidth="1"/>
    <col min="2" max="2" width="5.44140625" bestFit="1" customWidth="1"/>
    <col min="3" max="3" width="4.44140625" bestFit="1" customWidth="1"/>
    <col min="4" max="4" width="13.21875" style="16" customWidth="1"/>
    <col min="5" max="10" width="13.21875" customWidth="1"/>
    <col min="11" max="11" width="4.44140625" customWidth="1"/>
    <col min="12" max="17" width="8.109375" customWidth="1"/>
  </cols>
  <sheetData>
    <row r="1" spans="1:17" s="3" customFormat="1" x14ac:dyDescent="0.25">
      <c r="D1" s="31" t="s">
        <v>49</v>
      </c>
      <c r="E1" s="31" t="s">
        <v>60</v>
      </c>
      <c r="F1" s="30" t="s">
        <v>50</v>
      </c>
      <c r="G1" s="30" t="s">
        <v>51</v>
      </c>
      <c r="H1" s="30" t="s">
        <v>52</v>
      </c>
      <c r="I1" s="30" t="s">
        <v>53</v>
      </c>
      <c r="J1" s="30" t="s">
        <v>54</v>
      </c>
      <c r="K1" s="9"/>
      <c r="L1" s="18" t="s">
        <v>49</v>
      </c>
      <c r="M1" s="18" t="s">
        <v>61</v>
      </c>
      <c r="N1" s="18" t="s">
        <v>50</v>
      </c>
      <c r="O1" s="18" t="s">
        <v>51</v>
      </c>
      <c r="P1" s="18" t="s">
        <v>52</v>
      </c>
      <c r="Q1" s="18" t="s">
        <v>53</v>
      </c>
    </row>
    <row r="2" spans="1:17" s="3" customFormat="1" x14ac:dyDescent="0.25">
      <c r="D2" s="13" t="s">
        <v>55</v>
      </c>
      <c r="E2" s="13" t="s">
        <v>55</v>
      </c>
      <c r="F2" s="9" t="s">
        <v>55</v>
      </c>
      <c r="G2" s="9" t="s">
        <v>55</v>
      </c>
      <c r="H2" s="9" t="s">
        <v>55</v>
      </c>
      <c r="I2" s="9" t="s">
        <v>58</v>
      </c>
      <c r="J2" s="9" t="s">
        <v>55</v>
      </c>
      <c r="K2" s="9"/>
      <c r="M2" s="9"/>
    </row>
    <row r="3" spans="1:17" s="3" customFormat="1" x14ac:dyDescent="0.25">
      <c r="A3" s="3" t="s">
        <v>1</v>
      </c>
      <c r="B3" s="3">
        <v>25</v>
      </c>
      <c r="C3" s="3">
        <v>0.4</v>
      </c>
      <c r="D3" s="14">
        <v>38.524320000000003</v>
      </c>
      <c r="E3" s="14">
        <v>38.524320000000003</v>
      </c>
      <c r="F3" s="14">
        <v>34.314610000000002</v>
      </c>
      <c r="G3" s="14">
        <v>32.673309999999994</v>
      </c>
      <c r="H3" s="14">
        <v>33.436571999999998</v>
      </c>
      <c r="I3" s="14">
        <v>32.910716000000001</v>
      </c>
      <c r="J3" s="14">
        <v>32.665149999999997</v>
      </c>
      <c r="L3" s="3">
        <f t="shared" ref="L3:L29" si="0">(D3-J3)/MAX(D3,J3)</f>
        <v>0.15209016018971927</v>
      </c>
      <c r="M3" s="3">
        <f t="shared" ref="M3:M29" si="1">(E3-J3)/MAX(J3,E3)</f>
        <v>0.15209016018971927</v>
      </c>
      <c r="N3" s="3">
        <f t="shared" ref="N3:N29" si="2">(F3-J3)/MAX(F3,J3)</f>
        <v>4.8068738068129134E-2</v>
      </c>
      <c r="O3" s="3">
        <f t="shared" ref="O3:O29" si="3">(G3-J3)/MAX(G3,J3)</f>
        <v>2.4974512836307728E-4</v>
      </c>
      <c r="P3" s="3">
        <f t="shared" ref="P3:P29" si="4">(H3-J3)/MAX(H3,J3)</f>
        <v>2.3071204787380752E-2</v>
      </c>
      <c r="Q3" s="3">
        <f t="shared" ref="Q3:Q29" si="5">(I3-J3)/MAX(I3,J3)</f>
        <v>7.4615818142638925E-3</v>
      </c>
    </row>
    <row r="4" spans="1:17" s="3" customFormat="1" x14ac:dyDescent="0.25">
      <c r="A4" s="3" t="s">
        <v>1</v>
      </c>
      <c r="B4" s="3">
        <v>25</v>
      </c>
      <c r="C4" s="3">
        <v>0.7</v>
      </c>
      <c r="D4" s="14">
        <v>33.99568</v>
      </c>
      <c r="E4" s="14">
        <v>33.31035</v>
      </c>
      <c r="F4" s="14">
        <v>31.364571999999999</v>
      </c>
      <c r="G4" s="14">
        <v>29.722867999999998</v>
      </c>
      <c r="H4" s="14">
        <v>31.589556000000005</v>
      </c>
      <c r="I4" s="14">
        <v>30.267643999999997</v>
      </c>
      <c r="J4" s="14">
        <v>29.783300000000004</v>
      </c>
      <c r="L4" s="3">
        <f t="shared" si="0"/>
        <v>0.12390927317823899</v>
      </c>
      <c r="M4" s="3">
        <f t="shared" si="1"/>
        <v>0.10588450736782999</v>
      </c>
      <c r="N4" s="3">
        <f t="shared" si="2"/>
        <v>5.0415864115728883E-2</v>
      </c>
      <c r="O4" s="3">
        <f t="shared" si="3"/>
        <v>-2.0290565518262184E-3</v>
      </c>
      <c r="P4" s="3">
        <f t="shared" si="4"/>
        <v>5.7178897987676718E-2</v>
      </c>
      <c r="Q4" s="3">
        <f t="shared" si="5"/>
        <v>1.6002038348276893E-2</v>
      </c>
    </row>
    <row r="5" spans="1:17" s="3" customFormat="1" x14ac:dyDescent="0.25">
      <c r="A5" s="3" t="s">
        <v>1</v>
      </c>
      <c r="B5" s="3">
        <v>25</v>
      </c>
      <c r="C5" s="3">
        <v>1</v>
      </c>
      <c r="D5" s="14">
        <v>30.59909</v>
      </c>
      <c r="E5" s="14">
        <v>30.329730000000001</v>
      </c>
      <c r="F5" s="14">
        <v>30.571459999999995</v>
      </c>
      <c r="G5" s="14">
        <v>29.113960000000002</v>
      </c>
      <c r="H5" s="14">
        <v>31.361719999999998</v>
      </c>
      <c r="I5" s="14">
        <v>30.396673999999997</v>
      </c>
      <c r="J5" s="14">
        <v>29.113033999999999</v>
      </c>
      <c r="L5" s="3">
        <f t="shared" si="0"/>
        <v>4.8565365832774807E-2</v>
      </c>
      <c r="M5" s="3">
        <f t="shared" si="1"/>
        <v>4.0115622526148517E-2</v>
      </c>
      <c r="N5" s="3">
        <f t="shared" si="2"/>
        <v>4.7705474321474865E-2</v>
      </c>
      <c r="O5" s="3">
        <f t="shared" si="3"/>
        <v>3.1806047683081001E-5</v>
      </c>
      <c r="P5" s="3">
        <f t="shared" si="4"/>
        <v>7.1701615855252823E-2</v>
      </c>
      <c r="Q5" s="3">
        <f t="shared" si="5"/>
        <v>4.2229620253847459E-2</v>
      </c>
    </row>
    <row r="6" spans="1:17" s="3" customFormat="1" x14ac:dyDescent="0.25">
      <c r="A6" s="3" t="s">
        <v>1</v>
      </c>
      <c r="B6" s="3">
        <v>100</v>
      </c>
      <c r="C6" s="3">
        <v>0.4</v>
      </c>
      <c r="D6" s="14">
        <v>159.19685999999999</v>
      </c>
      <c r="E6" s="14">
        <v>151.71775</v>
      </c>
      <c r="F6" s="14">
        <v>146.97252800000001</v>
      </c>
      <c r="G6" s="14">
        <v>145.196608</v>
      </c>
      <c r="H6" s="14">
        <v>150.802888</v>
      </c>
      <c r="I6" s="14">
        <v>146.23467399999998</v>
      </c>
      <c r="J6" s="14">
        <v>145.05567000000002</v>
      </c>
      <c r="L6" s="3">
        <f t="shared" si="0"/>
        <v>8.8828322367664581E-2</v>
      </c>
      <c r="M6" s="3">
        <f t="shared" si="1"/>
        <v>4.3911012389782837E-2</v>
      </c>
      <c r="N6" s="3">
        <f t="shared" si="2"/>
        <v>1.3042287739651525E-2</v>
      </c>
      <c r="O6" s="3">
        <f t="shared" si="3"/>
        <v>9.7067005862820936E-4</v>
      </c>
      <c r="P6" s="3">
        <f t="shared" si="4"/>
        <v>3.8110795331717885E-2</v>
      </c>
      <c r="Q6" s="3">
        <f t="shared" si="5"/>
        <v>8.0624106974790648E-3</v>
      </c>
    </row>
    <row r="7" spans="1:17" s="3" customFormat="1" x14ac:dyDescent="0.25">
      <c r="A7" s="3" t="s">
        <v>1</v>
      </c>
      <c r="B7" s="3">
        <v>100</v>
      </c>
      <c r="C7" s="3">
        <v>0.7</v>
      </c>
      <c r="D7" s="14">
        <v>150.06908000000001</v>
      </c>
      <c r="E7" s="14">
        <v>111.84644</v>
      </c>
      <c r="F7" s="14">
        <v>110.34303800000001</v>
      </c>
      <c r="G7" s="14">
        <v>146.97519400000002</v>
      </c>
      <c r="H7" s="14">
        <v>109.726658</v>
      </c>
      <c r="I7" s="14">
        <v>108.889922</v>
      </c>
      <c r="J7" s="14">
        <v>108.33018999999999</v>
      </c>
      <c r="L7" s="3">
        <f t="shared" si="0"/>
        <v>0.278131177988164</v>
      </c>
      <c r="M7" s="3">
        <f t="shared" si="1"/>
        <v>3.1438193294306138E-2</v>
      </c>
      <c r="N7" s="3">
        <f t="shared" si="2"/>
        <v>1.8241730846671262E-2</v>
      </c>
      <c r="O7" s="3">
        <f t="shared" si="3"/>
        <v>0.26293555360097043</v>
      </c>
      <c r="P7" s="3">
        <f t="shared" si="4"/>
        <v>1.2726788780899652E-2</v>
      </c>
      <c r="Q7" s="3">
        <f t="shared" si="5"/>
        <v>5.1403471480125683E-3</v>
      </c>
    </row>
    <row r="8" spans="1:17" s="3" customFormat="1" x14ac:dyDescent="0.25">
      <c r="A8" s="3" t="s">
        <v>1</v>
      </c>
      <c r="B8" s="3">
        <v>100</v>
      </c>
      <c r="C8" s="3">
        <v>1</v>
      </c>
      <c r="D8" s="14">
        <v>105.13591999999998</v>
      </c>
      <c r="E8" s="14">
        <v>106.81974</v>
      </c>
      <c r="F8" s="14">
        <v>104.952856</v>
      </c>
      <c r="G8" s="14">
        <v>103.45345599999999</v>
      </c>
      <c r="H8" s="14">
        <v>104.832852</v>
      </c>
      <c r="I8" s="14">
        <v>104.189572</v>
      </c>
      <c r="J8" s="14">
        <v>103.67375799999999</v>
      </c>
      <c r="L8" s="3">
        <f t="shared" si="0"/>
        <v>1.3907349647960397E-2</v>
      </c>
      <c r="M8" s="3">
        <f t="shared" si="1"/>
        <v>2.9451316769728175E-2</v>
      </c>
      <c r="N8" s="3">
        <f t="shared" si="2"/>
        <v>1.2187357721832789E-2</v>
      </c>
      <c r="O8" s="3">
        <f t="shared" si="3"/>
        <v>-2.1249543206488548E-3</v>
      </c>
      <c r="P8" s="3">
        <f t="shared" si="4"/>
        <v>1.1056591305939193E-2</v>
      </c>
      <c r="Q8" s="3">
        <f t="shared" si="5"/>
        <v>4.9507257789676495E-3</v>
      </c>
    </row>
    <row r="9" spans="1:17" s="3" customFormat="1" x14ac:dyDescent="0.25">
      <c r="A9" s="3" t="s">
        <v>1</v>
      </c>
      <c r="B9" s="3">
        <v>1000</v>
      </c>
      <c r="C9" s="3">
        <v>0.4</v>
      </c>
      <c r="D9" s="14">
        <v>1268.36355</v>
      </c>
      <c r="E9" s="14">
        <v>1169.7280599999999</v>
      </c>
      <c r="F9" s="14">
        <v>1077.48966</v>
      </c>
      <c r="G9" s="14">
        <v>1075.833498</v>
      </c>
      <c r="H9" s="14">
        <v>1132.3014680000001</v>
      </c>
      <c r="I9" s="14">
        <v>1084.479092</v>
      </c>
      <c r="J9" s="14">
        <v>1072.7030040000002</v>
      </c>
      <c r="L9" s="3">
        <f t="shared" si="0"/>
        <v>0.15426219556687815</v>
      </c>
      <c r="M9" s="3">
        <f t="shared" si="1"/>
        <v>8.2946677367045238E-2</v>
      </c>
      <c r="N9" s="3">
        <f t="shared" si="2"/>
        <v>4.4424147884628111E-3</v>
      </c>
      <c r="O9" s="3">
        <f t="shared" si="3"/>
        <v>2.9098313129489219E-3</v>
      </c>
      <c r="P9" s="3">
        <f t="shared" si="4"/>
        <v>5.2634802377558972E-2</v>
      </c>
      <c r="Q9" s="3">
        <f t="shared" si="5"/>
        <v>1.0858750608351835E-2</v>
      </c>
    </row>
    <row r="10" spans="1:17" s="3" customFormat="1" x14ac:dyDescent="0.25">
      <c r="A10" s="3" t="s">
        <v>1</v>
      </c>
      <c r="B10" s="3">
        <v>1000</v>
      </c>
      <c r="C10" s="3">
        <v>0.7</v>
      </c>
      <c r="D10" s="14">
        <v>1209.4917700000001</v>
      </c>
      <c r="E10" s="14">
        <v>1064.6680100000001</v>
      </c>
      <c r="F10" s="14">
        <v>1051.1217840000002</v>
      </c>
      <c r="G10" s="14">
        <v>1166.1480120000001</v>
      </c>
      <c r="H10" s="14">
        <v>1095.5033719999999</v>
      </c>
      <c r="I10" s="14">
        <v>1097.9159539999998</v>
      </c>
      <c r="J10" s="14">
        <v>1164.7143600000002</v>
      </c>
      <c r="L10" s="3">
        <f t="shared" si="0"/>
        <v>3.7021673987909745E-2</v>
      </c>
      <c r="M10" s="3">
        <f t="shared" si="1"/>
        <v>-8.5897756081585577E-2</v>
      </c>
      <c r="N10" s="3">
        <f t="shared" si="2"/>
        <v>-9.752826950635346E-2</v>
      </c>
      <c r="O10" s="3">
        <f t="shared" si="3"/>
        <v>1.2293911109458188E-3</v>
      </c>
      <c r="P10" s="3">
        <f t="shared" si="4"/>
        <v>-5.9423143027102596E-2</v>
      </c>
      <c r="Q10" s="3">
        <f t="shared" si="5"/>
        <v>-5.7351749316459297E-2</v>
      </c>
    </row>
    <row r="11" spans="1:17" s="3" customFormat="1" x14ac:dyDescent="0.25">
      <c r="A11" s="3" t="s">
        <v>1</v>
      </c>
      <c r="B11" s="3">
        <v>1000</v>
      </c>
      <c r="C11" s="3">
        <v>1</v>
      </c>
      <c r="D11" s="14">
        <v>1039.68057</v>
      </c>
      <c r="E11" s="14">
        <v>1049.43731</v>
      </c>
      <c r="F11" s="14">
        <v>1037.894094</v>
      </c>
      <c r="G11" s="14">
        <v>1035.8510580000002</v>
      </c>
      <c r="H11" s="14">
        <v>1071.333828</v>
      </c>
      <c r="I11" s="14">
        <v>1039.1679859999999</v>
      </c>
      <c r="J11" s="14">
        <v>1034.8531820000001</v>
      </c>
      <c r="L11" s="3">
        <f t="shared" si="0"/>
        <v>4.6431453460748316E-3</v>
      </c>
      <c r="M11" s="3">
        <f t="shared" si="1"/>
        <v>1.3897093100301497E-2</v>
      </c>
      <c r="N11" s="3">
        <f t="shared" si="2"/>
        <v>2.9298866017055634E-3</v>
      </c>
      <c r="O11" s="3">
        <f t="shared" si="3"/>
        <v>9.6333926802837013E-4</v>
      </c>
      <c r="P11" s="3">
        <f t="shared" si="4"/>
        <v>3.4051614022216778E-2</v>
      </c>
      <c r="Q11" s="3">
        <f t="shared" si="5"/>
        <v>4.1521717933291563E-3</v>
      </c>
    </row>
    <row r="12" spans="1:17" s="3" customFormat="1" x14ac:dyDescent="0.25">
      <c r="A12" s="3" t="s">
        <v>59</v>
      </c>
      <c r="B12" s="3">
        <v>24</v>
      </c>
      <c r="C12" s="3">
        <v>0.4</v>
      </c>
      <c r="D12" s="14">
        <v>3931.0666700000002</v>
      </c>
      <c r="E12" s="14">
        <v>2864.3202299999998</v>
      </c>
      <c r="F12" s="14">
        <v>2859.9815239999998</v>
      </c>
      <c r="G12" s="14">
        <v>2848.1894600000001</v>
      </c>
      <c r="H12" s="14">
        <v>2852.7551139999996</v>
      </c>
      <c r="I12" s="14">
        <v>2850.88562</v>
      </c>
      <c r="J12" s="14">
        <v>2848.1894600000001</v>
      </c>
      <c r="L12" s="3">
        <f t="shared" si="0"/>
        <v>0.27546650843243015</v>
      </c>
      <c r="M12" s="3">
        <f t="shared" si="1"/>
        <v>5.6316224111574833E-3</v>
      </c>
      <c r="N12" s="3">
        <f t="shared" si="2"/>
        <v>4.123125936669427E-3</v>
      </c>
      <c r="O12" s="3">
        <f t="shared" si="3"/>
        <v>0</v>
      </c>
      <c r="P12" s="3">
        <f t="shared" si="4"/>
        <v>1.6004367068149057E-3</v>
      </c>
      <c r="Q12" s="3">
        <f t="shared" si="5"/>
        <v>9.4572717371942951E-4</v>
      </c>
    </row>
    <row r="13" spans="1:17" s="3" customFormat="1" x14ac:dyDescent="0.25">
      <c r="A13" s="3" t="s">
        <v>2</v>
      </c>
      <c r="B13" s="3">
        <v>24</v>
      </c>
      <c r="C13" s="3">
        <v>0.7</v>
      </c>
      <c r="D13" s="14">
        <v>2614.5004199999998</v>
      </c>
      <c r="E13" s="14">
        <v>2614.5004199999998</v>
      </c>
      <c r="F13" s="14">
        <v>2611.5173420000001</v>
      </c>
      <c r="G13" s="14">
        <v>2614.5004199999998</v>
      </c>
      <c r="H13" s="14">
        <v>2615.0378620000001</v>
      </c>
      <c r="I13" s="14">
        <v>2614.5004199999998</v>
      </c>
      <c r="J13" s="14">
        <v>2605.5511860000001</v>
      </c>
      <c r="L13" s="3">
        <f t="shared" si="0"/>
        <v>3.4229231449118321E-3</v>
      </c>
      <c r="M13" s="3">
        <f t="shared" si="1"/>
        <v>3.4229231449118321E-3</v>
      </c>
      <c r="N13" s="3">
        <f t="shared" si="2"/>
        <v>2.2845553824394076E-3</v>
      </c>
      <c r="O13" s="3">
        <f t="shared" si="3"/>
        <v>3.4229231449118321E-3</v>
      </c>
      <c r="P13" s="3">
        <f t="shared" si="4"/>
        <v>3.6277394441794081E-3</v>
      </c>
      <c r="Q13" s="3">
        <f t="shared" si="5"/>
        <v>3.4229231449118321E-3</v>
      </c>
    </row>
    <row r="14" spans="1:17" s="3" customFormat="1" x14ac:dyDescent="0.25">
      <c r="A14" s="3" t="s">
        <v>2</v>
      </c>
      <c r="B14" s="3">
        <v>24</v>
      </c>
      <c r="C14" s="3">
        <v>1</v>
      </c>
      <c r="D14" s="14">
        <v>3676.7994600000006</v>
      </c>
      <c r="E14" s="14">
        <v>2534.6066700000001</v>
      </c>
      <c r="F14" s="14">
        <v>2246.2838340000003</v>
      </c>
      <c r="G14" s="14">
        <v>2242.5766320000002</v>
      </c>
      <c r="H14" s="14">
        <v>2357.6258360000002</v>
      </c>
      <c r="I14" s="14">
        <v>2487.7562120000002</v>
      </c>
      <c r="J14" s="14">
        <v>2240.9201800000001</v>
      </c>
      <c r="L14" s="3">
        <f t="shared" si="0"/>
        <v>0.39052423054914187</v>
      </c>
      <c r="M14" s="3">
        <f t="shared" si="1"/>
        <v>0.11587063723776914</v>
      </c>
      <c r="N14" s="3">
        <f t="shared" si="2"/>
        <v>2.3877899661722906E-3</v>
      </c>
      <c r="O14" s="3">
        <f t="shared" si="3"/>
        <v>7.3863785806190993E-4</v>
      </c>
      <c r="P14" s="3">
        <f t="shared" si="4"/>
        <v>4.9501347592120673E-2</v>
      </c>
      <c r="Q14" s="3">
        <f t="shared" si="5"/>
        <v>9.9220345952451439E-2</v>
      </c>
    </row>
    <row r="15" spans="1:17" s="3" customFormat="1" x14ac:dyDescent="0.25">
      <c r="A15" s="3" t="s">
        <v>2</v>
      </c>
      <c r="B15" s="3">
        <v>100</v>
      </c>
      <c r="C15" s="3">
        <v>0.4</v>
      </c>
      <c r="D15" s="14">
        <v>53167.641610000006</v>
      </c>
      <c r="E15" s="14">
        <v>51815.148200000003</v>
      </c>
      <c r="F15" s="14">
        <v>45446.875370000002</v>
      </c>
      <c r="G15" s="14">
        <v>41203.194742000007</v>
      </c>
      <c r="H15" s="14">
        <v>41967.238044000005</v>
      </c>
      <c r="I15" s="14">
        <v>41716.100033999996</v>
      </c>
      <c r="J15" s="14">
        <v>41200.635586000004</v>
      </c>
      <c r="L15" s="3">
        <f t="shared" si="0"/>
        <v>0.22508062538830376</v>
      </c>
      <c r="M15" s="3">
        <f t="shared" si="1"/>
        <v>0.20485346433883206</v>
      </c>
      <c r="N15" s="3">
        <f t="shared" si="2"/>
        <v>9.343304131317659E-2</v>
      </c>
      <c r="O15" s="3">
        <f t="shared" si="3"/>
        <v>6.2110620694039027E-5</v>
      </c>
      <c r="P15" s="3">
        <f t="shared" si="4"/>
        <v>1.8266688343804443E-2</v>
      </c>
      <c r="Q15" s="3">
        <f t="shared" si="5"/>
        <v>1.2356487005733302E-2</v>
      </c>
    </row>
    <row r="16" spans="1:17" s="3" customFormat="1" x14ac:dyDescent="0.25">
      <c r="A16" s="3" t="s">
        <v>2</v>
      </c>
      <c r="B16" s="3">
        <v>100</v>
      </c>
      <c r="C16" s="3">
        <v>0.7</v>
      </c>
      <c r="D16" s="14">
        <v>44281.702270000002</v>
      </c>
      <c r="E16" s="14">
        <v>42066.461739999999</v>
      </c>
      <c r="F16" s="14">
        <v>41395.527642000001</v>
      </c>
      <c r="G16" s="14">
        <v>35715.339446000005</v>
      </c>
      <c r="H16" s="14">
        <v>36692.189864</v>
      </c>
      <c r="I16" s="14">
        <v>37279.939712000007</v>
      </c>
      <c r="J16" s="14">
        <v>35773.763132</v>
      </c>
      <c r="L16" s="3">
        <f t="shared" si="0"/>
        <v>0.19213216073140815</v>
      </c>
      <c r="M16" s="3">
        <f t="shared" si="1"/>
        <v>0.14958944364974774</v>
      </c>
      <c r="N16" s="3">
        <f t="shared" si="2"/>
        <v>0.13580608414074533</v>
      </c>
      <c r="O16" s="3">
        <f t="shared" si="3"/>
        <v>-1.6331434236990863E-3</v>
      </c>
      <c r="P16" s="3">
        <f t="shared" si="4"/>
        <v>2.5030578316643366E-2</v>
      </c>
      <c r="Q16" s="3">
        <f t="shared" si="5"/>
        <v>4.0401797632606817E-2</v>
      </c>
    </row>
    <row r="17" spans="1:17" s="3" customFormat="1" x14ac:dyDescent="0.25">
      <c r="A17" s="3" t="s">
        <v>2</v>
      </c>
      <c r="B17" s="3">
        <v>100</v>
      </c>
      <c r="C17" s="3">
        <v>1</v>
      </c>
      <c r="D17" s="14">
        <v>36762.155010000002</v>
      </c>
      <c r="E17" s="14">
        <v>38337.492760000001</v>
      </c>
      <c r="F17" s="14">
        <v>36762.155010000002</v>
      </c>
      <c r="G17" s="14">
        <v>35347.677188000001</v>
      </c>
      <c r="H17" s="14">
        <v>36154.657709999999</v>
      </c>
      <c r="I17" s="14">
        <v>36813.263996000009</v>
      </c>
      <c r="J17" s="14">
        <v>35400.601177999997</v>
      </c>
      <c r="L17" s="3">
        <f t="shared" si="0"/>
        <v>3.7036833984015263E-2</v>
      </c>
      <c r="M17" s="3">
        <f t="shared" si="1"/>
        <v>7.6606250710903392E-2</v>
      </c>
      <c r="N17" s="3">
        <f t="shared" si="2"/>
        <v>3.7036833984015263E-2</v>
      </c>
      <c r="O17" s="3">
        <f t="shared" si="3"/>
        <v>-1.4950025773258829E-3</v>
      </c>
      <c r="P17" s="3">
        <f t="shared" si="4"/>
        <v>2.085641462984832E-2</v>
      </c>
      <c r="Q17" s="3">
        <f t="shared" si="5"/>
        <v>3.8373745347696046E-2</v>
      </c>
    </row>
    <row r="18" spans="1:17" s="3" customFormat="1" x14ac:dyDescent="0.25">
      <c r="A18" s="3" t="s">
        <v>2</v>
      </c>
      <c r="B18" s="3">
        <v>997</v>
      </c>
      <c r="C18" s="3">
        <v>0.4</v>
      </c>
      <c r="D18" s="14">
        <v>355907.83250000002</v>
      </c>
      <c r="E18" s="14">
        <v>361323.82522</v>
      </c>
      <c r="F18" s="14">
        <v>335217.76303599996</v>
      </c>
      <c r="G18" s="14">
        <v>325345.35790599993</v>
      </c>
      <c r="H18" s="14">
        <v>325602.73816599994</v>
      </c>
      <c r="I18" s="14">
        <v>330133.13068400003</v>
      </c>
      <c r="J18" s="14">
        <v>324190.78349200002</v>
      </c>
      <c r="L18" s="3">
        <f t="shared" si="0"/>
        <v>8.9115906174950507E-2</v>
      </c>
      <c r="M18" s="3">
        <f t="shared" si="1"/>
        <v>0.10276942492068081</v>
      </c>
      <c r="N18" s="3">
        <f t="shared" si="2"/>
        <v>3.2894973834712113E-2</v>
      </c>
      <c r="O18" s="3">
        <f t="shared" si="3"/>
        <v>3.5487655992113443E-3</v>
      </c>
      <c r="P18" s="3">
        <f t="shared" si="4"/>
        <v>4.3364336613166713E-3</v>
      </c>
      <c r="Q18" s="3">
        <f t="shared" si="5"/>
        <v>1.7999851089432063E-2</v>
      </c>
    </row>
    <row r="19" spans="1:17" s="3" customFormat="1" x14ac:dyDescent="0.25">
      <c r="A19" s="3" t="s">
        <v>2</v>
      </c>
      <c r="B19" s="3">
        <v>997</v>
      </c>
      <c r="C19" s="3">
        <v>0.7</v>
      </c>
      <c r="D19" s="14">
        <v>337792.25633</v>
      </c>
      <c r="E19" s="14">
        <v>333356.34554000001</v>
      </c>
      <c r="F19" s="14">
        <v>328973.794926</v>
      </c>
      <c r="G19" s="14">
        <v>324051.49179999996</v>
      </c>
      <c r="H19" s="14">
        <v>324566.93684399995</v>
      </c>
      <c r="I19" s="14">
        <v>326279.13267799997</v>
      </c>
      <c r="J19" s="14">
        <v>323451.99523999996</v>
      </c>
      <c r="L19" s="3">
        <f t="shared" si="0"/>
        <v>4.2452900625379007E-2</v>
      </c>
      <c r="M19" s="3">
        <f t="shared" si="1"/>
        <v>2.9710999753000379E-2</v>
      </c>
      <c r="N19" s="3">
        <f t="shared" si="2"/>
        <v>1.6784922602245952E-2</v>
      </c>
      <c r="O19" s="3">
        <f t="shared" si="3"/>
        <v>1.8500040122327241E-3</v>
      </c>
      <c r="P19" s="3">
        <f t="shared" si="4"/>
        <v>3.4351669176206899E-3</v>
      </c>
      <c r="Q19" s="3">
        <f t="shared" si="5"/>
        <v>8.6647816389473654E-3</v>
      </c>
    </row>
    <row r="20" spans="1:17" s="3" customFormat="1" x14ac:dyDescent="0.25">
      <c r="A20" s="3" t="s">
        <v>2</v>
      </c>
      <c r="B20" s="3">
        <v>997</v>
      </c>
      <c r="C20" s="3">
        <v>1</v>
      </c>
      <c r="D20" s="14">
        <v>324433.56066000002</v>
      </c>
      <c r="E20" s="14">
        <v>324431.07208999997</v>
      </c>
      <c r="F20" s="14">
        <v>324433.56066000002</v>
      </c>
      <c r="G20" s="14">
        <v>323388.88831999997</v>
      </c>
      <c r="H20" s="14">
        <v>324502.79722399998</v>
      </c>
      <c r="I20" s="14">
        <v>325105.92212199996</v>
      </c>
      <c r="J20" s="14">
        <v>323001.21569400001</v>
      </c>
      <c r="L20" s="3">
        <f t="shared" si="0"/>
        <v>4.4149099836840663E-3</v>
      </c>
      <c r="M20" s="3">
        <f t="shared" si="1"/>
        <v>4.4072732823917209E-3</v>
      </c>
      <c r="N20" s="3">
        <f t="shared" si="2"/>
        <v>4.4149099836840663E-3</v>
      </c>
      <c r="O20" s="3">
        <f t="shared" si="3"/>
        <v>1.1987815289941127E-3</v>
      </c>
      <c r="P20" s="3">
        <f t="shared" si="4"/>
        <v>4.6273300040721834E-3</v>
      </c>
      <c r="Q20" s="3">
        <f t="shared" si="5"/>
        <v>6.4739098391758303E-3</v>
      </c>
    </row>
    <row r="21" spans="1:17" s="3" customFormat="1" x14ac:dyDescent="0.25">
      <c r="A21" s="3" t="s">
        <v>0</v>
      </c>
      <c r="B21" s="3">
        <v>30</v>
      </c>
      <c r="C21" s="3">
        <v>0.4</v>
      </c>
      <c r="D21" s="14">
        <v>1022.53396</v>
      </c>
      <c r="E21" s="14">
        <v>1022.53396</v>
      </c>
      <c r="F21" s="14">
        <v>914.42604199999982</v>
      </c>
      <c r="G21" s="14">
        <v>887.32181999999989</v>
      </c>
      <c r="H21" s="14">
        <v>887.32181999999989</v>
      </c>
      <c r="I21" s="14">
        <v>887.57426599999997</v>
      </c>
      <c r="J21" s="14">
        <v>887.32181999999989</v>
      </c>
      <c r="L21" s="3">
        <f t="shared" si="0"/>
        <v>0.13223241993840487</v>
      </c>
      <c r="M21" s="3">
        <f t="shared" si="1"/>
        <v>0.13223241993840487</v>
      </c>
      <c r="N21" s="3">
        <f t="shared" si="2"/>
        <v>2.9640693456978274E-2</v>
      </c>
      <c r="O21" s="3">
        <f t="shared" si="3"/>
        <v>0</v>
      </c>
      <c r="P21" s="3">
        <f t="shared" si="4"/>
        <v>0</v>
      </c>
      <c r="Q21" s="3">
        <f t="shared" si="5"/>
        <v>2.8442239671702831E-4</v>
      </c>
    </row>
    <row r="22" spans="1:17" s="3" customFormat="1" x14ac:dyDescent="0.25">
      <c r="A22" s="3" t="s">
        <v>0</v>
      </c>
      <c r="B22" s="3">
        <v>30</v>
      </c>
      <c r="C22" s="3">
        <v>0.7</v>
      </c>
      <c r="D22" s="14">
        <v>740.49902999999995</v>
      </c>
      <c r="E22" s="14">
        <v>740.78062999999997</v>
      </c>
      <c r="F22" s="14">
        <v>722.70767999999998</v>
      </c>
      <c r="G22" s="14">
        <v>652.93691000000001</v>
      </c>
      <c r="H22" s="14">
        <v>713.98574400000007</v>
      </c>
      <c r="I22" s="14">
        <v>714.80694400000004</v>
      </c>
      <c r="J22" s="14">
        <v>652.46866599999998</v>
      </c>
      <c r="L22" s="3">
        <f t="shared" si="0"/>
        <v>0.11887978300255163</v>
      </c>
      <c r="M22" s="3">
        <f t="shared" si="1"/>
        <v>0.11921473162709451</v>
      </c>
      <c r="N22" s="3">
        <f t="shared" si="2"/>
        <v>9.7188691837341482E-2</v>
      </c>
      <c r="O22" s="3">
        <f t="shared" si="3"/>
        <v>7.1713513637945041E-4</v>
      </c>
      <c r="P22" s="3">
        <f t="shared" si="4"/>
        <v>8.6160092854739231E-2</v>
      </c>
      <c r="Q22" s="3">
        <f t="shared" si="5"/>
        <v>8.720995021559283E-2</v>
      </c>
    </row>
    <row r="23" spans="1:17" s="3" customFormat="1" x14ac:dyDescent="0.25">
      <c r="A23" s="3" t="s">
        <v>0</v>
      </c>
      <c r="B23" s="3">
        <v>30</v>
      </c>
      <c r="C23" s="3">
        <v>1</v>
      </c>
      <c r="D23" s="14">
        <v>672.47861</v>
      </c>
      <c r="E23" s="14">
        <v>677.58919000000003</v>
      </c>
      <c r="F23" s="14">
        <v>661.18499399999996</v>
      </c>
      <c r="G23" s="14">
        <v>619.70687999999996</v>
      </c>
      <c r="H23" s="14">
        <v>700.91382199999998</v>
      </c>
      <c r="I23" s="14">
        <v>678.69593400000008</v>
      </c>
      <c r="J23" s="14">
        <v>618.613474</v>
      </c>
      <c r="L23" s="3">
        <f t="shared" si="0"/>
        <v>8.009940420261101E-2</v>
      </c>
      <c r="M23" s="3">
        <f t="shared" si="1"/>
        <v>8.703756917963823E-2</v>
      </c>
      <c r="N23" s="3">
        <f t="shared" si="2"/>
        <v>6.4386700222056115E-2</v>
      </c>
      <c r="O23" s="3">
        <f t="shared" si="3"/>
        <v>1.7643922236266912E-3</v>
      </c>
      <c r="P23" s="3">
        <f t="shared" si="4"/>
        <v>0.11741864037602041</v>
      </c>
      <c r="Q23" s="3">
        <f t="shared" si="5"/>
        <v>8.8526329671513956E-2</v>
      </c>
    </row>
    <row r="24" spans="1:17" s="3" customFormat="1" x14ac:dyDescent="0.25">
      <c r="A24" s="3" t="s">
        <v>0</v>
      </c>
      <c r="B24" s="3">
        <v>100</v>
      </c>
      <c r="C24" s="3">
        <v>0.4</v>
      </c>
      <c r="D24" s="14">
        <v>2067.6887700000002</v>
      </c>
      <c r="E24" s="14">
        <v>2076.7649200000001</v>
      </c>
      <c r="F24" s="14">
        <v>2054.3281440000001</v>
      </c>
      <c r="G24" s="14">
        <v>1858.1883999999998</v>
      </c>
      <c r="H24" s="14">
        <v>2017.8255919999999</v>
      </c>
      <c r="I24" s="14">
        <v>1939.9215039999999</v>
      </c>
      <c r="J24" s="14">
        <v>1847.4521559999998</v>
      </c>
      <c r="L24" s="3">
        <f t="shared" si="0"/>
        <v>0.1065134256157905</v>
      </c>
      <c r="M24" s="3">
        <f t="shared" si="1"/>
        <v>0.1104182576427573</v>
      </c>
      <c r="N24" s="3">
        <f t="shared" si="2"/>
        <v>0.10070250393259482</v>
      </c>
      <c r="O24" s="3">
        <f t="shared" si="3"/>
        <v>5.7778016480998073E-3</v>
      </c>
      <c r="P24" s="3">
        <f t="shared" si="4"/>
        <v>8.4434173436729848E-2</v>
      </c>
      <c r="Q24" s="3">
        <f t="shared" si="5"/>
        <v>4.7666541047838233E-2</v>
      </c>
    </row>
    <row r="25" spans="1:17" s="3" customFormat="1" x14ac:dyDescent="0.25">
      <c r="A25" s="3" t="s">
        <v>0</v>
      </c>
      <c r="B25" s="3">
        <v>100</v>
      </c>
      <c r="C25" s="3">
        <v>0.7</v>
      </c>
      <c r="D25" s="14">
        <v>1832.5058400000003</v>
      </c>
      <c r="E25" s="14">
        <v>1892.0232000000001</v>
      </c>
      <c r="F25" s="14">
        <v>1832.5058400000003</v>
      </c>
      <c r="G25" s="14">
        <v>1789.0388599999999</v>
      </c>
      <c r="H25" s="14">
        <v>1824.243232</v>
      </c>
      <c r="I25" s="14">
        <v>1833.2797539999999</v>
      </c>
      <c r="J25" s="14">
        <v>1775.1490280000003</v>
      </c>
      <c r="L25" s="3">
        <f t="shared" si="0"/>
        <v>3.1299661233276058E-2</v>
      </c>
      <c r="M25" s="3">
        <f t="shared" si="1"/>
        <v>6.1772060723145367E-2</v>
      </c>
      <c r="N25" s="3">
        <f t="shared" si="2"/>
        <v>3.1299661233276058E-2</v>
      </c>
      <c r="O25" s="3">
        <f t="shared" si="3"/>
        <v>7.7638514794472462E-3</v>
      </c>
      <c r="P25" s="3">
        <f t="shared" si="4"/>
        <v>2.6912093266299567E-2</v>
      </c>
      <c r="Q25" s="3">
        <f t="shared" si="5"/>
        <v>3.1708595413856101E-2</v>
      </c>
    </row>
    <row r="26" spans="1:17" s="3" customFormat="1" x14ac:dyDescent="0.25">
      <c r="A26" s="3" t="s">
        <v>0</v>
      </c>
      <c r="B26" s="3">
        <v>100</v>
      </c>
      <c r="C26" s="3">
        <v>1</v>
      </c>
      <c r="D26" s="14">
        <v>1775.35726</v>
      </c>
      <c r="E26" s="14">
        <v>1838.0004000000001</v>
      </c>
      <c r="F26" s="14">
        <v>1775.35726</v>
      </c>
      <c r="G26" s="14">
        <v>1763.008002</v>
      </c>
      <c r="H26" s="14">
        <v>1842.6763320000002</v>
      </c>
      <c r="I26" s="14">
        <v>1817.3673940000001</v>
      </c>
      <c r="J26" s="14">
        <v>1770.2285820000002</v>
      </c>
      <c r="L26" s="3">
        <f t="shared" si="0"/>
        <v>2.8888146152621749E-3</v>
      </c>
      <c r="M26" s="3">
        <f t="shared" si="1"/>
        <v>3.6872580658850747E-2</v>
      </c>
      <c r="N26" s="3">
        <f t="shared" si="2"/>
        <v>2.8888146152621749E-3</v>
      </c>
      <c r="O26" s="3">
        <f t="shared" si="3"/>
        <v>-4.0788969703801524E-3</v>
      </c>
      <c r="P26" s="3">
        <f t="shared" si="4"/>
        <v>3.9316590082517019E-2</v>
      </c>
      <c r="Q26" s="3">
        <f t="shared" si="5"/>
        <v>2.5937965078292758E-2</v>
      </c>
    </row>
    <row r="27" spans="1:17" s="3" customFormat="1" x14ac:dyDescent="0.25">
      <c r="A27" s="3" t="s">
        <v>0</v>
      </c>
      <c r="B27" s="3">
        <v>1000</v>
      </c>
      <c r="C27" s="3">
        <v>0.4</v>
      </c>
      <c r="D27" s="14">
        <v>19289.238389999999</v>
      </c>
      <c r="E27" s="14">
        <v>19329.537489999999</v>
      </c>
      <c r="F27" s="14">
        <v>19289.238389999999</v>
      </c>
      <c r="G27" s="14">
        <v>19053.072238000001</v>
      </c>
      <c r="H27" s="14">
        <v>20080.628499999999</v>
      </c>
      <c r="I27" s="14">
        <v>19180.98846</v>
      </c>
      <c r="J27" s="14">
        <v>18994.655136000001</v>
      </c>
      <c r="L27" s="3">
        <f t="shared" si="0"/>
        <v>1.5271896590417815E-2</v>
      </c>
      <c r="M27" s="3">
        <f t="shared" si="1"/>
        <v>1.7324902583584663E-2</v>
      </c>
      <c r="N27" s="3">
        <f t="shared" si="2"/>
        <v>1.5271896590417815E-2</v>
      </c>
      <c r="O27" s="3">
        <f t="shared" si="3"/>
        <v>3.0660200764625594E-3</v>
      </c>
      <c r="P27" s="3">
        <f t="shared" si="4"/>
        <v>5.4080646131170536E-2</v>
      </c>
      <c r="Q27" s="3">
        <f t="shared" si="5"/>
        <v>9.7144797510607152E-3</v>
      </c>
    </row>
    <row r="28" spans="1:17" s="3" customFormat="1" x14ac:dyDescent="0.25">
      <c r="A28" s="3" t="s">
        <v>0</v>
      </c>
      <c r="B28" s="3">
        <v>1000</v>
      </c>
      <c r="C28" s="3">
        <v>0.7</v>
      </c>
      <c r="D28" s="14">
        <v>19036.53</v>
      </c>
      <c r="E28" s="14">
        <v>19064.300800000001</v>
      </c>
      <c r="F28" s="14">
        <v>19036.53</v>
      </c>
      <c r="G28" s="14">
        <v>18994.171326</v>
      </c>
      <c r="H28" s="14">
        <v>19887.551864000001</v>
      </c>
      <c r="I28" s="14">
        <v>19130.036099999998</v>
      </c>
      <c r="J28" s="14">
        <v>18979.056518000001</v>
      </c>
      <c r="L28" s="3">
        <f t="shared" si="0"/>
        <v>3.0191154585419511E-3</v>
      </c>
      <c r="M28" s="3">
        <f t="shared" si="1"/>
        <v>4.4714087809608867E-3</v>
      </c>
      <c r="N28" s="3">
        <f t="shared" si="2"/>
        <v>3.0191154585419511E-3</v>
      </c>
      <c r="O28" s="3">
        <f t="shared" si="3"/>
        <v>7.9576032776479584E-4</v>
      </c>
      <c r="P28" s="3">
        <f t="shared" si="4"/>
        <v>4.5681607882795142E-2</v>
      </c>
      <c r="Q28" s="3">
        <f t="shared" si="5"/>
        <v>7.8922789905240334E-3</v>
      </c>
    </row>
    <row r="29" spans="1:17" s="3" customFormat="1" x14ac:dyDescent="0.25">
      <c r="A29" s="3" t="s">
        <v>0</v>
      </c>
      <c r="B29" s="3">
        <v>1000</v>
      </c>
      <c r="C29" s="3">
        <v>1</v>
      </c>
      <c r="D29" s="14">
        <v>19006.569230000001</v>
      </c>
      <c r="E29" s="14">
        <v>19048.428929999998</v>
      </c>
      <c r="F29" s="14">
        <v>19006.569230000001</v>
      </c>
      <c r="G29" s="14">
        <v>18979.081394000001</v>
      </c>
      <c r="H29" s="14">
        <v>19288.986672000003</v>
      </c>
      <c r="I29" s="14">
        <v>19129.590506</v>
      </c>
      <c r="J29" s="14">
        <v>18977.086321999996</v>
      </c>
      <c r="L29" s="3">
        <f t="shared" si="0"/>
        <v>1.5511956757282392E-3</v>
      </c>
      <c r="M29" s="3">
        <f t="shared" si="1"/>
        <v>3.745327673068241E-3</v>
      </c>
      <c r="N29" s="3">
        <f t="shared" si="2"/>
        <v>1.5511956757282392E-3</v>
      </c>
      <c r="O29" s="3">
        <f t="shared" si="3"/>
        <v>1.0511952388991193E-4</v>
      </c>
      <c r="P29" s="3">
        <f t="shared" si="4"/>
        <v>1.6169867049198774E-2</v>
      </c>
      <c r="Q29" s="3">
        <f t="shared" si="5"/>
        <v>7.9721614507206485E-3</v>
      </c>
    </row>
    <row r="30" spans="1:17" s="3" customFormat="1" x14ac:dyDescent="0.25">
      <c r="D30" s="14"/>
      <c r="H30" s="14"/>
      <c r="L30" s="24">
        <f>AVERAGE(L3:L29)</f>
        <v>9.8250421461192367E-2</v>
      </c>
      <c r="M30" s="24">
        <f>AVERAGE(M3:M29)</f>
        <v>6.2214375006673171E-2</v>
      </c>
      <c r="N30" s="24">
        <f t="shared" ref="N30:Q30" si="6">AVERAGE(N3:N29)</f>
        <v>2.8689666476420773E-2</v>
      </c>
      <c r="O30" s="24">
        <f t="shared" si="6"/>
        <v>1.0694095772720895E-2</v>
      </c>
      <c r="P30" s="24">
        <f t="shared" si="6"/>
        <v>3.1206111633978944E-2</v>
      </c>
      <c r="Q30" s="24">
        <f t="shared" si="6"/>
        <v>2.1343636665439251E-2</v>
      </c>
    </row>
    <row r="31" spans="1:17" s="3" customFormat="1" x14ac:dyDescent="0.25">
      <c r="D31" s="14"/>
      <c r="H31" s="14"/>
      <c r="L31" s="25" t="s">
        <v>49</v>
      </c>
      <c r="M31" s="25" t="s">
        <v>61</v>
      </c>
      <c r="N31" s="25" t="s">
        <v>50</v>
      </c>
      <c r="O31" s="25" t="s">
        <v>51</v>
      </c>
      <c r="P31" s="25" t="s">
        <v>52</v>
      </c>
      <c r="Q31" s="25" t="s">
        <v>53</v>
      </c>
    </row>
    <row r="32" spans="1:17" s="1" customFormat="1" x14ac:dyDescent="0.25">
      <c r="D32" s="15"/>
      <c r="H32" s="14"/>
    </row>
    <row r="33" spans="4:17" s="1" customFormat="1" x14ac:dyDescent="0.25">
      <c r="D33" s="15"/>
      <c r="H33" s="14"/>
      <c r="L33" s="17"/>
      <c r="M33" s="17"/>
      <c r="N33" s="17"/>
      <c r="O33" s="17"/>
      <c r="P33" s="17"/>
      <c r="Q33" s="17"/>
    </row>
    <row r="34" spans="4:17" x14ac:dyDescent="0.25">
      <c r="H34" s="14"/>
    </row>
    <row r="35" spans="4:17" x14ac:dyDescent="0.25">
      <c r="H35" s="14"/>
    </row>
    <row r="36" spans="4:17" x14ac:dyDescent="0.25">
      <c r="H36" s="14"/>
    </row>
    <row r="37" spans="4:17" x14ac:dyDescent="0.25">
      <c r="H37" s="14"/>
    </row>
    <row r="38" spans="4:17" x14ac:dyDescent="0.25">
      <c r="H38" s="14"/>
    </row>
    <row r="39" spans="4:17" x14ac:dyDescent="0.25">
      <c r="H39" s="14"/>
    </row>
    <row r="40" spans="4:17" x14ac:dyDescent="0.25">
      <c r="H40" s="14"/>
    </row>
    <row r="41" spans="4:17" x14ac:dyDescent="0.25">
      <c r="H41" s="14"/>
    </row>
    <row r="42" spans="4:17" x14ac:dyDescent="0.25">
      <c r="H42" s="14"/>
    </row>
    <row r="43" spans="4:17" x14ac:dyDescent="0.25">
      <c r="H43" s="14"/>
    </row>
    <row r="44" spans="4:17" x14ac:dyDescent="0.25">
      <c r="H44" s="14"/>
    </row>
    <row r="45" spans="4:17" x14ac:dyDescent="0.25">
      <c r="H45" s="14"/>
    </row>
    <row r="46" spans="4:17" x14ac:dyDescent="0.25">
      <c r="H46" s="14"/>
    </row>
    <row r="47" spans="4:17" x14ac:dyDescent="0.25">
      <c r="H47" s="14"/>
    </row>
    <row r="48" spans="4:17" x14ac:dyDescent="0.25">
      <c r="H48" s="14"/>
    </row>
    <row r="49" spans="8:8" x14ac:dyDescent="0.25">
      <c r="H49" s="14"/>
    </row>
    <row r="50" spans="8:8" x14ac:dyDescent="0.25">
      <c r="H50" s="14"/>
    </row>
    <row r="51" spans="8:8" x14ac:dyDescent="0.25">
      <c r="H51" s="14"/>
    </row>
    <row r="52" spans="8:8" x14ac:dyDescent="0.25">
      <c r="H52" s="14"/>
    </row>
    <row r="53" spans="8:8" x14ac:dyDescent="0.25">
      <c r="H53" s="14"/>
    </row>
    <row r="54" spans="8:8" x14ac:dyDescent="0.25">
      <c r="H54" s="14"/>
    </row>
    <row r="55" spans="8:8" x14ac:dyDescent="0.25">
      <c r="H55" s="14"/>
    </row>
  </sheetData>
  <phoneticPr fontId="1" type="noConversion"/>
  <conditionalFormatting sqref="N3:Q29 L3:L29">
    <cfRule type="cellIs" dxfId="4" priority="6" operator="lessThanOrEqual">
      <formula>0</formula>
    </cfRule>
  </conditionalFormatting>
  <conditionalFormatting sqref="M3:M29">
    <cfRule type="cellIs" dxfId="3" priority="1" operator="lessThanOrEqual">
      <formula>0</formula>
    </cfRule>
  </conditionalFormatting>
  <pageMargins left="0.7" right="0.7" top="0.75" bottom="0.75" header="0.3" footer="0.3"/>
  <pageSetup paperSize="152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C76"/>
  <sheetViews>
    <sheetView tabSelected="1" topLeftCell="M1" zoomScale="85" zoomScaleNormal="85" workbookViewId="0">
      <selection activeCell="AB32" sqref="AB32:AH32"/>
    </sheetView>
  </sheetViews>
  <sheetFormatPr defaultRowHeight="13.8" x14ac:dyDescent="0.25"/>
  <cols>
    <col min="2" max="2" width="5.77734375" bestFit="1" customWidth="1"/>
    <col min="3" max="3" width="4.88671875" bestFit="1" customWidth="1"/>
    <col min="4" max="9" width="10.44140625" style="10" customWidth="1"/>
    <col min="10" max="24" width="10.44140625" bestFit="1" customWidth="1"/>
    <col min="25" max="25" width="4.33203125" customWidth="1"/>
    <col min="26" max="26" width="5" customWidth="1"/>
    <col min="27" max="27" width="7.88671875" customWidth="1"/>
    <col min="28" max="54" width="11.77734375" customWidth="1"/>
  </cols>
  <sheetData>
    <row r="1" spans="1:54" x14ac:dyDescent="0.25"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 s="3" customFormat="1" x14ac:dyDescent="0.25">
      <c r="D2" s="36" t="s">
        <v>16</v>
      </c>
      <c r="E2" s="36"/>
      <c r="F2" s="36"/>
      <c r="G2" s="36" t="s">
        <v>63</v>
      </c>
      <c r="H2" s="36"/>
      <c r="I2" s="36"/>
      <c r="J2" s="36" t="s">
        <v>3</v>
      </c>
      <c r="K2" s="36"/>
      <c r="L2" s="36"/>
      <c r="M2" s="36" t="s">
        <v>5</v>
      </c>
      <c r="N2" s="36"/>
      <c r="O2" s="36"/>
      <c r="P2" s="36" t="s">
        <v>4</v>
      </c>
      <c r="Q2" s="36"/>
      <c r="R2" s="36"/>
      <c r="S2" s="36" t="s">
        <v>19</v>
      </c>
      <c r="T2" s="36"/>
      <c r="U2" s="36"/>
      <c r="V2" s="36" t="s">
        <v>7</v>
      </c>
      <c r="W2" s="36"/>
      <c r="X2" s="36"/>
      <c r="Y2" s="8"/>
      <c r="AB2" s="3">
        <v>25</v>
      </c>
      <c r="AC2" s="3">
        <v>25</v>
      </c>
      <c r="AD2" s="3">
        <v>25</v>
      </c>
      <c r="AE2" s="3">
        <v>100</v>
      </c>
      <c r="AF2" s="3">
        <v>100</v>
      </c>
      <c r="AG2" s="3">
        <v>100</v>
      </c>
      <c r="AH2" s="3">
        <v>1000</v>
      </c>
      <c r="AI2" s="3">
        <v>1000</v>
      </c>
      <c r="AJ2" s="3">
        <v>1000</v>
      </c>
      <c r="AK2" s="3">
        <v>24</v>
      </c>
      <c r="AL2" s="3">
        <v>24</v>
      </c>
      <c r="AM2" s="3">
        <v>24</v>
      </c>
      <c r="AN2" s="3">
        <v>100</v>
      </c>
      <c r="AO2" s="3">
        <v>100</v>
      </c>
      <c r="AP2" s="3">
        <v>100</v>
      </c>
      <c r="AQ2" s="3">
        <v>997</v>
      </c>
      <c r="AR2" s="3">
        <v>997</v>
      </c>
      <c r="AS2" s="3">
        <v>997</v>
      </c>
      <c r="AT2" s="3">
        <v>30</v>
      </c>
      <c r="AU2" s="3">
        <v>30</v>
      </c>
      <c r="AV2" s="3">
        <v>30</v>
      </c>
      <c r="AW2" s="3">
        <v>100</v>
      </c>
      <c r="AX2" s="3">
        <v>100</v>
      </c>
      <c r="AY2" s="3">
        <v>100</v>
      </c>
      <c r="AZ2" s="3">
        <v>1000</v>
      </c>
      <c r="BA2" s="3">
        <v>1000</v>
      </c>
      <c r="BB2" s="3">
        <v>1000</v>
      </c>
    </row>
    <row r="3" spans="1:54" s="3" customFormat="1" x14ac:dyDescent="0.25">
      <c r="D3" s="11" t="s">
        <v>8</v>
      </c>
      <c r="E3" s="11" t="s">
        <v>9</v>
      </c>
      <c r="F3" s="11" t="s">
        <v>10</v>
      </c>
      <c r="G3" s="11" t="s">
        <v>8</v>
      </c>
      <c r="H3" s="11" t="s">
        <v>9</v>
      </c>
      <c r="I3" s="11" t="s">
        <v>10</v>
      </c>
      <c r="J3" s="11" t="s">
        <v>8</v>
      </c>
      <c r="K3" s="11" t="s">
        <v>9</v>
      </c>
      <c r="L3" s="11" t="s">
        <v>10</v>
      </c>
      <c r="M3" s="11" t="s">
        <v>8</v>
      </c>
      <c r="N3" s="11" t="s">
        <v>9</v>
      </c>
      <c r="O3" s="11" t="s">
        <v>10</v>
      </c>
      <c r="P3" s="11" t="s">
        <v>8</v>
      </c>
      <c r="Q3" s="11" t="s">
        <v>9</v>
      </c>
      <c r="R3" s="11" t="s">
        <v>10</v>
      </c>
      <c r="S3" s="11" t="s">
        <v>8</v>
      </c>
      <c r="T3" s="11" t="s">
        <v>62</v>
      </c>
      <c r="U3" s="11" t="s">
        <v>10</v>
      </c>
      <c r="V3" s="11" t="s">
        <v>8</v>
      </c>
      <c r="W3" s="11" t="s">
        <v>9</v>
      </c>
      <c r="X3" s="11" t="s">
        <v>10</v>
      </c>
      <c r="Y3" s="6"/>
      <c r="AB3" s="3">
        <v>0.4</v>
      </c>
      <c r="AC3" s="3">
        <v>0.7</v>
      </c>
      <c r="AD3" s="3">
        <v>1</v>
      </c>
      <c r="AE3" s="3">
        <v>0.4</v>
      </c>
      <c r="AF3" s="3">
        <v>0.7</v>
      </c>
      <c r="AG3" s="3">
        <v>1</v>
      </c>
      <c r="AH3" s="3">
        <v>0.4</v>
      </c>
      <c r="AI3" s="3">
        <v>0.7</v>
      </c>
      <c r="AJ3" s="3">
        <v>1</v>
      </c>
      <c r="AK3" s="3">
        <v>0.4</v>
      </c>
      <c r="AL3" s="3">
        <v>0.7</v>
      </c>
      <c r="AM3" s="3">
        <v>1</v>
      </c>
      <c r="AN3" s="3">
        <v>0.4</v>
      </c>
      <c r="AO3" s="3">
        <v>0.7</v>
      </c>
      <c r="AP3" s="3">
        <v>1</v>
      </c>
      <c r="AQ3" s="3">
        <v>0.4</v>
      </c>
      <c r="AR3" s="3">
        <v>0.7</v>
      </c>
      <c r="AS3" s="3">
        <v>1</v>
      </c>
      <c r="AT3" s="3">
        <v>0.4</v>
      </c>
      <c r="AU3" s="3">
        <v>0.7</v>
      </c>
      <c r="AV3" s="3">
        <v>1</v>
      </c>
      <c r="AW3" s="3">
        <v>0.4</v>
      </c>
      <c r="AX3" s="3">
        <v>0.7</v>
      </c>
      <c r="AY3" s="3">
        <v>1</v>
      </c>
      <c r="AZ3" s="3">
        <v>0.4</v>
      </c>
      <c r="BA3" s="3">
        <v>0.7</v>
      </c>
      <c r="BB3" s="3">
        <v>1</v>
      </c>
    </row>
    <row r="4" spans="1:54" s="3" customFormat="1" x14ac:dyDescent="0.25">
      <c r="A4" s="3" t="s">
        <v>1</v>
      </c>
      <c r="B4" s="3">
        <v>25</v>
      </c>
      <c r="C4" s="19">
        <v>0.4</v>
      </c>
      <c r="D4" s="22">
        <v>38.524320000000003</v>
      </c>
      <c r="E4" s="21">
        <v>38.524320000000003</v>
      </c>
      <c r="F4" s="21">
        <v>38.524320000000003</v>
      </c>
      <c r="G4" s="21">
        <v>38.524320000000003</v>
      </c>
      <c r="H4" s="21">
        <v>38.524320000000003</v>
      </c>
      <c r="I4" s="21">
        <v>38.524320000000003</v>
      </c>
      <c r="J4" s="22">
        <v>35.34402</v>
      </c>
      <c r="K4" s="22">
        <v>32.942279999999997</v>
      </c>
      <c r="L4" s="22">
        <v>34.314610000000002</v>
      </c>
      <c r="M4" s="22">
        <v>32.705950000000001</v>
      </c>
      <c r="N4" s="22">
        <v>32.665149999999997</v>
      </c>
      <c r="O4" s="22">
        <v>32.673309999999994</v>
      </c>
      <c r="P4" s="22">
        <v>33.981960000000001</v>
      </c>
      <c r="Q4" s="22">
        <v>32.665149999999997</v>
      </c>
      <c r="R4" s="22">
        <v>33.436571999999998</v>
      </c>
      <c r="S4" s="22">
        <v>33.262360000000001</v>
      </c>
      <c r="T4" s="22">
        <v>32.665149999999997</v>
      </c>
      <c r="U4" s="22">
        <v>32.910716000000001</v>
      </c>
      <c r="V4" s="22">
        <v>32.665149999999997</v>
      </c>
      <c r="W4" s="22">
        <v>32.665149999999997</v>
      </c>
      <c r="X4" s="22">
        <v>32.665149999999997</v>
      </c>
      <c r="Y4" s="23"/>
      <c r="AB4" s="5" t="s">
        <v>21</v>
      </c>
      <c r="AC4" s="5" t="s">
        <v>22</v>
      </c>
      <c r="AD4" s="5" t="s">
        <v>23</v>
      </c>
      <c r="AE4" s="5" t="s">
        <v>24</v>
      </c>
      <c r="AF4" s="5" t="s">
        <v>25</v>
      </c>
      <c r="AG4" s="5" t="s">
        <v>26</v>
      </c>
      <c r="AH4" s="5" t="s">
        <v>27</v>
      </c>
      <c r="AI4" s="5" t="s">
        <v>28</v>
      </c>
      <c r="AJ4" s="5" t="s">
        <v>29</v>
      </c>
      <c r="AK4" s="5" t="s">
        <v>30</v>
      </c>
      <c r="AL4" s="5" t="s">
        <v>31</v>
      </c>
      <c r="AM4" s="5" t="s">
        <v>32</v>
      </c>
      <c r="AN4" s="5" t="s">
        <v>33</v>
      </c>
      <c r="AO4" s="5" t="s">
        <v>34</v>
      </c>
      <c r="AP4" s="5" t="s">
        <v>35</v>
      </c>
      <c r="AQ4" s="5" t="s">
        <v>36</v>
      </c>
      <c r="AR4" s="5" t="s">
        <v>37</v>
      </c>
      <c r="AS4" s="5" t="s">
        <v>38</v>
      </c>
      <c r="AT4" s="5" t="s">
        <v>39</v>
      </c>
      <c r="AU4" s="5" t="s">
        <v>40</v>
      </c>
      <c r="AV4" s="5" t="s">
        <v>41</v>
      </c>
      <c r="AW4" s="5" t="s">
        <v>42</v>
      </c>
      <c r="AX4" s="5" t="s">
        <v>43</v>
      </c>
      <c r="AY4" s="5" t="s">
        <v>44</v>
      </c>
      <c r="AZ4" s="5" t="s">
        <v>45</v>
      </c>
      <c r="BA4" s="5" t="s">
        <v>46</v>
      </c>
      <c r="BB4" s="5" t="s">
        <v>47</v>
      </c>
    </row>
    <row r="5" spans="1:54" s="3" customFormat="1" x14ac:dyDescent="0.25">
      <c r="A5" s="3" t="s">
        <v>1</v>
      </c>
      <c r="B5" s="3">
        <v>25</v>
      </c>
      <c r="C5" s="19">
        <v>0.7</v>
      </c>
      <c r="D5" s="22">
        <v>33.99568</v>
      </c>
      <c r="E5" s="21">
        <v>33.99568</v>
      </c>
      <c r="F5" s="21">
        <v>33.99568</v>
      </c>
      <c r="G5" s="21">
        <v>33.31035</v>
      </c>
      <c r="H5" s="21">
        <v>33.31035</v>
      </c>
      <c r="I5" s="21">
        <v>33.31035</v>
      </c>
      <c r="J5" s="22">
        <v>31.762989999999999</v>
      </c>
      <c r="K5" s="22">
        <v>30.562190000000001</v>
      </c>
      <c r="L5" s="22">
        <v>31.364571999999999</v>
      </c>
      <c r="M5" s="22">
        <v>29.783300000000001</v>
      </c>
      <c r="N5" s="22">
        <v>29.69529</v>
      </c>
      <c r="O5" s="22">
        <v>29.722867999999998</v>
      </c>
      <c r="P5" s="22">
        <v>32.143120000000003</v>
      </c>
      <c r="Q5" s="22">
        <v>30.44548</v>
      </c>
      <c r="R5" s="22">
        <v>31.589556000000005</v>
      </c>
      <c r="S5" s="22">
        <v>30.64781</v>
      </c>
      <c r="T5" s="22">
        <v>30.039149999999999</v>
      </c>
      <c r="U5" s="22">
        <v>30.267643999999997</v>
      </c>
      <c r="V5" s="22">
        <v>29.783300000000001</v>
      </c>
      <c r="W5" s="22">
        <v>29.783300000000001</v>
      </c>
      <c r="X5" s="22">
        <v>29.783300000000004</v>
      </c>
      <c r="Y5" s="23"/>
    </row>
    <row r="6" spans="1:54" s="3" customFormat="1" x14ac:dyDescent="0.25">
      <c r="A6" s="3" t="s">
        <v>1</v>
      </c>
      <c r="B6" s="3">
        <v>25</v>
      </c>
      <c r="C6" s="19">
        <v>1</v>
      </c>
      <c r="D6" s="22">
        <v>30.59909</v>
      </c>
      <c r="E6" s="21">
        <v>30.59909</v>
      </c>
      <c r="F6" s="21">
        <v>30.59909</v>
      </c>
      <c r="G6" s="21">
        <v>30.329730000000001</v>
      </c>
      <c r="H6" s="21">
        <v>30.329730000000001</v>
      </c>
      <c r="I6" s="21">
        <v>30.329730000000001</v>
      </c>
      <c r="J6" s="22">
        <v>30.59909</v>
      </c>
      <c r="K6" s="22">
        <v>30.460940000000001</v>
      </c>
      <c r="L6" s="22">
        <v>30.571459999999995</v>
      </c>
      <c r="M6" s="22">
        <v>29.146899999999999</v>
      </c>
      <c r="N6" s="22">
        <v>29.1038</v>
      </c>
      <c r="O6" s="22">
        <v>29.113960000000002</v>
      </c>
      <c r="P6" s="22">
        <v>31.592649999999999</v>
      </c>
      <c r="Q6" s="22">
        <v>30.76924</v>
      </c>
      <c r="R6" s="22">
        <v>31.361719999999998</v>
      </c>
      <c r="S6" s="22">
        <v>30.741820000000001</v>
      </c>
      <c r="T6" s="22">
        <v>29.56362</v>
      </c>
      <c r="U6" s="22">
        <v>30.396673999999997</v>
      </c>
      <c r="V6" s="22">
        <v>29.14227</v>
      </c>
      <c r="W6" s="22">
        <v>29.1038</v>
      </c>
      <c r="X6" s="22">
        <v>29.113033999999999</v>
      </c>
      <c r="Y6" s="23"/>
      <c r="Z6" s="3" t="s">
        <v>17</v>
      </c>
      <c r="AA6" s="3" t="s">
        <v>15</v>
      </c>
      <c r="AB6" s="14">
        <f ca="1">INDIRECT("D"&amp;4+(ROW(A1)-1)+COLUMN(A1)-1)</f>
        <v>38.524320000000003</v>
      </c>
      <c r="AC6" s="14">
        <f t="shared" ref="AC6:BB6" ca="1" si="0">INDIRECT("D"&amp;4+(ROW(B1)-1)+COLUMN(B1)-1)</f>
        <v>33.99568</v>
      </c>
      <c r="AD6" s="14">
        <f t="shared" ca="1" si="0"/>
        <v>30.59909</v>
      </c>
      <c r="AE6" s="14">
        <f t="shared" ca="1" si="0"/>
        <v>159.19685999999999</v>
      </c>
      <c r="AF6" s="14">
        <f t="shared" ca="1" si="0"/>
        <v>150.06908000000001</v>
      </c>
      <c r="AG6" s="14">
        <f t="shared" ca="1" si="0"/>
        <v>105.13592</v>
      </c>
      <c r="AH6" s="14">
        <f t="shared" ca="1" si="0"/>
        <v>1268.36355</v>
      </c>
      <c r="AI6" s="14">
        <f t="shared" ca="1" si="0"/>
        <v>1209.4917700000001</v>
      </c>
      <c r="AJ6" s="14">
        <f t="shared" ca="1" si="0"/>
        <v>1039.68057</v>
      </c>
      <c r="AK6" s="14">
        <f t="shared" ca="1" si="0"/>
        <v>3931.0666700000002</v>
      </c>
      <c r="AL6" s="14">
        <f t="shared" ca="1" si="0"/>
        <v>2614.5004199999998</v>
      </c>
      <c r="AM6" s="14">
        <f t="shared" ca="1" si="0"/>
        <v>3676.7994600000002</v>
      </c>
      <c r="AN6" s="14">
        <f t="shared" ca="1" si="0"/>
        <v>53167.641609999999</v>
      </c>
      <c r="AO6" s="14">
        <f t="shared" ca="1" si="0"/>
        <v>44281.702270000002</v>
      </c>
      <c r="AP6" s="14">
        <f t="shared" ca="1" si="0"/>
        <v>36762.155010000002</v>
      </c>
      <c r="AQ6" s="14">
        <f t="shared" ca="1" si="0"/>
        <v>355907.83250000002</v>
      </c>
      <c r="AR6" s="14">
        <f t="shared" ca="1" si="0"/>
        <v>337792.25633</v>
      </c>
      <c r="AS6" s="14">
        <f t="shared" ca="1" si="0"/>
        <v>324433.56066000002</v>
      </c>
      <c r="AT6" s="14">
        <f t="shared" ca="1" si="0"/>
        <v>1022.53396</v>
      </c>
      <c r="AU6" s="14">
        <f t="shared" ca="1" si="0"/>
        <v>740.49902999999995</v>
      </c>
      <c r="AV6" s="14">
        <f t="shared" ca="1" si="0"/>
        <v>672.47861</v>
      </c>
      <c r="AW6" s="14">
        <f t="shared" ca="1" si="0"/>
        <v>2067.6887700000002</v>
      </c>
      <c r="AX6" s="14">
        <f t="shared" ca="1" si="0"/>
        <v>1832.50584</v>
      </c>
      <c r="AY6" s="14">
        <f t="shared" ca="1" si="0"/>
        <v>1775.35726</v>
      </c>
      <c r="AZ6" s="14">
        <f t="shared" ca="1" si="0"/>
        <v>19289.238389999999</v>
      </c>
      <c r="BA6" s="14">
        <f t="shared" ca="1" si="0"/>
        <v>19036.53</v>
      </c>
      <c r="BB6" s="14">
        <f t="shared" ca="1" si="0"/>
        <v>19006.569230000001</v>
      </c>
    </row>
    <row r="7" spans="1:54" s="3" customFormat="1" x14ac:dyDescent="0.25">
      <c r="A7" s="3" t="s">
        <v>1</v>
      </c>
      <c r="B7" s="3">
        <v>100</v>
      </c>
      <c r="C7" s="19">
        <v>0.4</v>
      </c>
      <c r="D7" s="22">
        <v>159.19685999999999</v>
      </c>
      <c r="E7" s="21">
        <v>159.19685999999999</v>
      </c>
      <c r="F7" s="21">
        <v>159.19685999999999</v>
      </c>
      <c r="G7" s="21">
        <v>151.71775</v>
      </c>
      <c r="H7" s="21">
        <v>151.71775</v>
      </c>
      <c r="I7" s="21">
        <v>151.71775</v>
      </c>
      <c r="J7" s="22">
        <v>148.12075999999999</v>
      </c>
      <c r="K7" s="22">
        <v>144.92614</v>
      </c>
      <c r="L7" s="22">
        <v>146.97252800000001</v>
      </c>
      <c r="M7" s="22">
        <v>145.32212999999999</v>
      </c>
      <c r="N7" s="22">
        <v>145.04561000000001</v>
      </c>
      <c r="O7" s="22">
        <v>145.196608</v>
      </c>
      <c r="P7" s="22">
        <v>152.81035</v>
      </c>
      <c r="Q7" s="22">
        <v>149.15441000000001</v>
      </c>
      <c r="R7" s="22">
        <v>150.802888</v>
      </c>
      <c r="S7" s="22">
        <v>146.80286000000001</v>
      </c>
      <c r="T7" s="22">
        <v>145.45938000000001</v>
      </c>
      <c r="U7" s="22">
        <v>146.23467399999998</v>
      </c>
      <c r="V7" s="22">
        <v>145.28261000000001</v>
      </c>
      <c r="W7" s="22">
        <v>144.81686999999999</v>
      </c>
      <c r="X7" s="22">
        <v>145.05567000000002</v>
      </c>
      <c r="Y7" s="23"/>
      <c r="Z7" s="3" t="s">
        <v>17</v>
      </c>
      <c r="AA7" s="3" t="s">
        <v>48</v>
      </c>
      <c r="AB7" s="14">
        <f ca="1">INDIRECT("G"&amp;4+(ROW(A1)-1)+COLUMN(A1)-1)</f>
        <v>38.524320000000003</v>
      </c>
      <c r="AC7" s="14">
        <f t="shared" ref="AC7:BB7" ca="1" si="1">INDIRECT("G"&amp;4+(ROW(B1)-1)+COLUMN(B1)-1)</f>
        <v>33.31035</v>
      </c>
      <c r="AD7" s="14">
        <f t="shared" ca="1" si="1"/>
        <v>30.329730000000001</v>
      </c>
      <c r="AE7" s="14">
        <f t="shared" ca="1" si="1"/>
        <v>151.71775</v>
      </c>
      <c r="AF7" s="14">
        <f t="shared" ca="1" si="1"/>
        <v>111.84644</v>
      </c>
      <c r="AG7" s="14">
        <f t="shared" ca="1" si="1"/>
        <v>106.81974</v>
      </c>
      <c r="AH7" s="14">
        <f t="shared" ca="1" si="1"/>
        <v>1169.7280599999999</v>
      </c>
      <c r="AI7" s="14">
        <f t="shared" ca="1" si="1"/>
        <v>1064.6680100000001</v>
      </c>
      <c r="AJ7" s="14">
        <f t="shared" ca="1" si="1"/>
        <v>1049.43731</v>
      </c>
      <c r="AK7" s="14">
        <f t="shared" ca="1" si="1"/>
        <v>2864.3202299999998</v>
      </c>
      <c r="AL7" s="14">
        <f t="shared" ca="1" si="1"/>
        <v>2614.5004199999998</v>
      </c>
      <c r="AM7" s="14">
        <f t="shared" ca="1" si="1"/>
        <v>2534.6066700000001</v>
      </c>
      <c r="AN7" s="14">
        <f t="shared" ca="1" si="1"/>
        <v>51815.148200000003</v>
      </c>
      <c r="AO7" s="14">
        <f t="shared" ca="1" si="1"/>
        <v>42066.461739999999</v>
      </c>
      <c r="AP7" s="14">
        <f t="shared" ca="1" si="1"/>
        <v>38337.492760000001</v>
      </c>
      <c r="AQ7" s="14">
        <f t="shared" ca="1" si="1"/>
        <v>361323.82522</v>
      </c>
      <c r="AR7" s="14">
        <f t="shared" ca="1" si="1"/>
        <v>333356.34554000001</v>
      </c>
      <c r="AS7" s="14">
        <f t="shared" ca="1" si="1"/>
        <v>324431.07208999997</v>
      </c>
      <c r="AT7" s="14">
        <f t="shared" ca="1" si="1"/>
        <v>1022.53396</v>
      </c>
      <c r="AU7" s="14">
        <f t="shared" ca="1" si="1"/>
        <v>740.78062999999997</v>
      </c>
      <c r="AV7" s="14">
        <f t="shared" ca="1" si="1"/>
        <v>677.58919000000003</v>
      </c>
      <c r="AW7" s="14">
        <f t="shared" ca="1" si="1"/>
        <v>2076.7649200000001</v>
      </c>
      <c r="AX7" s="14">
        <f t="shared" ca="1" si="1"/>
        <v>1892.0232000000001</v>
      </c>
      <c r="AY7" s="14">
        <f t="shared" ca="1" si="1"/>
        <v>1838.0003999999999</v>
      </c>
      <c r="AZ7" s="14">
        <f t="shared" ca="1" si="1"/>
        <v>19329.537489999999</v>
      </c>
      <c r="BA7" s="14">
        <f t="shared" ca="1" si="1"/>
        <v>19064.300800000001</v>
      </c>
      <c r="BB7" s="14">
        <f t="shared" ca="1" si="1"/>
        <v>19048.428929999998</v>
      </c>
    </row>
    <row r="8" spans="1:54" s="3" customFormat="1" x14ac:dyDescent="0.25">
      <c r="A8" s="3" t="s">
        <v>1</v>
      </c>
      <c r="B8" s="3">
        <v>100</v>
      </c>
      <c r="C8" s="19">
        <v>0.7</v>
      </c>
      <c r="D8" s="22">
        <v>150.06908000000001</v>
      </c>
      <c r="E8" s="21">
        <v>150.06908000000001</v>
      </c>
      <c r="F8" s="21">
        <v>150.06908000000001</v>
      </c>
      <c r="G8" s="21">
        <v>111.84644</v>
      </c>
      <c r="H8" s="21">
        <v>111.84644</v>
      </c>
      <c r="I8" s="21">
        <v>111.84644</v>
      </c>
      <c r="J8" s="22">
        <v>110.75752</v>
      </c>
      <c r="K8" s="22">
        <v>110.05444</v>
      </c>
      <c r="L8" s="22">
        <v>110.34303800000001</v>
      </c>
      <c r="M8" s="22">
        <v>147.05884</v>
      </c>
      <c r="N8" s="22">
        <v>146.88211000000001</v>
      </c>
      <c r="O8" s="22">
        <v>146.97519400000002</v>
      </c>
      <c r="P8" s="22">
        <v>111.31408999999999</v>
      </c>
      <c r="Q8" s="22">
        <v>108.81238999999999</v>
      </c>
      <c r="R8" s="22">
        <v>109.726658</v>
      </c>
      <c r="S8" s="22">
        <v>109.54273000000001</v>
      </c>
      <c r="T8" s="22">
        <v>108.43738999999999</v>
      </c>
      <c r="U8" s="22">
        <v>108.889922</v>
      </c>
      <c r="V8" s="22">
        <v>108.42795</v>
      </c>
      <c r="W8" s="22">
        <v>108.20343</v>
      </c>
      <c r="X8" s="22">
        <v>108.33018999999999</v>
      </c>
      <c r="Y8" s="23"/>
      <c r="Z8" s="3" t="s">
        <v>17</v>
      </c>
      <c r="AA8" s="3" t="s">
        <v>11</v>
      </c>
      <c r="AB8" s="14">
        <f ca="1">INDIRECT("J"&amp;4+(ROW(A1)-1)+COLUMN(A1)-1)</f>
        <v>35.34402</v>
      </c>
      <c r="AC8" s="14">
        <f t="shared" ref="AC8:BB8" ca="1" si="2">INDIRECT("J"&amp;4+(ROW(B1)-1)+COLUMN(B1)-1)</f>
        <v>31.762989999999999</v>
      </c>
      <c r="AD8" s="14">
        <f t="shared" ca="1" si="2"/>
        <v>30.59909</v>
      </c>
      <c r="AE8" s="14">
        <f t="shared" ca="1" si="2"/>
        <v>148.12075999999999</v>
      </c>
      <c r="AF8" s="14">
        <f t="shared" ca="1" si="2"/>
        <v>110.75752</v>
      </c>
      <c r="AG8" s="14">
        <f t="shared" ca="1" si="2"/>
        <v>105.13592</v>
      </c>
      <c r="AH8" s="14">
        <f t="shared" ca="1" si="2"/>
        <v>1080.37952</v>
      </c>
      <c r="AI8" s="14">
        <f t="shared" ca="1" si="2"/>
        <v>1060.2565</v>
      </c>
      <c r="AJ8" s="14">
        <f t="shared" ca="1" si="2"/>
        <v>1038.38372</v>
      </c>
      <c r="AK8" s="14">
        <f t="shared" ca="1" si="2"/>
        <v>2877.6696200000001</v>
      </c>
      <c r="AL8" s="14">
        <f t="shared" ca="1" si="2"/>
        <v>2614.5004199999998</v>
      </c>
      <c r="AM8" s="14">
        <f t="shared" ca="1" si="2"/>
        <v>2253.3556800000001</v>
      </c>
      <c r="AN8" s="14">
        <f t="shared" ca="1" si="2"/>
        <v>46385.199829999998</v>
      </c>
      <c r="AO8" s="14">
        <f t="shared" ca="1" si="2"/>
        <v>43120.197269999997</v>
      </c>
      <c r="AP8" s="14">
        <f t="shared" ca="1" si="2"/>
        <v>36762.155010000002</v>
      </c>
      <c r="AQ8" s="14">
        <f t="shared" ca="1" si="2"/>
        <v>340507.57431</v>
      </c>
      <c r="AR8" s="14">
        <f t="shared" ca="1" si="2"/>
        <v>332007.72762000002</v>
      </c>
      <c r="AS8" s="14">
        <f t="shared" ca="1" si="2"/>
        <v>324433.56066000002</v>
      </c>
      <c r="AT8" s="14">
        <f t="shared" ca="1" si="2"/>
        <v>928.38756999999998</v>
      </c>
      <c r="AU8" s="14">
        <f t="shared" ca="1" si="2"/>
        <v>740.49902999999995</v>
      </c>
      <c r="AV8" s="14">
        <f t="shared" ca="1" si="2"/>
        <v>667.69303000000002</v>
      </c>
      <c r="AW8" s="14">
        <f t="shared" ca="1" si="2"/>
        <v>2067.6887700000002</v>
      </c>
      <c r="AX8" s="14">
        <f t="shared" ca="1" si="2"/>
        <v>1832.50584</v>
      </c>
      <c r="AY8" s="14">
        <f t="shared" ca="1" si="2"/>
        <v>1775.35726</v>
      </c>
      <c r="AZ8" s="14">
        <f t="shared" ca="1" si="2"/>
        <v>19289.238389999999</v>
      </c>
      <c r="BA8" s="14">
        <f t="shared" ca="1" si="2"/>
        <v>19036.53</v>
      </c>
      <c r="BB8" s="14">
        <f t="shared" ca="1" si="2"/>
        <v>19006.569230000001</v>
      </c>
    </row>
    <row r="9" spans="1:54" s="3" customFormat="1" x14ac:dyDescent="0.25">
      <c r="A9" s="3" t="s">
        <v>1</v>
      </c>
      <c r="B9" s="3">
        <v>100</v>
      </c>
      <c r="C9" s="19">
        <v>1</v>
      </c>
      <c r="D9" s="22">
        <v>105.13592</v>
      </c>
      <c r="E9" s="21">
        <v>105.13592</v>
      </c>
      <c r="F9" s="21">
        <v>105.13591999999998</v>
      </c>
      <c r="G9" s="21">
        <v>106.81974</v>
      </c>
      <c r="H9" s="21">
        <v>106.81974</v>
      </c>
      <c r="I9" s="21">
        <v>106.81974</v>
      </c>
      <c r="J9" s="22">
        <v>105.13592</v>
      </c>
      <c r="K9" s="22">
        <v>104.72101000000001</v>
      </c>
      <c r="L9" s="22">
        <v>104.952856</v>
      </c>
      <c r="M9" s="22">
        <v>103.54098999999999</v>
      </c>
      <c r="N9" s="22">
        <v>103.36561</v>
      </c>
      <c r="O9" s="22">
        <v>103.45345599999999</v>
      </c>
      <c r="P9" s="22">
        <v>105.18707999999999</v>
      </c>
      <c r="Q9" s="22">
        <v>103.95654999999999</v>
      </c>
      <c r="R9" s="22">
        <v>104.832852</v>
      </c>
      <c r="S9" s="22">
        <v>104.47676</v>
      </c>
      <c r="T9" s="22">
        <v>103.96017000000001</v>
      </c>
      <c r="U9" s="22">
        <v>104.189572</v>
      </c>
      <c r="V9" s="22">
        <v>103.71465999999999</v>
      </c>
      <c r="W9" s="22">
        <v>103.58074000000001</v>
      </c>
      <c r="X9" s="22">
        <v>103.67375799999999</v>
      </c>
      <c r="Y9" s="23"/>
      <c r="Z9" s="3" t="s">
        <v>17</v>
      </c>
      <c r="AA9" s="3" t="s">
        <v>12</v>
      </c>
      <c r="AB9" s="14">
        <f ca="1">INDIRECT("M"&amp;4+(ROW(A1)-1)+COLUMN(A1)-1)</f>
        <v>32.705950000000001</v>
      </c>
      <c r="AC9" s="14">
        <f t="shared" ref="AC9:BB9" ca="1" si="3">INDIRECT("M"&amp;4+(ROW(B1)-1)+COLUMN(B1)-1)</f>
        <v>29.783300000000001</v>
      </c>
      <c r="AD9" s="14">
        <f t="shared" ca="1" si="3"/>
        <v>29.146899999999999</v>
      </c>
      <c r="AE9" s="14">
        <f t="shared" ca="1" si="3"/>
        <v>145.32212999999999</v>
      </c>
      <c r="AF9" s="14">
        <f t="shared" ca="1" si="3"/>
        <v>147.05884</v>
      </c>
      <c r="AG9" s="14">
        <f t="shared" ca="1" si="3"/>
        <v>103.54098999999999</v>
      </c>
      <c r="AH9" s="14">
        <f t="shared" ca="1" si="3"/>
        <v>1076.4446</v>
      </c>
      <c r="AI9" s="14">
        <f t="shared" ca="1" si="3"/>
        <v>1166.57554</v>
      </c>
      <c r="AJ9" s="14">
        <f t="shared" ca="1" si="3"/>
        <v>1035.97613</v>
      </c>
      <c r="AK9" s="14">
        <f t="shared" ca="1" si="3"/>
        <v>2848.1894600000001</v>
      </c>
      <c r="AL9" s="14">
        <f t="shared" ca="1" si="3"/>
        <v>2614.5004199999998</v>
      </c>
      <c r="AM9" s="14">
        <f t="shared" ca="1" si="3"/>
        <v>2249.20244</v>
      </c>
      <c r="AN9" s="14">
        <f t="shared" ca="1" si="3"/>
        <v>41206.83412</v>
      </c>
      <c r="AO9" s="14">
        <f t="shared" ca="1" si="3"/>
        <v>35936.802830000001</v>
      </c>
      <c r="AP9" s="14">
        <f t="shared" ca="1" si="3"/>
        <v>35484.483330000003</v>
      </c>
      <c r="AQ9" s="14">
        <f t="shared" ca="1" si="3"/>
        <v>325814.85833999998</v>
      </c>
      <c r="AR9" s="14">
        <f t="shared" ca="1" si="3"/>
        <v>324178.83106</v>
      </c>
      <c r="AS9" s="14">
        <f t="shared" ca="1" si="3"/>
        <v>323540.83945999999</v>
      </c>
      <c r="AT9" s="14">
        <f t="shared" ca="1" si="3"/>
        <v>887.32182</v>
      </c>
      <c r="AU9" s="14">
        <f t="shared" ca="1" si="3"/>
        <v>653.00630999999998</v>
      </c>
      <c r="AV9" s="14">
        <f t="shared" ca="1" si="3"/>
        <v>624.10762999999997</v>
      </c>
      <c r="AW9" s="14">
        <f t="shared" ca="1" si="3"/>
        <v>1869.2723900000001</v>
      </c>
      <c r="AX9" s="14">
        <f t="shared" ca="1" si="3"/>
        <v>1794.00667</v>
      </c>
      <c r="AY9" s="14">
        <f t="shared" ca="1" si="3"/>
        <v>1769.1127899999999</v>
      </c>
      <c r="AZ9" s="14">
        <f t="shared" ca="1" si="3"/>
        <v>19064.52306</v>
      </c>
      <c r="BA9" s="14">
        <f t="shared" ca="1" si="3"/>
        <v>18996.157660000001</v>
      </c>
      <c r="BB9" s="14">
        <f t="shared" ca="1" si="3"/>
        <v>18982.18619</v>
      </c>
    </row>
    <row r="10" spans="1:54" s="3" customFormat="1" x14ac:dyDescent="0.25">
      <c r="A10" s="3" t="s">
        <v>1</v>
      </c>
      <c r="B10" s="3">
        <v>1000</v>
      </c>
      <c r="C10" s="19">
        <v>0.4</v>
      </c>
      <c r="D10" s="22">
        <v>1268.36355</v>
      </c>
      <c r="E10" s="21">
        <v>1268.36355</v>
      </c>
      <c r="F10" s="21">
        <v>1268.36355</v>
      </c>
      <c r="G10" s="21">
        <v>1169.7280599999999</v>
      </c>
      <c r="H10" s="21">
        <v>1169.7280599999999</v>
      </c>
      <c r="I10" s="21">
        <v>1169.7280599999999</v>
      </c>
      <c r="J10" s="22">
        <v>1080.37952</v>
      </c>
      <c r="K10" s="22">
        <v>1074.88815</v>
      </c>
      <c r="L10" s="22">
        <v>1077.48966</v>
      </c>
      <c r="M10" s="22">
        <v>1076.4446</v>
      </c>
      <c r="N10" s="22">
        <v>1075.4240199999999</v>
      </c>
      <c r="O10" s="22">
        <v>1075.833498</v>
      </c>
      <c r="P10" s="22">
        <v>1166.3077900000001</v>
      </c>
      <c r="Q10" s="22">
        <v>1120.0203200000001</v>
      </c>
      <c r="R10" s="22">
        <v>1132.3014680000001</v>
      </c>
      <c r="S10" s="22">
        <v>1084.5128</v>
      </c>
      <c r="T10" s="22">
        <v>1084.34853</v>
      </c>
      <c r="U10" s="22">
        <v>1084.479092</v>
      </c>
      <c r="V10" s="22">
        <v>1072.8199400000001</v>
      </c>
      <c r="W10" s="22">
        <v>1072.5343700000001</v>
      </c>
      <c r="X10" s="22">
        <v>1072.7030040000002</v>
      </c>
      <c r="Y10" s="23"/>
      <c r="Z10" s="3" t="s">
        <v>17</v>
      </c>
      <c r="AA10" s="3" t="s">
        <v>13</v>
      </c>
      <c r="AB10" s="14">
        <f ca="1">INDIRECT("P"&amp;4+(ROW(A1)-1)+COLUMN(A1)-1)</f>
        <v>33.981960000000001</v>
      </c>
      <c r="AC10" s="14">
        <f t="shared" ref="AC10:BB10" ca="1" si="4">INDIRECT("P"&amp;4+(ROW(B1)-1)+COLUMN(B1)-1)</f>
        <v>32.143120000000003</v>
      </c>
      <c r="AD10" s="14">
        <f t="shared" ca="1" si="4"/>
        <v>31.592649999999999</v>
      </c>
      <c r="AE10" s="14">
        <f t="shared" ca="1" si="4"/>
        <v>152.81035</v>
      </c>
      <c r="AF10" s="14">
        <f t="shared" ca="1" si="4"/>
        <v>111.31408999999999</v>
      </c>
      <c r="AG10" s="14">
        <f t="shared" ca="1" si="4"/>
        <v>105.18707999999999</v>
      </c>
      <c r="AH10" s="14">
        <f t="shared" ca="1" si="4"/>
        <v>1166.3077900000001</v>
      </c>
      <c r="AI10" s="14">
        <f t="shared" ca="1" si="4"/>
        <v>1129.0476799999999</v>
      </c>
      <c r="AJ10" s="14">
        <f t="shared" ca="1" si="4"/>
        <v>1087.5953199999999</v>
      </c>
      <c r="AK10" s="14">
        <f t="shared" ca="1" si="4"/>
        <v>2860.2330900000002</v>
      </c>
      <c r="AL10" s="14">
        <f t="shared" ca="1" si="4"/>
        <v>2627.4472000000001</v>
      </c>
      <c r="AM10" s="14">
        <f t="shared" ca="1" si="4"/>
        <v>2522.7472699999998</v>
      </c>
      <c r="AN10" s="14">
        <f t="shared" ca="1" si="4"/>
        <v>43104.129730000001</v>
      </c>
      <c r="AO10" s="14">
        <f t="shared" ca="1" si="4"/>
        <v>37226.0743</v>
      </c>
      <c r="AP10" s="14">
        <f t="shared" ca="1" si="4"/>
        <v>36676.771560000001</v>
      </c>
      <c r="AQ10" s="14">
        <f t="shared" ca="1" si="4"/>
        <v>326253.63896000001</v>
      </c>
      <c r="AR10" s="14">
        <f t="shared" ca="1" si="4"/>
        <v>324709.15044</v>
      </c>
      <c r="AS10" s="14">
        <f t="shared" ca="1" si="4"/>
        <v>325251.71490000002</v>
      </c>
      <c r="AT10" s="14">
        <f t="shared" ca="1" si="4"/>
        <v>887.32182</v>
      </c>
      <c r="AU10" s="14">
        <f t="shared" ca="1" si="4"/>
        <v>753.33175000000006</v>
      </c>
      <c r="AV10" s="14">
        <f t="shared" ca="1" si="4"/>
        <v>734.73033999999996</v>
      </c>
      <c r="AW10" s="14">
        <f t="shared" ca="1" si="4"/>
        <v>2059.28244</v>
      </c>
      <c r="AX10" s="14">
        <f t="shared" ca="1" si="4"/>
        <v>1840.85229</v>
      </c>
      <c r="AY10" s="14">
        <f t="shared" ca="1" si="4"/>
        <v>1892.59329</v>
      </c>
      <c r="AZ10" s="14">
        <f t="shared" ca="1" si="4"/>
        <v>20477.056929999999</v>
      </c>
      <c r="BA10" s="14">
        <f t="shared" ca="1" si="4"/>
        <v>20093.254300000001</v>
      </c>
      <c r="BB10" s="14">
        <f t="shared" ca="1" si="4"/>
        <v>19514.622869999999</v>
      </c>
    </row>
    <row r="11" spans="1:54" s="3" customFormat="1" x14ac:dyDescent="0.25">
      <c r="A11" s="3" t="s">
        <v>1</v>
      </c>
      <c r="B11" s="3">
        <v>1000</v>
      </c>
      <c r="C11" s="19">
        <v>0.7</v>
      </c>
      <c r="D11" s="22">
        <v>1209.4917700000001</v>
      </c>
      <c r="E11" s="21">
        <v>1209.4917700000001</v>
      </c>
      <c r="F11" s="21">
        <v>1209.4917700000001</v>
      </c>
      <c r="G11" s="21">
        <v>1064.6680100000001</v>
      </c>
      <c r="H11" s="21">
        <v>1064.6680100000001</v>
      </c>
      <c r="I11" s="21">
        <v>1064.6680100000001</v>
      </c>
      <c r="J11" s="22">
        <v>1060.2565</v>
      </c>
      <c r="K11" s="22">
        <v>1046.1504199999999</v>
      </c>
      <c r="L11" s="22">
        <v>1051.1217840000002</v>
      </c>
      <c r="M11" s="22">
        <v>1166.57554</v>
      </c>
      <c r="N11" s="22">
        <v>1165.93022</v>
      </c>
      <c r="O11" s="22">
        <v>1166.1480120000001</v>
      </c>
      <c r="P11" s="22">
        <v>1129.0476799999999</v>
      </c>
      <c r="Q11" s="22">
        <v>1067.5959800000001</v>
      </c>
      <c r="R11" s="22">
        <v>1095.5033719999999</v>
      </c>
      <c r="S11" s="22">
        <v>1165.5638799999999</v>
      </c>
      <c r="T11" s="22">
        <v>1050.9187099999999</v>
      </c>
      <c r="U11" s="22">
        <v>1097.9159539999998</v>
      </c>
      <c r="V11" s="22">
        <v>1164.8179600000001</v>
      </c>
      <c r="W11" s="22">
        <v>1164.5078599999999</v>
      </c>
      <c r="X11" s="22">
        <v>1164.7143600000002</v>
      </c>
      <c r="Y11" s="23"/>
      <c r="Z11" s="3" t="s">
        <v>17</v>
      </c>
      <c r="AA11" s="3" t="s">
        <v>20</v>
      </c>
      <c r="AB11" s="14">
        <f ca="1">INDIRECT("S"&amp;4+(ROW(A1)-1)+COLUMN(A1)-1)</f>
        <v>33.262360000000001</v>
      </c>
      <c r="AC11" s="14">
        <f t="shared" ref="AC11:BB11" ca="1" si="5">INDIRECT("S"&amp;4+(ROW(B1)-1)+COLUMN(B1)-1)</f>
        <v>30.64781</v>
      </c>
      <c r="AD11" s="14">
        <f t="shared" ca="1" si="5"/>
        <v>30.741820000000001</v>
      </c>
      <c r="AE11" s="14">
        <f t="shared" ca="1" si="5"/>
        <v>146.80286000000001</v>
      </c>
      <c r="AF11" s="14">
        <f t="shared" ca="1" si="5"/>
        <v>109.54273000000001</v>
      </c>
      <c r="AG11" s="14">
        <f t="shared" ca="1" si="5"/>
        <v>104.47676</v>
      </c>
      <c r="AH11" s="14">
        <f t="shared" ca="1" si="5"/>
        <v>1084.5128</v>
      </c>
      <c r="AI11" s="14">
        <f t="shared" ca="1" si="5"/>
        <v>1165.5638799999999</v>
      </c>
      <c r="AJ11" s="14">
        <f t="shared" ca="1" si="5"/>
        <v>1039.4732799999999</v>
      </c>
      <c r="AK11" s="14">
        <f t="shared" ca="1" si="5"/>
        <v>2850.88562</v>
      </c>
      <c r="AL11" s="14">
        <f t="shared" ca="1" si="5"/>
        <v>2614.5004199999998</v>
      </c>
      <c r="AM11" s="14">
        <f t="shared" ca="1" si="5"/>
        <v>2530.5282200000001</v>
      </c>
      <c r="AN11" s="14">
        <f t="shared" ca="1" si="5"/>
        <v>42111.403939999997</v>
      </c>
      <c r="AO11" s="14">
        <f t="shared" ca="1" si="5"/>
        <v>38606.23373</v>
      </c>
      <c r="AP11" s="14">
        <f t="shared" ca="1" si="5"/>
        <v>37534.8001</v>
      </c>
      <c r="AQ11" s="14">
        <f t="shared" ca="1" si="5"/>
        <v>333498.47684000002</v>
      </c>
      <c r="AR11" s="14">
        <f t="shared" ca="1" si="5"/>
        <v>329168.8701</v>
      </c>
      <c r="AS11" s="14">
        <f t="shared" ca="1" si="5"/>
        <v>325326.68547999999</v>
      </c>
      <c r="AT11" s="14">
        <f t="shared" ca="1" si="5"/>
        <v>888.58405000000005</v>
      </c>
      <c r="AU11" s="14">
        <f t="shared" ca="1" si="5"/>
        <v>754.60770000000002</v>
      </c>
      <c r="AV11" s="14">
        <f t="shared" ca="1" si="5"/>
        <v>703.96465000000001</v>
      </c>
      <c r="AW11" s="14">
        <f t="shared" ca="1" si="5"/>
        <v>2020.2899299999999</v>
      </c>
      <c r="AX11" s="14">
        <f t="shared" ca="1" si="5"/>
        <v>1848.8199099999999</v>
      </c>
      <c r="AY11" s="14">
        <f t="shared" ca="1" si="5"/>
        <v>1847.19866</v>
      </c>
      <c r="AZ11" s="14">
        <f t="shared" ca="1" si="5"/>
        <v>19190.303960000001</v>
      </c>
      <c r="BA11" s="14">
        <f t="shared" ca="1" si="5"/>
        <v>19180.514019999999</v>
      </c>
      <c r="BB11" s="14">
        <f t="shared" ca="1" si="5"/>
        <v>19179.082900000001</v>
      </c>
    </row>
    <row r="12" spans="1:54" s="3" customFormat="1" x14ac:dyDescent="0.25">
      <c r="A12" s="3" t="s">
        <v>1</v>
      </c>
      <c r="B12" s="3">
        <v>1000</v>
      </c>
      <c r="C12" s="19">
        <v>1</v>
      </c>
      <c r="D12" s="22">
        <v>1039.68057</v>
      </c>
      <c r="E12" s="21">
        <v>1039.68057</v>
      </c>
      <c r="F12" s="21">
        <v>1039.68057</v>
      </c>
      <c r="G12" s="21">
        <v>1049.43731</v>
      </c>
      <c r="H12" s="21">
        <v>1049.43731</v>
      </c>
      <c r="I12" s="21">
        <v>1049.43731</v>
      </c>
      <c r="J12" s="22">
        <v>1038.38372</v>
      </c>
      <c r="K12" s="22">
        <v>1037.3019899999999</v>
      </c>
      <c r="L12" s="22">
        <v>1037.894094</v>
      </c>
      <c r="M12" s="22">
        <v>1035.97613</v>
      </c>
      <c r="N12" s="22">
        <v>1035.7354</v>
      </c>
      <c r="O12" s="22">
        <v>1035.8510580000002</v>
      </c>
      <c r="P12" s="22">
        <v>1087.5953199999999</v>
      </c>
      <c r="Q12" s="22">
        <v>1055.71128</v>
      </c>
      <c r="R12" s="22">
        <v>1071.333828</v>
      </c>
      <c r="S12" s="22">
        <v>1039.4732799999999</v>
      </c>
      <c r="T12" s="22">
        <v>1037.9468099999999</v>
      </c>
      <c r="U12" s="22">
        <v>1039.1679859999999</v>
      </c>
      <c r="V12" s="22">
        <v>1034.92716</v>
      </c>
      <c r="W12" s="22">
        <v>1034.71966</v>
      </c>
      <c r="X12" s="22">
        <v>1034.8531820000001</v>
      </c>
      <c r="Y12" s="23"/>
      <c r="Z12" s="3" t="s">
        <v>17</v>
      </c>
      <c r="AA12" s="3" t="s">
        <v>14</v>
      </c>
      <c r="AB12" s="14">
        <f ca="1">INDIRECT("V"&amp;4+(ROW(A1)-1)+COLUMN(A1)-1)</f>
        <v>32.665149999999997</v>
      </c>
      <c r="AC12" s="14">
        <f t="shared" ref="AC12:BB12" ca="1" si="6">INDIRECT("V"&amp;4+(ROW(B1)-1)+COLUMN(B1)-1)</f>
        <v>29.783300000000001</v>
      </c>
      <c r="AD12" s="14">
        <f t="shared" ca="1" si="6"/>
        <v>29.14227</v>
      </c>
      <c r="AE12" s="14">
        <f t="shared" ca="1" si="6"/>
        <v>145.28261000000001</v>
      </c>
      <c r="AF12" s="14">
        <f t="shared" ca="1" si="6"/>
        <v>108.42795</v>
      </c>
      <c r="AG12" s="14">
        <f t="shared" ca="1" si="6"/>
        <v>103.71465999999999</v>
      </c>
      <c r="AH12" s="14">
        <f t="shared" ca="1" si="6"/>
        <v>1072.8199400000001</v>
      </c>
      <c r="AI12" s="14">
        <f t="shared" ca="1" si="6"/>
        <v>1164.8179600000001</v>
      </c>
      <c r="AJ12" s="14">
        <f t="shared" ca="1" si="6"/>
        <v>1034.92716</v>
      </c>
      <c r="AK12" s="14">
        <f t="shared" ca="1" si="6"/>
        <v>2848.1894600000001</v>
      </c>
      <c r="AL12" s="14">
        <f t="shared" ca="1" si="6"/>
        <v>2614.5004199999998</v>
      </c>
      <c r="AM12" s="14">
        <f t="shared" ca="1" si="6"/>
        <v>2240.9201800000001</v>
      </c>
      <c r="AN12" s="14">
        <f t="shared" ca="1" si="6"/>
        <v>41200.866950000003</v>
      </c>
      <c r="AO12" s="14">
        <f t="shared" ca="1" si="6"/>
        <v>35910.962449999999</v>
      </c>
      <c r="AP12" s="14">
        <f t="shared" ca="1" si="6"/>
        <v>35651.322030000003</v>
      </c>
      <c r="AQ12" s="14">
        <f t="shared" ca="1" si="6"/>
        <v>324331.11764000001</v>
      </c>
      <c r="AR12" s="14">
        <f t="shared" ca="1" si="6"/>
        <v>323595.89197</v>
      </c>
      <c r="AS12" s="14">
        <f t="shared" ca="1" si="6"/>
        <v>323044.32371999999</v>
      </c>
      <c r="AT12" s="14">
        <f t="shared" ca="1" si="6"/>
        <v>887.32182</v>
      </c>
      <c r="AU12" s="14">
        <f t="shared" ca="1" si="6"/>
        <v>652.91956000000005</v>
      </c>
      <c r="AV12" s="14">
        <f t="shared" ca="1" si="6"/>
        <v>622.45128</v>
      </c>
      <c r="AW12" s="14">
        <f t="shared" ca="1" si="6"/>
        <v>1870.6357</v>
      </c>
      <c r="AX12" s="14">
        <f t="shared" ca="1" si="6"/>
        <v>1789.6705400000001</v>
      </c>
      <c r="AY12" s="14">
        <f t="shared" ca="1" si="6"/>
        <v>1771.5093300000001</v>
      </c>
      <c r="AZ12" s="14">
        <f t="shared" ca="1" si="6"/>
        <v>18998.157220000001</v>
      </c>
      <c r="BA12" s="14">
        <f t="shared" ca="1" si="6"/>
        <v>18979.862369999999</v>
      </c>
      <c r="BB12" s="14">
        <f t="shared" ca="1" si="6"/>
        <v>18977.388800000001</v>
      </c>
    </row>
    <row r="13" spans="1:54" s="3" customFormat="1" x14ac:dyDescent="0.25">
      <c r="A13" s="3" t="s">
        <v>6</v>
      </c>
      <c r="B13" s="3">
        <v>24</v>
      </c>
      <c r="C13" s="19">
        <v>0.4</v>
      </c>
      <c r="D13" s="22">
        <v>3931.0666700000002</v>
      </c>
      <c r="E13" s="21">
        <v>3931.0666700000002</v>
      </c>
      <c r="F13" s="21">
        <v>3931.0666700000002</v>
      </c>
      <c r="G13" s="21">
        <v>2864.3202299999998</v>
      </c>
      <c r="H13" s="21">
        <v>2864.3202299999998</v>
      </c>
      <c r="I13" s="21">
        <v>2864.3202299999998</v>
      </c>
      <c r="J13" s="22">
        <v>2877.6696200000001</v>
      </c>
      <c r="K13" s="22">
        <v>2848.1894600000001</v>
      </c>
      <c r="L13" s="22">
        <v>2859.9815239999998</v>
      </c>
      <c r="M13" s="22">
        <v>2848.1894600000001</v>
      </c>
      <c r="N13" s="22">
        <v>2848.1894600000001</v>
      </c>
      <c r="O13" s="22">
        <v>2848.1894600000001</v>
      </c>
      <c r="P13" s="22">
        <v>2860.2330900000002</v>
      </c>
      <c r="Q13" s="22">
        <v>2850.88562</v>
      </c>
      <c r="R13" s="22">
        <v>2852.7551139999996</v>
      </c>
      <c r="S13" s="22">
        <v>2850.88562</v>
      </c>
      <c r="T13" s="22">
        <v>2850.88562</v>
      </c>
      <c r="U13" s="22">
        <v>2850.88562</v>
      </c>
      <c r="V13" s="22">
        <v>2848.1894600000001</v>
      </c>
      <c r="W13" s="22">
        <v>2848.1894600000001</v>
      </c>
      <c r="X13" s="22">
        <v>2848.1894600000001</v>
      </c>
      <c r="Y13" s="23"/>
      <c r="AB13" s="26">
        <f ca="1">MAX(AB6:AB12)</f>
        <v>38.524320000000003</v>
      </c>
      <c r="AC13" s="26">
        <f t="shared" ref="AC13:BB13" ca="1" si="7">MAX(AC6:AC12)</f>
        <v>33.99568</v>
      </c>
      <c r="AD13" s="26">
        <f t="shared" ca="1" si="7"/>
        <v>31.592649999999999</v>
      </c>
      <c r="AE13" s="26">
        <f t="shared" ca="1" si="7"/>
        <v>159.19685999999999</v>
      </c>
      <c r="AF13" s="26">
        <f t="shared" ca="1" si="7"/>
        <v>150.06908000000001</v>
      </c>
      <c r="AG13" s="26">
        <f t="shared" ca="1" si="7"/>
        <v>106.81974</v>
      </c>
      <c r="AH13" s="26">
        <f t="shared" ca="1" si="7"/>
        <v>1268.36355</v>
      </c>
      <c r="AI13" s="26">
        <f t="shared" ca="1" si="7"/>
        <v>1209.4917700000001</v>
      </c>
      <c r="AJ13" s="26">
        <f t="shared" ca="1" si="7"/>
        <v>1087.5953199999999</v>
      </c>
      <c r="AK13" s="26">
        <f t="shared" ca="1" si="7"/>
        <v>3931.0666700000002</v>
      </c>
      <c r="AL13" s="26">
        <f t="shared" ca="1" si="7"/>
        <v>2627.4472000000001</v>
      </c>
      <c r="AM13" s="26">
        <f t="shared" ca="1" si="7"/>
        <v>3676.7994600000002</v>
      </c>
      <c r="AN13" s="26">
        <f t="shared" ca="1" si="7"/>
        <v>53167.641609999999</v>
      </c>
      <c r="AO13" s="26">
        <f t="shared" ca="1" si="7"/>
        <v>44281.702270000002</v>
      </c>
      <c r="AP13" s="26">
        <f t="shared" ca="1" si="7"/>
        <v>38337.492760000001</v>
      </c>
      <c r="AQ13" s="26">
        <f t="shared" ca="1" si="7"/>
        <v>361323.82522</v>
      </c>
      <c r="AR13" s="26">
        <f t="shared" ca="1" si="7"/>
        <v>337792.25633</v>
      </c>
      <c r="AS13" s="26">
        <f t="shared" ca="1" si="7"/>
        <v>325326.68547999999</v>
      </c>
      <c r="AT13" s="26">
        <f t="shared" ca="1" si="7"/>
        <v>1022.53396</v>
      </c>
      <c r="AU13" s="26">
        <f t="shared" ca="1" si="7"/>
        <v>754.60770000000002</v>
      </c>
      <c r="AV13" s="26">
        <f t="shared" ca="1" si="7"/>
        <v>734.73033999999996</v>
      </c>
      <c r="AW13" s="26">
        <f t="shared" ca="1" si="7"/>
        <v>2076.7649200000001</v>
      </c>
      <c r="AX13" s="26">
        <f t="shared" ca="1" si="7"/>
        <v>1892.0232000000001</v>
      </c>
      <c r="AY13" s="26">
        <f t="shared" ca="1" si="7"/>
        <v>1892.59329</v>
      </c>
      <c r="AZ13" s="26">
        <f t="shared" ca="1" si="7"/>
        <v>20477.056929999999</v>
      </c>
      <c r="BA13" s="26">
        <f t="shared" ca="1" si="7"/>
        <v>20093.254300000001</v>
      </c>
      <c r="BB13" s="26">
        <f t="shared" ca="1" si="7"/>
        <v>19514.622869999999</v>
      </c>
    </row>
    <row r="14" spans="1:54" s="3" customFormat="1" x14ac:dyDescent="0.25">
      <c r="A14" s="3" t="s">
        <v>2</v>
      </c>
      <c r="B14" s="3">
        <v>24</v>
      </c>
      <c r="C14" s="19">
        <v>0.7</v>
      </c>
      <c r="D14" s="22">
        <v>2614.5004199999998</v>
      </c>
      <c r="E14" s="21">
        <v>2614.5004199999998</v>
      </c>
      <c r="F14" s="21">
        <v>2614.5004199999998</v>
      </c>
      <c r="G14" s="21">
        <v>2614.5004199999998</v>
      </c>
      <c r="H14" s="21">
        <v>2614.5004199999998</v>
      </c>
      <c r="I14" s="21">
        <v>2614.5004199999998</v>
      </c>
      <c r="J14" s="22">
        <v>2614.5004199999998</v>
      </c>
      <c r="K14" s="22">
        <v>2599.5850300000002</v>
      </c>
      <c r="L14" s="22">
        <v>2611.5173420000001</v>
      </c>
      <c r="M14" s="22">
        <v>2614.5004199999998</v>
      </c>
      <c r="N14" s="22">
        <v>2614.5004199999998</v>
      </c>
      <c r="O14" s="22">
        <v>2614.5004199999998</v>
      </c>
      <c r="P14" s="22">
        <v>2627.4472000000001</v>
      </c>
      <c r="Q14" s="22">
        <v>2600.5798399999999</v>
      </c>
      <c r="R14" s="22">
        <v>2615.0378620000001</v>
      </c>
      <c r="S14" s="22">
        <v>2614.5004199999998</v>
      </c>
      <c r="T14" s="22">
        <v>2614.5004199999998</v>
      </c>
      <c r="U14" s="22">
        <v>2614.5004199999998</v>
      </c>
      <c r="V14" s="22">
        <v>2614.5004199999998</v>
      </c>
      <c r="W14" s="22">
        <v>2599.5850300000002</v>
      </c>
      <c r="X14" s="22">
        <v>2605.5511860000001</v>
      </c>
      <c r="Y14" s="23"/>
    </row>
    <row r="15" spans="1:54" s="3" customFormat="1" x14ac:dyDescent="0.25">
      <c r="A15" s="3" t="s">
        <v>2</v>
      </c>
      <c r="B15" s="3">
        <v>24</v>
      </c>
      <c r="C15" s="19">
        <v>1</v>
      </c>
      <c r="D15" s="22">
        <v>3676.7994600000002</v>
      </c>
      <c r="E15" s="21">
        <v>3676.7994600000002</v>
      </c>
      <c r="F15" s="21">
        <v>3676.7994600000006</v>
      </c>
      <c r="G15" s="21">
        <v>2534.6066700000001</v>
      </c>
      <c r="H15" s="21">
        <v>2534.6066700000001</v>
      </c>
      <c r="I15" s="21">
        <v>2534.6066700000001</v>
      </c>
      <c r="J15" s="22">
        <v>2253.3556800000001</v>
      </c>
      <c r="K15" s="22">
        <v>2240.9201800000001</v>
      </c>
      <c r="L15" s="22">
        <v>2246.2838340000003</v>
      </c>
      <c r="M15" s="22">
        <v>2249.20244</v>
      </c>
      <c r="N15" s="22">
        <v>2240.9201800000001</v>
      </c>
      <c r="O15" s="22">
        <v>2242.5766320000002</v>
      </c>
      <c r="P15" s="22">
        <v>2522.7472699999998</v>
      </c>
      <c r="Q15" s="22">
        <v>2287.4332899999999</v>
      </c>
      <c r="R15" s="22">
        <v>2357.6258360000002</v>
      </c>
      <c r="S15" s="22">
        <v>2530.5282200000001</v>
      </c>
      <c r="T15" s="22">
        <v>2316.6681800000001</v>
      </c>
      <c r="U15" s="22">
        <v>2487.7562120000002</v>
      </c>
      <c r="V15" s="22">
        <v>2240.9201800000001</v>
      </c>
      <c r="W15" s="22">
        <v>2240.9201800000001</v>
      </c>
      <c r="X15" s="22">
        <v>2240.9201800000001</v>
      </c>
      <c r="Y15" s="23"/>
      <c r="Z15" s="3" t="s">
        <v>18</v>
      </c>
      <c r="AA15" s="3" t="s">
        <v>15</v>
      </c>
      <c r="AB15" s="14">
        <f ca="1">INDIRECT("F"&amp;4+(ROW(A1)-1)+COLUMN(A1)-1)</f>
        <v>38.524320000000003</v>
      </c>
      <c r="AC15" s="14">
        <f t="shared" ref="AC15:BB15" ca="1" si="8">INDIRECT("F"&amp;4+(ROW(B1)-1)+COLUMN(B1)-1)</f>
        <v>33.99568</v>
      </c>
      <c r="AD15" s="14">
        <f t="shared" ca="1" si="8"/>
        <v>30.59909</v>
      </c>
      <c r="AE15" s="14">
        <f t="shared" ca="1" si="8"/>
        <v>159.19685999999999</v>
      </c>
      <c r="AF15" s="14">
        <f t="shared" ca="1" si="8"/>
        <v>150.06908000000001</v>
      </c>
      <c r="AG15" s="14">
        <f t="shared" ca="1" si="8"/>
        <v>105.13591999999998</v>
      </c>
      <c r="AH15" s="14">
        <f t="shared" ca="1" si="8"/>
        <v>1268.36355</v>
      </c>
      <c r="AI15" s="14">
        <f t="shared" ca="1" si="8"/>
        <v>1209.4917700000001</v>
      </c>
      <c r="AJ15" s="14">
        <f t="shared" ca="1" si="8"/>
        <v>1039.68057</v>
      </c>
      <c r="AK15" s="14">
        <f t="shared" ca="1" si="8"/>
        <v>3931.0666700000002</v>
      </c>
      <c r="AL15" s="14">
        <f t="shared" ca="1" si="8"/>
        <v>2614.5004199999998</v>
      </c>
      <c r="AM15" s="14">
        <f t="shared" ca="1" si="8"/>
        <v>3676.7994600000006</v>
      </c>
      <c r="AN15" s="14">
        <f t="shared" ca="1" si="8"/>
        <v>53167.641610000006</v>
      </c>
      <c r="AO15" s="14">
        <f t="shared" ca="1" si="8"/>
        <v>44281.702270000002</v>
      </c>
      <c r="AP15" s="14">
        <f t="shared" ca="1" si="8"/>
        <v>36762.155010000002</v>
      </c>
      <c r="AQ15" s="14">
        <f t="shared" ca="1" si="8"/>
        <v>355907.83250000002</v>
      </c>
      <c r="AR15" s="14">
        <f t="shared" ca="1" si="8"/>
        <v>337792.25633</v>
      </c>
      <c r="AS15" s="14">
        <f t="shared" ca="1" si="8"/>
        <v>324433.56066000002</v>
      </c>
      <c r="AT15" s="14">
        <f t="shared" ca="1" si="8"/>
        <v>1022.53396</v>
      </c>
      <c r="AU15" s="14">
        <f t="shared" ca="1" si="8"/>
        <v>740.49902999999995</v>
      </c>
      <c r="AV15" s="14">
        <f t="shared" ca="1" si="8"/>
        <v>672.47861</v>
      </c>
      <c r="AW15" s="14">
        <f t="shared" ca="1" si="8"/>
        <v>2067.6887700000002</v>
      </c>
      <c r="AX15" s="14">
        <f t="shared" ca="1" si="8"/>
        <v>1832.5058400000003</v>
      </c>
      <c r="AY15" s="14">
        <f t="shared" ca="1" si="8"/>
        <v>1775.35726</v>
      </c>
      <c r="AZ15" s="14">
        <f t="shared" ca="1" si="8"/>
        <v>19289.238389999999</v>
      </c>
      <c r="BA15" s="14">
        <f t="shared" ca="1" si="8"/>
        <v>19036.53</v>
      </c>
      <c r="BB15" s="14">
        <f t="shared" ca="1" si="8"/>
        <v>19006.569230000001</v>
      </c>
    </row>
    <row r="16" spans="1:54" s="3" customFormat="1" x14ac:dyDescent="0.25">
      <c r="A16" s="3" t="s">
        <v>2</v>
      </c>
      <c r="B16" s="3">
        <v>100</v>
      </c>
      <c r="C16" s="19">
        <v>0.4</v>
      </c>
      <c r="D16" s="22">
        <v>53167.641609999999</v>
      </c>
      <c r="E16" s="21">
        <v>53167.641609999999</v>
      </c>
      <c r="F16" s="21">
        <v>53167.641610000006</v>
      </c>
      <c r="G16" s="21">
        <v>51815.148200000003</v>
      </c>
      <c r="H16" s="21">
        <v>51815.148200000003</v>
      </c>
      <c r="I16" s="21">
        <v>51815.148200000003</v>
      </c>
      <c r="J16" s="22">
        <v>46385.199829999998</v>
      </c>
      <c r="K16" s="22">
        <v>43255.93563</v>
      </c>
      <c r="L16" s="22">
        <v>45446.875370000002</v>
      </c>
      <c r="M16" s="22">
        <v>41206.83412</v>
      </c>
      <c r="N16" s="22">
        <v>41200.184209999999</v>
      </c>
      <c r="O16" s="22">
        <v>41203.194742000007</v>
      </c>
      <c r="P16" s="22">
        <v>43104.129730000001</v>
      </c>
      <c r="Q16" s="22">
        <v>41379.289989999997</v>
      </c>
      <c r="R16" s="22">
        <v>41967.238044000005</v>
      </c>
      <c r="S16" s="22">
        <v>42111.403939999997</v>
      </c>
      <c r="T16" s="22">
        <v>41217.76902</v>
      </c>
      <c r="U16" s="22">
        <v>41716.100033999996</v>
      </c>
      <c r="V16" s="22">
        <v>41200.866950000003</v>
      </c>
      <c r="W16" s="22">
        <v>41200.288540000001</v>
      </c>
      <c r="X16" s="22">
        <v>41200.635586000004</v>
      </c>
      <c r="Y16" s="23"/>
      <c r="Z16" s="3" t="s">
        <v>18</v>
      </c>
      <c r="AA16" s="3" t="s">
        <v>48</v>
      </c>
      <c r="AB16" s="14">
        <f ca="1">INDIRECT("I"&amp;4+(ROW(A1)-1)+COLUMN(A1)-1)</f>
        <v>38.524320000000003</v>
      </c>
      <c r="AC16" s="14">
        <f t="shared" ref="AC16:BB16" ca="1" si="9">INDIRECT("I"&amp;4+(ROW(B1)-1)+COLUMN(B1)-1)</f>
        <v>33.31035</v>
      </c>
      <c r="AD16" s="14">
        <f t="shared" ca="1" si="9"/>
        <v>30.329730000000001</v>
      </c>
      <c r="AE16" s="14">
        <f t="shared" ca="1" si="9"/>
        <v>151.71775</v>
      </c>
      <c r="AF16" s="14">
        <f t="shared" ca="1" si="9"/>
        <v>111.84644</v>
      </c>
      <c r="AG16" s="14">
        <f t="shared" ca="1" si="9"/>
        <v>106.81974</v>
      </c>
      <c r="AH16" s="14">
        <f t="shared" ca="1" si="9"/>
        <v>1169.7280599999999</v>
      </c>
      <c r="AI16" s="14">
        <f t="shared" ca="1" si="9"/>
        <v>1064.6680100000001</v>
      </c>
      <c r="AJ16" s="14">
        <f t="shared" ca="1" si="9"/>
        <v>1049.43731</v>
      </c>
      <c r="AK16" s="14">
        <f t="shared" ca="1" si="9"/>
        <v>2864.3202299999998</v>
      </c>
      <c r="AL16" s="14">
        <f t="shared" ca="1" si="9"/>
        <v>2614.5004199999998</v>
      </c>
      <c r="AM16" s="14">
        <f t="shared" ca="1" si="9"/>
        <v>2534.6066700000001</v>
      </c>
      <c r="AN16" s="14">
        <f t="shared" ca="1" si="9"/>
        <v>51815.148200000003</v>
      </c>
      <c r="AO16" s="14">
        <f t="shared" ca="1" si="9"/>
        <v>42066.461739999999</v>
      </c>
      <c r="AP16" s="14">
        <f t="shared" ca="1" si="9"/>
        <v>38337.492760000001</v>
      </c>
      <c r="AQ16" s="14">
        <f t="shared" ca="1" si="9"/>
        <v>361323.82522</v>
      </c>
      <c r="AR16" s="14">
        <f t="shared" ca="1" si="9"/>
        <v>333356.34554000001</v>
      </c>
      <c r="AS16" s="14">
        <f t="shared" ca="1" si="9"/>
        <v>324431.07208999997</v>
      </c>
      <c r="AT16" s="14">
        <f t="shared" ca="1" si="9"/>
        <v>1022.53396</v>
      </c>
      <c r="AU16" s="14">
        <f t="shared" ca="1" si="9"/>
        <v>740.78062999999997</v>
      </c>
      <c r="AV16" s="14">
        <f t="shared" ca="1" si="9"/>
        <v>677.58919000000003</v>
      </c>
      <c r="AW16" s="14">
        <f t="shared" ca="1" si="9"/>
        <v>2076.7649200000001</v>
      </c>
      <c r="AX16" s="14">
        <f t="shared" ca="1" si="9"/>
        <v>1892.0232000000001</v>
      </c>
      <c r="AY16" s="14">
        <f t="shared" ca="1" si="9"/>
        <v>1838.0004000000001</v>
      </c>
      <c r="AZ16" s="14">
        <f t="shared" ca="1" si="9"/>
        <v>19329.537489999999</v>
      </c>
      <c r="BA16" s="14">
        <f t="shared" ca="1" si="9"/>
        <v>19064.300800000001</v>
      </c>
      <c r="BB16" s="14">
        <f t="shared" ca="1" si="9"/>
        <v>19048.428929999998</v>
      </c>
    </row>
    <row r="17" spans="1:54" s="3" customFormat="1" x14ac:dyDescent="0.25">
      <c r="A17" s="3" t="s">
        <v>2</v>
      </c>
      <c r="B17" s="3">
        <v>100</v>
      </c>
      <c r="C17" s="19">
        <v>0.7</v>
      </c>
      <c r="D17" s="22">
        <v>44281.702270000002</v>
      </c>
      <c r="E17" s="21">
        <v>44281.702270000002</v>
      </c>
      <c r="F17" s="21">
        <v>44281.702270000002</v>
      </c>
      <c r="G17" s="21">
        <v>42066.461739999999</v>
      </c>
      <c r="H17" s="21">
        <v>42066.461739999999</v>
      </c>
      <c r="I17" s="21">
        <v>42066.461739999999</v>
      </c>
      <c r="J17" s="22">
        <v>43120.197269999997</v>
      </c>
      <c r="K17" s="22">
        <v>39033.267390000001</v>
      </c>
      <c r="L17" s="22">
        <v>41395.527642000001</v>
      </c>
      <c r="M17" s="22">
        <v>35936.802830000001</v>
      </c>
      <c r="N17" s="22">
        <v>35564.997779999998</v>
      </c>
      <c r="O17" s="22">
        <v>35715.339446000005</v>
      </c>
      <c r="P17" s="22">
        <v>37226.0743</v>
      </c>
      <c r="Q17" s="22">
        <v>36118.562030000001</v>
      </c>
      <c r="R17" s="22">
        <v>36692.189864</v>
      </c>
      <c r="S17" s="22">
        <v>38606.23373</v>
      </c>
      <c r="T17" s="22">
        <v>35800.703630000004</v>
      </c>
      <c r="U17" s="22">
        <v>37279.939712000007</v>
      </c>
      <c r="V17" s="22">
        <v>35910.962449999999</v>
      </c>
      <c r="W17" s="22">
        <v>35647.516620000002</v>
      </c>
      <c r="X17" s="22">
        <v>35773.763132</v>
      </c>
      <c r="Y17" s="23"/>
      <c r="Z17" s="3" t="s">
        <v>18</v>
      </c>
      <c r="AA17" s="3" t="s">
        <v>11</v>
      </c>
      <c r="AB17" s="14">
        <f ca="1">INDIRECT("L"&amp;4+(ROW(A1)-1)+COLUMN(A1)-1)</f>
        <v>34.314610000000002</v>
      </c>
      <c r="AC17" s="14">
        <f t="shared" ref="AC17:BB17" ca="1" si="10">INDIRECT("L"&amp;4+(ROW(B1)-1)+COLUMN(B1)-1)</f>
        <v>31.364571999999999</v>
      </c>
      <c r="AD17" s="14">
        <f t="shared" ca="1" si="10"/>
        <v>30.571459999999995</v>
      </c>
      <c r="AE17" s="14">
        <f t="shared" ca="1" si="10"/>
        <v>146.97252800000001</v>
      </c>
      <c r="AF17" s="14">
        <f t="shared" ca="1" si="10"/>
        <v>110.34303800000001</v>
      </c>
      <c r="AG17" s="14">
        <f t="shared" ca="1" si="10"/>
        <v>104.952856</v>
      </c>
      <c r="AH17" s="14">
        <f t="shared" ca="1" si="10"/>
        <v>1077.48966</v>
      </c>
      <c r="AI17" s="14">
        <f t="shared" ca="1" si="10"/>
        <v>1051.1217840000002</v>
      </c>
      <c r="AJ17" s="14">
        <f t="shared" ca="1" si="10"/>
        <v>1037.894094</v>
      </c>
      <c r="AK17" s="14">
        <f t="shared" ca="1" si="10"/>
        <v>2859.9815239999998</v>
      </c>
      <c r="AL17" s="14">
        <f t="shared" ca="1" si="10"/>
        <v>2611.5173420000001</v>
      </c>
      <c r="AM17" s="14">
        <f t="shared" ca="1" si="10"/>
        <v>2246.2838340000003</v>
      </c>
      <c r="AN17" s="14">
        <f t="shared" ca="1" si="10"/>
        <v>45446.875370000002</v>
      </c>
      <c r="AO17" s="14">
        <f t="shared" ca="1" si="10"/>
        <v>41395.527642000001</v>
      </c>
      <c r="AP17" s="14">
        <f t="shared" ca="1" si="10"/>
        <v>36762.155010000002</v>
      </c>
      <c r="AQ17" s="14">
        <f t="shared" ca="1" si="10"/>
        <v>335217.76303599996</v>
      </c>
      <c r="AR17" s="14">
        <f t="shared" ca="1" si="10"/>
        <v>328973.794926</v>
      </c>
      <c r="AS17" s="14">
        <f t="shared" ca="1" si="10"/>
        <v>324433.56066000002</v>
      </c>
      <c r="AT17" s="14">
        <f t="shared" ca="1" si="10"/>
        <v>914.42604199999982</v>
      </c>
      <c r="AU17" s="14">
        <f t="shared" ca="1" si="10"/>
        <v>722.70767999999998</v>
      </c>
      <c r="AV17" s="14">
        <f t="shared" ca="1" si="10"/>
        <v>661.18499399999996</v>
      </c>
      <c r="AW17" s="14">
        <f t="shared" ca="1" si="10"/>
        <v>2054.3281440000001</v>
      </c>
      <c r="AX17" s="14">
        <f t="shared" ca="1" si="10"/>
        <v>1832.5058400000003</v>
      </c>
      <c r="AY17" s="14">
        <f t="shared" ca="1" si="10"/>
        <v>1775.35726</v>
      </c>
      <c r="AZ17" s="14">
        <f t="shared" ca="1" si="10"/>
        <v>19289.238389999999</v>
      </c>
      <c r="BA17" s="14">
        <f t="shared" ca="1" si="10"/>
        <v>19036.53</v>
      </c>
      <c r="BB17" s="14">
        <f t="shared" ca="1" si="10"/>
        <v>19006.569230000001</v>
      </c>
    </row>
    <row r="18" spans="1:54" s="3" customFormat="1" x14ac:dyDescent="0.25">
      <c r="A18" s="3" t="s">
        <v>2</v>
      </c>
      <c r="B18" s="3">
        <v>100</v>
      </c>
      <c r="C18" s="19">
        <v>1</v>
      </c>
      <c r="D18" s="22">
        <v>36762.155010000002</v>
      </c>
      <c r="E18" s="21">
        <v>36762.155010000002</v>
      </c>
      <c r="F18" s="21">
        <v>36762.155010000002</v>
      </c>
      <c r="G18" s="21">
        <v>38337.492760000001</v>
      </c>
      <c r="H18" s="21">
        <v>38337.492760000001</v>
      </c>
      <c r="I18" s="21">
        <v>38337.492760000001</v>
      </c>
      <c r="J18" s="22">
        <v>36762.155010000002</v>
      </c>
      <c r="K18" s="22">
        <v>36762.155010000002</v>
      </c>
      <c r="L18" s="22">
        <v>36762.155010000002</v>
      </c>
      <c r="M18" s="22">
        <v>35484.483330000003</v>
      </c>
      <c r="N18" s="22">
        <v>35235.146670000002</v>
      </c>
      <c r="O18" s="22">
        <v>35347.677188000001</v>
      </c>
      <c r="P18" s="22">
        <v>36676.771560000001</v>
      </c>
      <c r="Q18" s="22">
        <v>35537.323100000001</v>
      </c>
      <c r="R18" s="22">
        <v>36154.657709999999</v>
      </c>
      <c r="S18" s="22">
        <v>37534.8001</v>
      </c>
      <c r="T18" s="22">
        <v>36266.19313</v>
      </c>
      <c r="U18" s="22">
        <v>36813.263996000009</v>
      </c>
      <c r="V18" s="22">
        <v>35651.322030000003</v>
      </c>
      <c r="W18" s="22">
        <v>35259.329610000001</v>
      </c>
      <c r="X18" s="22">
        <v>35400.601177999997</v>
      </c>
      <c r="Y18" s="23"/>
      <c r="Z18" s="3" t="s">
        <v>18</v>
      </c>
      <c r="AA18" s="3" t="s">
        <v>12</v>
      </c>
      <c r="AB18" s="14">
        <f ca="1">INDIRECT("O"&amp;4+(ROW(A1)-1)+COLUMN(A1)-1)</f>
        <v>32.673309999999994</v>
      </c>
      <c r="AC18" s="14">
        <f t="shared" ref="AC18:BB18" ca="1" si="11">INDIRECT("O"&amp;4+(ROW(B1)-1)+COLUMN(B1)-1)</f>
        <v>29.722867999999998</v>
      </c>
      <c r="AD18" s="14">
        <f t="shared" ca="1" si="11"/>
        <v>29.113960000000002</v>
      </c>
      <c r="AE18" s="14">
        <f t="shared" ca="1" si="11"/>
        <v>145.196608</v>
      </c>
      <c r="AF18" s="14">
        <f t="shared" ca="1" si="11"/>
        <v>146.97519400000002</v>
      </c>
      <c r="AG18" s="14">
        <f t="shared" ca="1" si="11"/>
        <v>103.45345599999999</v>
      </c>
      <c r="AH18" s="14">
        <f t="shared" ca="1" si="11"/>
        <v>1075.833498</v>
      </c>
      <c r="AI18" s="14">
        <f t="shared" ca="1" si="11"/>
        <v>1166.1480120000001</v>
      </c>
      <c r="AJ18" s="14">
        <f t="shared" ca="1" si="11"/>
        <v>1035.8510580000002</v>
      </c>
      <c r="AK18" s="14">
        <f t="shared" ca="1" si="11"/>
        <v>2848.1894600000001</v>
      </c>
      <c r="AL18" s="14">
        <f t="shared" ca="1" si="11"/>
        <v>2614.5004199999998</v>
      </c>
      <c r="AM18" s="14">
        <f t="shared" ca="1" si="11"/>
        <v>2242.5766320000002</v>
      </c>
      <c r="AN18" s="14">
        <f t="shared" ca="1" si="11"/>
        <v>41203.194742000007</v>
      </c>
      <c r="AO18" s="14">
        <f t="shared" ca="1" si="11"/>
        <v>35715.339446000005</v>
      </c>
      <c r="AP18" s="14">
        <f t="shared" ca="1" si="11"/>
        <v>35347.677188000001</v>
      </c>
      <c r="AQ18" s="14">
        <f t="shared" ca="1" si="11"/>
        <v>325345.35790599993</v>
      </c>
      <c r="AR18" s="14">
        <f t="shared" ca="1" si="11"/>
        <v>324051.49179999996</v>
      </c>
      <c r="AS18" s="14">
        <f t="shared" ca="1" si="11"/>
        <v>323388.88831999997</v>
      </c>
      <c r="AT18" s="14">
        <f t="shared" ca="1" si="11"/>
        <v>887.32181999999989</v>
      </c>
      <c r="AU18" s="14">
        <f t="shared" ca="1" si="11"/>
        <v>652.93691000000001</v>
      </c>
      <c r="AV18" s="14">
        <f t="shared" ca="1" si="11"/>
        <v>619.70687999999996</v>
      </c>
      <c r="AW18" s="14">
        <f t="shared" ca="1" si="11"/>
        <v>1858.1883999999998</v>
      </c>
      <c r="AX18" s="14">
        <f t="shared" ca="1" si="11"/>
        <v>1789.0388599999999</v>
      </c>
      <c r="AY18" s="14">
        <f t="shared" ca="1" si="11"/>
        <v>1763.008002</v>
      </c>
      <c r="AZ18" s="14">
        <f t="shared" ca="1" si="11"/>
        <v>19053.072238000001</v>
      </c>
      <c r="BA18" s="14">
        <f t="shared" ca="1" si="11"/>
        <v>18994.171326</v>
      </c>
      <c r="BB18" s="14">
        <f t="shared" ca="1" si="11"/>
        <v>18979.081394000001</v>
      </c>
    </row>
    <row r="19" spans="1:54" s="3" customFormat="1" x14ac:dyDescent="0.25">
      <c r="A19" s="3" t="s">
        <v>2</v>
      </c>
      <c r="B19" s="3">
        <v>997</v>
      </c>
      <c r="C19" s="19">
        <v>0.4</v>
      </c>
      <c r="D19" s="22">
        <v>355907.83250000002</v>
      </c>
      <c r="E19" s="21">
        <v>355907.83250000002</v>
      </c>
      <c r="F19" s="21">
        <v>355907.83250000002</v>
      </c>
      <c r="G19" s="21">
        <v>361323.82522</v>
      </c>
      <c r="H19" s="21">
        <v>361323.82522</v>
      </c>
      <c r="I19" s="21">
        <v>361323.82522</v>
      </c>
      <c r="J19" s="22">
        <v>340507.57431</v>
      </c>
      <c r="K19" s="22">
        <v>332978.78049999999</v>
      </c>
      <c r="L19" s="22">
        <v>335217.76303599996</v>
      </c>
      <c r="M19" s="22">
        <v>325814.85833999998</v>
      </c>
      <c r="N19" s="22">
        <v>324888.42229000002</v>
      </c>
      <c r="O19" s="22">
        <v>325345.35790599993</v>
      </c>
      <c r="P19" s="22">
        <v>326253.63896000001</v>
      </c>
      <c r="Q19" s="22">
        <v>324804.15201000002</v>
      </c>
      <c r="R19" s="22">
        <v>325602.73816599994</v>
      </c>
      <c r="S19" s="22">
        <v>333498.47684000002</v>
      </c>
      <c r="T19" s="22">
        <v>326999.59324000002</v>
      </c>
      <c r="U19" s="22">
        <v>330133.13068400003</v>
      </c>
      <c r="V19" s="22">
        <v>324331.11764000001</v>
      </c>
      <c r="W19" s="22">
        <v>324017.43865999999</v>
      </c>
      <c r="X19" s="22">
        <v>324190.78349200002</v>
      </c>
      <c r="Y19" s="23"/>
      <c r="Z19" s="3" t="s">
        <v>18</v>
      </c>
      <c r="AA19" s="3" t="s">
        <v>13</v>
      </c>
      <c r="AB19" s="14">
        <f ca="1">INDIRECT("R"&amp;4+(ROW(A1)-1)+COLUMN(A1)-1)</f>
        <v>33.436571999999998</v>
      </c>
      <c r="AC19" s="14">
        <f t="shared" ref="AC19:BB19" ca="1" si="12">INDIRECT("R"&amp;4+(ROW(B1)-1)+COLUMN(B1)-1)</f>
        <v>31.589556000000005</v>
      </c>
      <c r="AD19" s="14">
        <f t="shared" ca="1" si="12"/>
        <v>31.361719999999998</v>
      </c>
      <c r="AE19" s="14">
        <f t="shared" ca="1" si="12"/>
        <v>150.802888</v>
      </c>
      <c r="AF19" s="14">
        <f t="shared" ca="1" si="12"/>
        <v>109.726658</v>
      </c>
      <c r="AG19" s="14">
        <f t="shared" ca="1" si="12"/>
        <v>104.832852</v>
      </c>
      <c r="AH19" s="14">
        <f t="shared" ca="1" si="12"/>
        <v>1132.3014680000001</v>
      </c>
      <c r="AI19" s="14">
        <f t="shared" ca="1" si="12"/>
        <v>1095.5033719999999</v>
      </c>
      <c r="AJ19" s="14">
        <f t="shared" ca="1" si="12"/>
        <v>1071.333828</v>
      </c>
      <c r="AK19" s="14">
        <f t="shared" ca="1" si="12"/>
        <v>2852.7551139999996</v>
      </c>
      <c r="AL19" s="14">
        <f t="shared" ca="1" si="12"/>
        <v>2615.0378620000001</v>
      </c>
      <c r="AM19" s="14">
        <f t="shared" ca="1" si="12"/>
        <v>2357.6258360000002</v>
      </c>
      <c r="AN19" s="14">
        <f t="shared" ca="1" si="12"/>
        <v>41967.238044000005</v>
      </c>
      <c r="AO19" s="14">
        <f t="shared" ca="1" si="12"/>
        <v>36692.189864</v>
      </c>
      <c r="AP19" s="14">
        <f t="shared" ca="1" si="12"/>
        <v>36154.657709999999</v>
      </c>
      <c r="AQ19" s="14">
        <f t="shared" ca="1" si="12"/>
        <v>325602.73816599994</v>
      </c>
      <c r="AR19" s="14">
        <f t="shared" ca="1" si="12"/>
        <v>324566.93684399995</v>
      </c>
      <c r="AS19" s="14">
        <f t="shared" ca="1" si="12"/>
        <v>324502.79722399998</v>
      </c>
      <c r="AT19" s="14">
        <f t="shared" ca="1" si="12"/>
        <v>887.32181999999989</v>
      </c>
      <c r="AU19" s="14">
        <f t="shared" ca="1" si="12"/>
        <v>713.98574400000007</v>
      </c>
      <c r="AV19" s="14">
        <f t="shared" ca="1" si="12"/>
        <v>700.91382199999998</v>
      </c>
      <c r="AW19" s="14">
        <f t="shared" ca="1" si="12"/>
        <v>2017.8255919999999</v>
      </c>
      <c r="AX19" s="14">
        <f t="shared" ca="1" si="12"/>
        <v>1824.243232</v>
      </c>
      <c r="AY19" s="14">
        <f t="shared" ca="1" si="12"/>
        <v>1842.6763320000002</v>
      </c>
      <c r="AZ19" s="14">
        <f t="shared" ca="1" si="12"/>
        <v>20080.628499999999</v>
      </c>
      <c r="BA19" s="14">
        <f t="shared" ca="1" si="12"/>
        <v>19887.551864000001</v>
      </c>
      <c r="BB19" s="14">
        <f t="shared" ca="1" si="12"/>
        <v>19288.986672000003</v>
      </c>
    </row>
    <row r="20" spans="1:54" s="3" customFormat="1" x14ac:dyDescent="0.25">
      <c r="A20" s="3" t="s">
        <v>2</v>
      </c>
      <c r="B20" s="3">
        <v>997</v>
      </c>
      <c r="C20" s="19">
        <v>0.7</v>
      </c>
      <c r="D20" s="22">
        <v>337792.25633</v>
      </c>
      <c r="E20" s="21">
        <v>337792.25633</v>
      </c>
      <c r="F20" s="21">
        <v>337792.25633</v>
      </c>
      <c r="G20" s="21">
        <v>333356.34554000001</v>
      </c>
      <c r="H20" s="21">
        <v>333356.34554000001</v>
      </c>
      <c r="I20" s="21">
        <v>333356.34554000001</v>
      </c>
      <c r="J20" s="22">
        <v>332007.72762000002</v>
      </c>
      <c r="K20" s="22">
        <v>326911.37177000003</v>
      </c>
      <c r="L20" s="22">
        <v>328973.794926</v>
      </c>
      <c r="M20" s="22">
        <v>324178.83106</v>
      </c>
      <c r="N20" s="22">
        <v>323798.68514000002</v>
      </c>
      <c r="O20" s="22">
        <v>324051.49179999996</v>
      </c>
      <c r="P20" s="22">
        <v>324709.15044</v>
      </c>
      <c r="Q20" s="22">
        <v>324381.12810999999</v>
      </c>
      <c r="R20" s="22">
        <v>324566.93684399995</v>
      </c>
      <c r="S20" s="22">
        <v>329168.8701</v>
      </c>
      <c r="T20" s="22">
        <v>324528.87800999999</v>
      </c>
      <c r="U20" s="22">
        <v>326279.13267799997</v>
      </c>
      <c r="V20" s="22">
        <v>323595.89197</v>
      </c>
      <c r="W20" s="22">
        <v>323296.42809</v>
      </c>
      <c r="X20" s="22">
        <v>323451.99523999996</v>
      </c>
      <c r="Y20" s="23"/>
      <c r="Z20" s="3" t="s">
        <v>18</v>
      </c>
      <c r="AA20" s="3" t="s">
        <v>19</v>
      </c>
      <c r="AB20" s="14">
        <f ca="1">INDIRECT("U"&amp;4+(ROW(A1)-1)+COLUMN(A1)-1)</f>
        <v>32.910716000000001</v>
      </c>
      <c r="AC20" s="14">
        <f t="shared" ref="AC20:BB20" ca="1" si="13">INDIRECT("U"&amp;4+(ROW(B1)-1)+COLUMN(B1)-1)</f>
        <v>30.267643999999997</v>
      </c>
      <c r="AD20" s="14">
        <f t="shared" ca="1" si="13"/>
        <v>30.396673999999997</v>
      </c>
      <c r="AE20" s="14">
        <f t="shared" ca="1" si="13"/>
        <v>146.23467399999998</v>
      </c>
      <c r="AF20" s="14">
        <f t="shared" ca="1" si="13"/>
        <v>108.889922</v>
      </c>
      <c r="AG20" s="14">
        <f t="shared" ca="1" si="13"/>
        <v>104.189572</v>
      </c>
      <c r="AH20" s="14">
        <f t="shared" ca="1" si="13"/>
        <v>1084.479092</v>
      </c>
      <c r="AI20" s="14">
        <f t="shared" ca="1" si="13"/>
        <v>1097.9159539999998</v>
      </c>
      <c r="AJ20" s="14">
        <f t="shared" ca="1" si="13"/>
        <v>1039.1679859999999</v>
      </c>
      <c r="AK20" s="14">
        <f t="shared" ca="1" si="13"/>
        <v>2850.88562</v>
      </c>
      <c r="AL20" s="14">
        <f t="shared" ca="1" si="13"/>
        <v>2614.5004199999998</v>
      </c>
      <c r="AM20" s="14">
        <f t="shared" ca="1" si="13"/>
        <v>2487.7562120000002</v>
      </c>
      <c r="AN20" s="14">
        <f t="shared" ca="1" si="13"/>
        <v>41716.100033999996</v>
      </c>
      <c r="AO20" s="14">
        <f t="shared" ca="1" si="13"/>
        <v>37279.939712000007</v>
      </c>
      <c r="AP20" s="14">
        <f t="shared" ca="1" si="13"/>
        <v>36813.263996000009</v>
      </c>
      <c r="AQ20" s="14">
        <f t="shared" ca="1" si="13"/>
        <v>330133.13068400003</v>
      </c>
      <c r="AR20" s="14">
        <f t="shared" ca="1" si="13"/>
        <v>326279.13267799997</v>
      </c>
      <c r="AS20" s="14">
        <f t="shared" ca="1" si="13"/>
        <v>325105.92212199996</v>
      </c>
      <c r="AT20" s="14">
        <f t="shared" ca="1" si="13"/>
        <v>887.57426599999997</v>
      </c>
      <c r="AU20" s="14">
        <f t="shared" ca="1" si="13"/>
        <v>714.80694400000004</v>
      </c>
      <c r="AV20" s="14">
        <f t="shared" ca="1" si="13"/>
        <v>678.69593400000008</v>
      </c>
      <c r="AW20" s="14">
        <f t="shared" ca="1" si="13"/>
        <v>1939.9215039999999</v>
      </c>
      <c r="AX20" s="14">
        <f t="shared" ca="1" si="13"/>
        <v>1833.2797539999999</v>
      </c>
      <c r="AY20" s="14">
        <f t="shared" ca="1" si="13"/>
        <v>1817.3673940000001</v>
      </c>
      <c r="AZ20" s="14">
        <f t="shared" ca="1" si="13"/>
        <v>19180.98846</v>
      </c>
      <c r="BA20" s="14">
        <f t="shared" ca="1" si="13"/>
        <v>19130.036099999998</v>
      </c>
      <c r="BB20" s="14">
        <f t="shared" ca="1" si="13"/>
        <v>19129.590506</v>
      </c>
    </row>
    <row r="21" spans="1:54" s="3" customFormat="1" x14ac:dyDescent="0.25">
      <c r="A21" s="3" t="s">
        <v>2</v>
      </c>
      <c r="B21" s="3">
        <v>997</v>
      </c>
      <c r="C21" s="19">
        <v>1</v>
      </c>
      <c r="D21" s="22">
        <v>324433.56066000002</v>
      </c>
      <c r="E21" s="21">
        <v>324433.56066000002</v>
      </c>
      <c r="F21" s="21">
        <v>324433.56066000002</v>
      </c>
      <c r="G21" s="21">
        <v>324431.07208999997</v>
      </c>
      <c r="H21" s="21">
        <v>324431.07208999997</v>
      </c>
      <c r="I21" s="21">
        <v>324431.07208999997</v>
      </c>
      <c r="J21" s="22">
        <v>324433.56066000002</v>
      </c>
      <c r="K21" s="22">
        <v>324433.56066000002</v>
      </c>
      <c r="L21" s="22">
        <v>324433.56066000002</v>
      </c>
      <c r="M21" s="22">
        <v>323540.83945999999</v>
      </c>
      <c r="N21" s="22">
        <v>323200.33041</v>
      </c>
      <c r="O21" s="22">
        <v>323388.88831999997</v>
      </c>
      <c r="P21" s="22">
        <v>325251.71490000002</v>
      </c>
      <c r="Q21" s="22">
        <v>323607.82270999998</v>
      </c>
      <c r="R21" s="22">
        <v>324502.79722399998</v>
      </c>
      <c r="S21" s="22">
        <v>325326.68547999999</v>
      </c>
      <c r="T21" s="22">
        <v>324723.01115999999</v>
      </c>
      <c r="U21" s="22">
        <v>325105.92212199996</v>
      </c>
      <c r="V21" s="22">
        <v>323044.32371999999</v>
      </c>
      <c r="W21" s="22">
        <v>322972.49077999999</v>
      </c>
      <c r="X21" s="22">
        <v>323001.21569400001</v>
      </c>
      <c r="Y21" s="23"/>
      <c r="Z21" s="3" t="s">
        <v>18</v>
      </c>
      <c r="AA21" s="3" t="s">
        <v>14</v>
      </c>
      <c r="AB21" s="14">
        <f ca="1">INDIRECT("X"&amp;4+(ROW(A1)-1)+COLUMN(A1)-1)</f>
        <v>32.665149999999997</v>
      </c>
      <c r="AC21" s="14">
        <f t="shared" ref="AC21:BB21" ca="1" si="14">INDIRECT("X"&amp;4+(ROW(B1)-1)+COLUMN(B1)-1)</f>
        <v>29.783300000000004</v>
      </c>
      <c r="AD21" s="14">
        <f t="shared" ca="1" si="14"/>
        <v>29.113033999999999</v>
      </c>
      <c r="AE21" s="14">
        <f t="shared" ca="1" si="14"/>
        <v>145.05567000000002</v>
      </c>
      <c r="AF21" s="14">
        <f t="shared" ca="1" si="14"/>
        <v>108.33018999999999</v>
      </c>
      <c r="AG21" s="14">
        <f t="shared" ca="1" si="14"/>
        <v>103.67375799999999</v>
      </c>
      <c r="AH21" s="14">
        <f t="shared" ca="1" si="14"/>
        <v>1072.7030040000002</v>
      </c>
      <c r="AI21" s="14">
        <f t="shared" ca="1" si="14"/>
        <v>1164.7143600000002</v>
      </c>
      <c r="AJ21" s="14">
        <f t="shared" ca="1" si="14"/>
        <v>1034.8531820000001</v>
      </c>
      <c r="AK21" s="14">
        <f t="shared" ca="1" si="14"/>
        <v>2848.1894600000001</v>
      </c>
      <c r="AL21" s="14">
        <f t="shared" ca="1" si="14"/>
        <v>2605.5511860000001</v>
      </c>
      <c r="AM21" s="14">
        <f t="shared" ca="1" si="14"/>
        <v>2240.9201800000001</v>
      </c>
      <c r="AN21" s="14">
        <f t="shared" ca="1" si="14"/>
        <v>41200.635586000004</v>
      </c>
      <c r="AO21" s="14">
        <f t="shared" ca="1" si="14"/>
        <v>35773.763132</v>
      </c>
      <c r="AP21" s="14">
        <f t="shared" ca="1" si="14"/>
        <v>35400.601177999997</v>
      </c>
      <c r="AQ21" s="14">
        <f t="shared" ca="1" si="14"/>
        <v>324190.78349200002</v>
      </c>
      <c r="AR21" s="14">
        <f t="shared" ca="1" si="14"/>
        <v>323451.99523999996</v>
      </c>
      <c r="AS21" s="14">
        <f t="shared" ca="1" si="14"/>
        <v>323001.21569400001</v>
      </c>
      <c r="AT21" s="14">
        <f t="shared" ca="1" si="14"/>
        <v>887.32181999999989</v>
      </c>
      <c r="AU21" s="14">
        <f t="shared" ca="1" si="14"/>
        <v>652.46866599999998</v>
      </c>
      <c r="AV21" s="14">
        <f t="shared" ca="1" si="14"/>
        <v>618.613474</v>
      </c>
      <c r="AW21" s="14">
        <f t="shared" ca="1" si="14"/>
        <v>1847.4521559999998</v>
      </c>
      <c r="AX21" s="14">
        <f t="shared" ca="1" si="14"/>
        <v>1775.1490280000003</v>
      </c>
      <c r="AY21" s="14">
        <f t="shared" ca="1" si="14"/>
        <v>1770.2285820000002</v>
      </c>
      <c r="AZ21" s="14">
        <f t="shared" ca="1" si="14"/>
        <v>18994.655136000001</v>
      </c>
      <c r="BA21" s="14">
        <f t="shared" ca="1" si="14"/>
        <v>18979.056518000001</v>
      </c>
      <c r="BB21" s="14">
        <f t="shared" ca="1" si="14"/>
        <v>18977.086321999996</v>
      </c>
    </row>
    <row r="22" spans="1:54" s="3" customFormat="1" x14ac:dyDescent="0.25">
      <c r="A22" s="3" t="s">
        <v>0</v>
      </c>
      <c r="B22" s="3">
        <v>30</v>
      </c>
      <c r="C22" s="19">
        <v>0.4</v>
      </c>
      <c r="D22" s="22">
        <v>1022.53396</v>
      </c>
      <c r="E22" s="21">
        <v>1022.53396</v>
      </c>
      <c r="F22" s="21">
        <v>1022.53396</v>
      </c>
      <c r="G22" s="21">
        <v>1022.53396</v>
      </c>
      <c r="H22" s="21">
        <v>1022.53396</v>
      </c>
      <c r="I22" s="21">
        <v>1022.53396</v>
      </c>
      <c r="J22" s="22">
        <v>928.38756999999998</v>
      </c>
      <c r="K22" s="22">
        <v>896.76756999999998</v>
      </c>
      <c r="L22" s="22">
        <v>914.42604199999982</v>
      </c>
      <c r="M22" s="22">
        <v>887.32182</v>
      </c>
      <c r="N22" s="22">
        <v>887.32182</v>
      </c>
      <c r="O22" s="22">
        <v>887.32181999999989</v>
      </c>
      <c r="P22" s="22">
        <v>887.32182</v>
      </c>
      <c r="Q22" s="22">
        <v>887.32182</v>
      </c>
      <c r="R22" s="22">
        <v>887.32181999999989</v>
      </c>
      <c r="S22" s="22">
        <v>888.58405000000005</v>
      </c>
      <c r="T22" s="22">
        <v>887.32182</v>
      </c>
      <c r="U22" s="22">
        <v>887.57426599999997</v>
      </c>
      <c r="V22" s="22">
        <v>887.32182</v>
      </c>
      <c r="W22" s="22">
        <v>887.32182</v>
      </c>
      <c r="X22" s="22">
        <v>887.32181999999989</v>
      </c>
      <c r="Y22" s="2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s="3" customFormat="1" x14ac:dyDescent="0.25">
      <c r="A23" s="3" t="s">
        <v>0</v>
      </c>
      <c r="B23" s="3">
        <v>30</v>
      </c>
      <c r="C23" s="19">
        <v>0.7</v>
      </c>
      <c r="D23" s="22">
        <v>740.49902999999995</v>
      </c>
      <c r="E23" s="21">
        <v>740.49902999999995</v>
      </c>
      <c r="F23" s="21">
        <v>740.49902999999995</v>
      </c>
      <c r="G23" s="21">
        <v>740.78062999999997</v>
      </c>
      <c r="H23" s="21">
        <v>740.78062999999997</v>
      </c>
      <c r="I23" s="21">
        <v>740.78062999999997</v>
      </c>
      <c r="J23" s="22">
        <v>740.49902999999995</v>
      </c>
      <c r="K23" s="22">
        <v>683.88433999999995</v>
      </c>
      <c r="L23" s="22">
        <v>722.70767999999998</v>
      </c>
      <c r="M23" s="22">
        <v>653.00630999999998</v>
      </c>
      <c r="N23" s="22">
        <v>652.91956000000005</v>
      </c>
      <c r="O23" s="22">
        <v>652.93691000000001</v>
      </c>
      <c r="P23" s="22">
        <v>753.33175000000006</v>
      </c>
      <c r="Q23" s="22">
        <v>686.18182999999999</v>
      </c>
      <c r="R23" s="22">
        <v>713.98574400000007</v>
      </c>
      <c r="S23" s="22">
        <v>754.60770000000002</v>
      </c>
      <c r="T23" s="22">
        <v>691.21</v>
      </c>
      <c r="U23" s="22">
        <v>714.80694400000004</v>
      </c>
      <c r="V23" s="22">
        <v>652.91956000000005</v>
      </c>
      <c r="W23" s="22">
        <v>652.33261000000005</v>
      </c>
      <c r="X23" s="22">
        <v>652.46866599999998</v>
      </c>
      <c r="Y23" s="23"/>
      <c r="Z23" s="3" t="s">
        <v>18</v>
      </c>
      <c r="AA23" s="3" t="s">
        <v>15</v>
      </c>
      <c r="AB23" s="3">
        <f t="shared" ref="AB23:BB23" ca="1" si="15">AB15/AB$13</f>
        <v>1</v>
      </c>
      <c r="AC23" s="3">
        <f t="shared" ca="1" si="15"/>
        <v>1</v>
      </c>
      <c r="AD23" s="3">
        <f t="shared" ca="1" si="15"/>
        <v>0.96855091294968931</v>
      </c>
      <c r="AE23" s="3">
        <f t="shared" ca="1" si="15"/>
        <v>1</v>
      </c>
      <c r="AF23" s="3">
        <f t="shared" ca="1" si="15"/>
        <v>1</v>
      </c>
      <c r="AG23" s="3">
        <f t="shared" ca="1" si="15"/>
        <v>0.98423680866476537</v>
      </c>
      <c r="AH23" s="3">
        <f t="shared" ca="1" si="15"/>
        <v>1</v>
      </c>
      <c r="AI23" s="3">
        <f t="shared" ca="1" si="15"/>
        <v>1</v>
      </c>
      <c r="AJ23" s="3">
        <f t="shared" ca="1" si="15"/>
        <v>0.95594432127567452</v>
      </c>
      <c r="AK23" s="3">
        <f t="shared" ca="1" si="15"/>
        <v>1</v>
      </c>
      <c r="AL23" s="3">
        <f t="shared" ca="1" si="15"/>
        <v>0.99507248708936935</v>
      </c>
      <c r="AM23" s="3">
        <f t="shared" ca="1" si="15"/>
        <v>1.0000000000000002</v>
      </c>
      <c r="AN23" s="3">
        <f t="shared" ca="1" si="15"/>
        <v>1.0000000000000002</v>
      </c>
      <c r="AO23" s="3">
        <f t="shared" ca="1" si="15"/>
        <v>1</v>
      </c>
      <c r="AP23" s="3">
        <f t="shared" ca="1" si="15"/>
        <v>0.95890869129439649</v>
      </c>
      <c r="AQ23" s="3">
        <f t="shared" ca="1" si="15"/>
        <v>0.98501069583025047</v>
      </c>
      <c r="AR23" s="3">
        <f t="shared" ca="1" si="15"/>
        <v>1</v>
      </c>
      <c r="AS23" s="3">
        <f t="shared" ca="1" si="15"/>
        <v>0.99725468318505073</v>
      </c>
      <c r="AT23" s="3">
        <f t="shared" ca="1" si="15"/>
        <v>1</v>
      </c>
      <c r="AU23" s="3">
        <f t="shared" ca="1" si="15"/>
        <v>0.98130330501530783</v>
      </c>
      <c r="AV23" s="3">
        <f t="shared" ca="1" si="15"/>
        <v>0.91527268358075431</v>
      </c>
      <c r="AW23" s="3">
        <f t="shared" ca="1" si="15"/>
        <v>0.99562966905276895</v>
      </c>
      <c r="AX23" s="3">
        <f t="shared" ca="1" si="15"/>
        <v>0.96854300729504805</v>
      </c>
      <c r="AY23" s="3">
        <f t="shared" ca="1" si="15"/>
        <v>0.93805534944066082</v>
      </c>
      <c r="AZ23" s="3">
        <f t="shared" ca="1" si="15"/>
        <v>0.94199271193802359</v>
      </c>
      <c r="BA23" s="3">
        <f t="shared" ca="1" si="15"/>
        <v>0.94740900183600418</v>
      </c>
      <c r="BB23" s="3">
        <f t="shared" ca="1" si="15"/>
        <v>0.97396549021805423</v>
      </c>
    </row>
    <row r="24" spans="1:54" s="3" customFormat="1" x14ac:dyDescent="0.25">
      <c r="A24" s="3" t="s">
        <v>0</v>
      </c>
      <c r="B24" s="3">
        <v>30</v>
      </c>
      <c r="C24" s="19">
        <v>1</v>
      </c>
      <c r="D24" s="22">
        <v>672.47861</v>
      </c>
      <c r="E24" s="21">
        <v>672.47861</v>
      </c>
      <c r="F24" s="21">
        <v>672.47861</v>
      </c>
      <c r="G24" s="21">
        <v>677.58919000000003</v>
      </c>
      <c r="H24" s="21">
        <v>677.58919000000003</v>
      </c>
      <c r="I24" s="21">
        <v>677.58919000000003</v>
      </c>
      <c r="J24" s="22">
        <v>667.69303000000002</v>
      </c>
      <c r="K24" s="22">
        <v>656.55881999999997</v>
      </c>
      <c r="L24" s="22">
        <v>661.18499399999996</v>
      </c>
      <c r="M24" s="22">
        <v>624.10762999999997</v>
      </c>
      <c r="N24" s="22">
        <v>618.55519000000004</v>
      </c>
      <c r="O24" s="22">
        <v>619.70687999999996</v>
      </c>
      <c r="P24" s="22">
        <v>734.73033999999996</v>
      </c>
      <c r="Q24" s="22">
        <v>653.76315999999997</v>
      </c>
      <c r="R24" s="22">
        <v>700.91382199999998</v>
      </c>
      <c r="S24" s="22">
        <v>703.96465000000001</v>
      </c>
      <c r="T24" s="22">
        <v>627.69759999999997</v>
      </c>
      <c r="U24" s="22">
        <v>678.69593400000008</v>
      </c>
      <c r="V24" s="22">
        <v>622.45128</v>
      </c>
      <c r="W24" s="22">
        <v>617.42628000000002</v>
      </c>
      <c r="X24" s="22">
        <v>618.613474</v>
      </c>
      <c r="Y24" s="23"/>
      <c r="Z24" s="3" t="s">
        <v>18</v>
      </c>
      <c r="AA24" s="3" t="s">
        <v>48</v>
      </c>
      <c r="AB24" s="3">
        <f t="shared" ref="AB24:BB24" ca="1" si="16">AB16/AB$13</f>
        <v>1</v>
      </c>
      <c r="AC24" s="3">
        <f t="shared" ca="1" si="16"/>
        <v>0.97984067387385687</v>
      </c>
      <c r="AD24" s="3">
        <f t="shared" ca="1" si="16"/>
        <v>0.96002487920449864</v>
      </c>
      <c r="AE24" s="3">
        <f t="shared" ca="1" si="16"/>
        <v>0.95301973920842409</v>
      </c>
      <c r="AF24" s="3">
        <f t="shared" ca="1" si="16"/>
        <v>0.74529969797909068</v>
      </c>
      <c r="AG24" s="3">
        <f t="shared" ca="1" si="16"/>
        <v>1</v>
      </c>
      <c r="AH24" s="3">
        <f t="shared" ca="1" si="16"/>
        <v>0.92223405505464096</v>
      </c>
      <c r="AI24" s="3">
        <f t="shared" ca="1" si="16"/>
        <v>0.88026064865245013</v>
      </c>
      <c r="AJ24" s="3">
        <f t="shared" ca="1" si="16"/>
        <v>0.96491524991115274</v>
      </c>
      <c r="AK24" s="3">
        <f t="shared" ca="1" si="16"/>
        <v>0.72863689946016608</v>
      </c>
      <c r="AL24" s="3">
        <f t="shared" ca="1" si="16"/>
        <v>0.99507248708936935</v>
      </c>
      <c r="AM24" s="3">
        <f t="shared" ca="1" si="16"/>
        <v>0.68935134961100109</v>
      </c>
      <c r="AN24" s="3">
        <f t="shared" ca="1" si="16"/>
        <v>0.97456171895076849</v>
      </c>
      <c r="AO24" s="3">
        <f t="shared" ca="1" si="16"/>
        <v>0.94997390758618627</v>
      </c>
      <c r="AP24" s="3">
        <f t="shared" ca="1" si="16"/>
        <v>1</v>
      </c>
      <c r="AQ24" s="3">
        <f t="shared" ca="1" si="16"/>
        <v>1</v>
      </c>
      <c r="AR24" s="3">
        <f t="shared" ca="1" si="16"/>
        <v>0.98686793226643299</v>
      </c>
      <c r="AS24" s="3">
        <f t="shared" ca="1" si="16"/>
        <v>0.99724703373570911</v>
      </c>
      <c r="AT24" s="3">
        <f t="shared" ca="1" si="16"/>
        <v>1</v>
      </c>
      <c r="AU24" s="3">
        <f t="shared" ca="1" si="16"/>
        <v>0.98167647904997513</v>
      </c>
      <c r="AV24" s="3">
        <f t="shared" ca="1" si="16"/>
        <v>0.92222840559435737</v>
      </c>
      <c r="AW24" s="3">
        <f t="shared" ca="1" si="16"/>
        <v>1</v>
      </c>
      <c r="AX24" s="3">
        <f t="shared" ca="1" si="16"/>
        <v>1</v>
      </c>
      <c r="AY24" s="3">
        <f t="shared" ca="1" si="16"/>
        <v>0.97115445231236142</v>
      </c>
      <c r="AZ24" s="3">
        <f t="shared" ca="1" si="16"/>
        <v>0.94396072424261213</v>
      </c>
      <c r="BA24" s="3">
        <f t="shared" ca="1" si="16"/>
        <v>0.9487910975177376</v>
      </c>
      <c r="BB24" s="3">
        <f t="shared" ca="1" si="16"/>
        <v>0.97611053295235928</v>
      </c>
    </row>
    <row r="25" spans="1:54" s="3" customFormat="1" x14ac:dyDescent="0.25">
      <c r="A25" s="3" t="s">
        <v>0</v>
      </c>
      <c r="B25" s="3">
        <v>100</v>
      </c>
      <c r="C25" s="19">
        <v>0.4</v>
      </c>
      <c r="D25" s="22">
        <v>2067.6887700000002</v>
      </c>
      <c r="E25" s="21">
        <v>2067.6887700000002</v>
      </c>
      <c r="F25" s="21">
        <v>2067.6887700000002</v>
      </c>
      <c r="G25" s="21">
        <v>2076.7649200000001</v>
      </c>
      <c r="H25" s="21">
        <v>2076.7649200000001</v>
      </c>
      <c r="I25" s="21">
        <v>2076.7649200000001</v>
      </c>
      <c r="J25" s="22">
        <v>2067.6887700000002</v>
      </c>
      <c r="K25" s="22">
        <v>2023.06304</v>
      </c>
      <c r="L25" s="22">
        <v>2054.3281440000001</v>
      </c>
      <c r="M25" s="22">
        <v>1869.2723900000001</v>
      </c>
      <c r="N25" s="22">
        <v>1838.5185799999999</v>
      </c>
      <c r="O25" s="22">
        <v>1858.1883999999998</v>
      </c>
      <c r="P25" s="22">
        <v>2059.28244</v>
      </c>
      <c r="Q25" s="22">
        <v>1984.1365900000001</v>
      </c>
      <c r="R25" s="22">
        <v>2017.8255919999999</v>
      </c>
      <c r="S25" s="22">
        <v>2020.2899299999999</v>
      </c>
      <c r="T25" s="22">
        <v>1873.0768599999999</v>
      </c>
      <c r="U25" s="22">
        <v>1939.9215039999999</v>
      </c>
      <c r="V25" s="22">
        <v>1870.6357</v>
      </c>
      <c r="W25" s="22">
        <v>1836.64048</v>
      </c>
      <c r="X25" s="22">
        <v>1847.4521559999998</v>
      </c>
      <c r="Y25" s="23"/>
      <c r="Z25" s="3" t="s">
        <v>18</v>
      </c>
      <c r="AA25" s="3" t="s">
        <v>11</v>
      </c>
      <c r="AB25" s="3">
        <f t="shared" ref="AB25:BB25" ca="1" si="17">AB17/AB$13</f>
        <v>0.89072591028212822</v>
      </c>
      <c r="AC25" s="3">
        <f t="shared" ca="1" si="17"/>
        <v>0.92260463682444349</v>
      </c>
      <c r="AD25" s="3">
        <f t="shared" ca="1" si="17"/>
        <v>0.96767634244040923</v>
      </c>
      <c r="AE25" s="3">
        <f t="shared" ca="1" si="17"/>
        <v>0.92321248044716475</v>
      </c>
      <c r="AF25" s="3">
        <f t="shared" ca="1" si="17"/>
        <v>0.73528163163257876</v>
      </c>
      <c r="AG25" s="3">
        <f t="shared" ca="1" si="17"/>
        <v>0.98252304302556814</v>
      </c>
      <c r="AH25" s="3">
        <f t="shared" ca="1" si="17"/>
        <v>0.84951168771761054</v>
      </c>
      <c r="AI25" s="3">
        <f t="shared" ca="1" si="17"/>
        <v>0.86906071630400605</v>
      </c>
      <c r="AJ25" s="3">
        <f t="shared" ca="1" si="17"/>
        <v>0.9543017286981339</v>
      </c>
      <c r="AK25" s="3">
        <f t="shared" ca="1" si="17"/>
        <v>0.72753320258493603</v>
      </c>
      <c r="AL25" s="3">
        <f t="shared" ca="1" si="17"/>
        <v>0.99393713487372837</v>
      </c>
      <c r="AM25" s="3">
        <f t="shared" ca="1" si="17"/>
        <v>0.61093455284613218</v>
      </c>
      <c r="AN25" s="3">
        <f t="shared" ca="1" si="17"/>
        <v>0.85478448909518978</v>
      </c>
      <c r="AO25" s="3">
        <f t="shared" ca="1" si="17"/>
        <v>0.93482241015934642</v>
      </c>
      <c r="AP25" s="3">
        <f t="shared" ca="1" si="17"/>
        <v>0.95890869129439649</v>
      </c>
      <c r="AQ25" s="3">
        <f t="shared" ca="1" si="17"/>
        <v>0.92774884919890133</v>
      </c>
      <c r="AR25" s="3">
        <f t="shared" ca="1" si="17"/>
        <v>0.97389383196699164</v>
      </c>
      <c r="AS25" s="3">
        <f t="shared" ca="1" si="17"/>
        <v>0.99725468318505073</v>
      </c>
      <c r="AT25" s="3">
        <f t="shared" ca="1" si="17"/>
        <v>0.89427449627198674</v>
      </c>
      <c r="AU25" s="3">
        <f t="shared" ca="1" si="17"/>
        <v>0.95772635238150894</v>
      </c>
      <c r="AV25" s="3">
        <f t="shared" ca="1" si="17"/>
        <v>0.89990158021785249</v>
      </c>
      <c r="AW25" s="3">
        <f t="shared" ca="1" si="17"/>
        <v>0.98919628515296765</v>
      </c>
      <c r="AX25" s="3">
        <f t="shared" ca="1" si="17"/>
        <v>0.96854300729504805</v>
      </c>
      <c r="AY25" s="3">
        <f t="shared" ca="1" si="17"/>
        <v>0.93805534944066082</v>
      </c>
      <c r="AZ25" s="3">
        <f t="shared" ca="1" si="17"/>
        <v>0.94199271193802359</v>
      </c>
      <c r="BA25" s="3">
        <f t="shared" ca="1" si="17"/>
        <v>0.94740900183600418</v>
      </c>
      <c r="BB25" s="3">
        <f t="shared" ca="1" si="17"/>
        <v>0.97396549021805423</v>
      </c>
    </row>
    <row r="26" spans="1:54" s="3" customFormat="1" x14ac:dyDescent="0.25">
      <c r="A26" s="3" t="s">
        <v>0</v>
      </c>
      <c r="B26" s="3">
        <v>100</v>
      </c>
      <c r="C26" s="19">
        <v>0.7</v>
      </c>
      <c r="D26" s="22">
        <v>1832.50584</v>
      </c>
      <c r="E26" s="21">
        <v>1832.50584</v>
      </c>
      <c r="F26" s="21">
        <v>1832.5058400000003</v>
      </c>
      <c r="G26" s="21">
        <v>1892.0232000000001</v>
      </c>
      <c r="H26" s="21">
        <v>1892.0232000000001</v>
      </c>
      <c r="I26" s="21">
        <v>1892.0232000000001</v>
      </c>
      <c r="J26" s="22">
        <v>1832.50584</v>
      </c>
      <c r="K26" s="22">
        <v>1832.50584</v>
      </c>
      <c r="L26" s="22">
        <v>1832.5058400000003</v>
      </c>
      <c r="M26" s="22">
        <v>1794.00667</v>
      </c>
      <c r="N26" s="22">
        <v>1780.45658</v>
      </c>
      <c r="O26" s="22">
        <v>1789.0388599999999</v>
      </c>
      <c r="P26" s="22">
        <v>1840.85229</v>
      </c>
      <c r="Q26" s="22">
        <v>1788.5489600000001</v>
      </c>
      <c r="R26" s="22">
        <v>1824.243232</v>
      </c>
      <c r="S26" s="22">
        <v>1848.8199099999999</v>
      </c>
      <c r="T26" s="22">
        <v>1812.36961</v>
      </c>
      <c r="U26" s="22">
        <v>1833.2797539999999</v>
      </c>
      <c r="V26" s="22">
        <v>1789.6705400000001</v>
      </c>
      <c r="W26" s="22">
        <v>1764.0752600000001</v>
      </c>
      <c r="X26" s="22">
        <v>1775.1490280000003</v>
      </c>
      <c r="Y26" s="23"/>
      <c r="Z26" s="3" t="s">
        <v>18</v>
      </c>
      <c r="AA26" s="3" t="s">
        <v>12</v>
      </c>
      <c r="AB26" s="3">
        <f t="shared" ref="AB26:BB26" ca="1" si="18">AB18/AB$13</f>
        <v>0.84812165406164186</v>
      </c>
      <c r="AC26" s="3">
        <f t="shared" ca="1" si="18"/>
        <v>0.87431308919250916</v>
      </c>
      <c r="AD26" s="3">
        <f t="shared" ca="1" si="18"/>
        <v>0.92154219414958871</v>
      </c>
      <c r="AE26" s="3">
        <f t="shared" ca="1" si="18"/>
        <v>0.91205698403850433</v>
      </c>
      <c r="AF26" s="3">
        <f t="shared" ca="1" si="18"/>
        <v>0.97938358787832913</v>
      </c>
      <c r="AG26" s="3">
        <f t="shared" ca="1" si="18"/>
        <v>0.96848631161244159</v>
      </c>
      <c r="AH26" s="3">
        <f t="shared" ca="1" si="18"/>
        <v>0.84820594063902255</v>
      </c>
      <c r="AI26" s="3">
        <f t="shared" ca="1" si="18"/>
        <v>0.96416366024549305</v>
      </c>
      <c r="AJ26" s="3">
        <f t="shared" ca="1" si="18"/>
        <v>0.95242323955568353</v>
      </c>
      <c r="AK26" s="3">
        <f t="shared" ca="1" si="18"/>
        <v>0.72453349156756985</v>
      </c>
      <c r="AL26" s="3">
        <f t="shared" ca="1" si="18"/>
        <v>0.99507248708936935</v>
      </c>
      <c r="AM26" s="3">
        <f t="shared" ca="1" si="18"/>
        <v>0.60992628409491778</v>
      </c>
      <c r="AN26" s="3">
        <f t="shared" ca="1" si="18"/>
        <v>0.77496750832465611</v>
      </c>
      <c r="AO26" s="3">
        <f t="shared" ca="1" si="18"/>
        <v>0.80654847521967232</v>
      </c>
      <c r="AP26" s="3">
        <f t="shared" ca="1" si="18"/>
        <v>0.92201327325402282</v>
      </c>
      <c r="AQ26" s="3">
        <f t="shared" ca="1" si="18"/>
        <v>0.90042597580689898</v>
      </c>
      <c r="AR26" s="3">
        <f t="shared" ca="1" si="18"/>
        <v>0.95932184864363423</v>
      </c>
      <c r="AS26" s="3">
        <f t="shared" ca="1" si="18"/>
        <v>0.9940435345562233</v>
      </c>
      <c r="AT26" s="3">
        <f t="shared" ca="1" si="18"/>
        <v>0.86776758006159516</v>
      </c>
      <c r="AU26" s="3">
        <f t="shared" ca="1" si="18"/>
        <v>0.86526669420415403</v>
      </c>
      <c r="AV26" s="3">
        <f t="shared" ca="1" si="18"/>
        <v>0.84344806014135743</v>
      </c>
      <c r="AW26" s="3">
        <f t="shared" ca="1" si="18"/>
        <v>0.89475143869437068</v>
      </c>
      <c r="AX26" s="3">
        <f t="shared" ca="1" si="18"/>
        <v>0.94556919809439954</v>
      </c>
      <c r="AY26" s="3">
        <f t="shared" ca="1" si="18"/>
        <v>0.93153030358677857</v>
      </c>
      <c r="AZ26" s="3">
        <f t="shared" ca="1" si="18"/>
        <v>0.93045950417250711</v>
      </c>
      <c r="BA26" s="3">
        <f t="shared" ca="1" si="18"/>
        <v>0.94530089762512981</v>
      </c>
      <c r="BB26" s="3">
        <f t="shared" ca="1" si="18"/>
        <v>0.97255691388106247</v>
      </c>
    </row>
    <row r="27" spans="1:54" s="3" customFormat="1" x14ac:dyDescent="0.25">
      <c r="A27" s="3" t="s">
        <v>0</v>
      </c>
      <c r="B27" s="3">
        <v>100</v>
      </c>
      <c r="C27" s="19">
        <v>1</v>
      </c>
      <c r="D27" s="22">
        <v>1775.35726</v>
      </c>
      <c r="E27" s="21">
        <v>1775.35726</v>
      </c>
      <c r="F27" s="21">
        <v>1775.35726</v>
      </c>
      <c r="G27" s="21">
        <v>1838.0003999999999</v>
      </c>
      <c r="H27" s="21">
        <v>1838.0003999999999</v>
      </c>
      <c r="I27" s="21">
        <v>1838.0004000000001</v>
      </c>
      <c r="J27" s="22">
        <v>1775.35726</v>
      </c>
      <c r="K27" s="22">
        <v>1775.35726</v>
      </c>
      <c r="L27" s="22">
        <v>1775.35726</v>
      </c>
      <c r="M27" s="22">
        <v>1769.1127899999999</v>
      </c>
      <c r="N27" s="22">
        <v>1757.1997699999999</v>
      </c>
      <c r="O27" s="22">
        <v>1763.008002</v>
      </c>
      <c r="P27" s="22">
        <v>1892.59329</v>
      </c>
      <c r="Q27" s="22">
        <v>1804.68824</v>
      </c>
      <c r="R27" s="22">
        <v>1842.6763320000002</v>
      </c>
      <c r="S27" s="22">
        <v>1847.19866</v>
      </c>
      <c r="T27" s="22">
        <v>1797.6213399999999</v>
      </c>
      <c r="U27" s="22">
        <v>1817.3673940000001</v>
      </c>
      <c r="V27" s="22">
        <v>1771.5093300000001</v>
      </c>
      <c r="W27" s="22">
        <v>1768.0475300000001</v>
      </c>
      <c r="X27" s="22">
        <v>1770.2285820000002</v>
      </c>
      <c r="Y27" s="23"/>
      <c r="Z27" s="3" t="s">
        <v>18</v>
      </c>
      <c r="AA27" s="3" t="s">
        <v>13</v>
      </c>
      <c r="AB27" s="3">
        <f t="shared" ref="AB27:BB27" ca="1" si="19">AB19/AB$13</f>
        <v>0.86793412576782658</v>
      </c>
      <c r="AC27" s="3">
        <f t="shared" ca="1" si="19"/>
        <v>0.92922265417253036</v>
      </c>
      <c r="AD27" s="3">
        <f t="shared" ca="1" si="19"/>
        <v>0.99269038842895418</v>
      </c>
      <c r="AE27" s="3">
        <f t="shared" ca="1" si="19"/>
        <v>0.94727300525902336</v>
      </c>
      <c r="AF27" s="3">
        <f t="shared" ca="1" si="19"/>
        <v>0.73117432318502917</v>
      </c>
      <c r="AG27" s="3">
        <f t="shared" ca="1" si="19"/>
        <v>0.98139961771110851</v>
      </c>
      <c r="AH27" s="3">
        <f t="shared" ca="1" si="19"/>
        <v>0.89272627552250305</v>
      </c>
      <c r="AI27" s="3">
        <f t="shared" ca="1" si="19"/>
        <v>0.90575512721347395</v>
      </c>
      <c r="AJ27" s="3">
        <f t="shared" ca="1" si="19"/>
        <v>0.98504821444064339</v>
      </c>
      <c r="AK27" s="3">
        <f t="shared" ca="1" si="19"/>
        <v>0.72569492035605676</v>
      </c>
      <c r="AL27" s="3">
        <f t="shared" ca="1" si="19"/>
        <v>0.99527703620457153</v>
      </c>
      <c r="AM27" s="3">
        <f t="shared" ca="1" si="19"/>
        <v>0.64121686854251225</v>
      </c>
      <c r="AN27" s="3">
        <f t="shared" ca="1" si="19"/>
        <v>0.78933796522030852</v>
      </c>
      <c r="AO27" s="3">
        <f t="shared" ca="1" si="19"/>
        <v>0.828608386377645</v>
      </c>
      <c r="AP27" s="3">
        <f t="shared" ca="1" si="19"/>
        <v>0.94306265504463305</v>
      </c>
      <c r="AQ27" s="3">
        <f t="shared" ca="1" si="19"/>
        <v>0.90113830154363472</v>
      </c>
      <c r="AR27" s="3">
        <f t="shared" ca="1" si="19"/>
        <v>0.96084777185336123</v>
      </c>
      <c r="AS27" s="3">
        <f t="shared" ca="1" si="19"/>
        <v>0.99746750484122015</v>
      </c>
      <c r="AT27" s="3">
        <f t="shared" ca="1" si="19"/>
        <v>0.86776758006159516</v>
      </c>
      <c r="AU27" s="3">
        <f t="shared" ca="1" si="19"/>
        <v>0.94616811357742581</v>
      </c>
      <c r="AV27" s="3">
        <f t="shared" ca="1" si="19"/>
        <v>0.95397424584372004</v>
      </c>
      <c r="AW27" s="3">
        <f t="shared" ca="1" si="19"/>
        <v>0.97161964388342992</v>
      </c>
      <c r="AX27" s="3">
        <f t="shared" ca="1" si="19"/>
        <v>0.96417593188075068</v>
      </c>
      <c r="AY27" s="3">
        <f t="shared" ca="1" si="19"/>
        <v>0.97362510040390149</v>
      </c>
      <c r="AZ27" s="3">
        <f t="shared" ca="1" si="19"/>
        <v>0.98064036099742391</v>
      </c>
      <c r="BA27" s="3">
        <f t="shared" ca="1" si="19"/>
        <v>0.98976261222155537</v>
      </c>
      <c r="BB27" s="3">
        <f t="shared" ca="1" si="19"/>
        <v>0.9884375834725011</v>
      </c>
    </row>
    <row r="28" spans="1:54" s="3" customFormat="1" x14ac:dyDescent="0.25">
      <c r="A28" s="3" t="s">
        <v>0</v>
      </c>
      <c r="B28" s="3">
        <v>1000</v>
      </c>
      <c r="C28" s="19">
        <v>0.4</v>
      </c>
      <c r="D28" s="22">
        <v>19289.238389999999</v>
      </c>
      <c r="E28" s="21">
        <v>19289.238389999999</v>
      </c>
      <c r="F28" s="21">
        <v>19289.238389999999</v>
      </c>
      <c r="G28" s="21">
        <v>19329.537489999999</v>
      </c>
      <c r="H28" s="21">
        <v>19329.537489999999</v>
      </c>
      <c r="I28" s="21">
        <v>19329.537489999999</v>
      </c>
      <c r="J28" s="22">
        <v>19289.238389999999</v>
      </c>
      <c r="K28" s="22">
        <v>19289.238389999999</v>
      </c>
      <c r="L28" s="22">
        <v>19289.238389999999</v>
      </c>
      <c r="M28" s="22">
        <v>19064.52306</v>
      </c>
      <c r="N28" s="22">
        <v>19040.240590000001</v>
      </c>
      <c r="O28" s="22">
        <v>19053.072238000001</v>
      </c>
      <c r="P28" s="22">
        <v>20477.056929999999</v>
      </c>
      <c r="Q28" s="22">
        <v>19891.39</v>
      </c>
      <c r="R28" s="22">
        <v>20080.628499999999</v>
      </c>
      <c r="S28" s="22">
        <v>19190.303960000001</v>
      </c>
      <c r="T28" s="22">
        <v>19143.726460000002</v>
      </c>
      <c r="U28" s="22">
        <v>19180.98846</v>
      </c>
      <c r="V28" s="22">
        <v>18998.157220000001</v>
      </c>
      <c r="W28" s="22">
        <v>18992.49209</v>
      </c>
      <c r="X28" s="22">
        <v>18994.655136000001</v>
      </c>
      <c r="Y28" s="23"/>
      <c r="Z28" s="3" t="s">
        <v>18</v>
      </c>
      <c r="AA28" s="3" t="s">
        <v>19</v>
      </c>
      <c r="AB28" s="3">
        <f t="shared" ref="AB28:BB28" ca="1" si="20">AB20/AB$13</f>
        <v>0.85428415089481136</v>
      </c>
      <c r="AC28" s="3">
        <f t="shared" ca="1" si="20"/>
        <v>0.89033794882173256</v>
      </c>
      <c r="AD28" s="3">
        <f t="shared" ca="1" si="20"/>
        <v>0.96214385307975114</v>
      </c>
      <c r="AE28" s="3">
        <f t="shared" ca="1" si="20"/>
        <v>0.91857762772456686</v>
      </c>
      <c r="AF28" s="3">
        <f t="shared" ca="1" si="20"/>
        <v>0.72559865096794085</v>
      </c>
      <c r="AG28" s="3">
        <f t="shared" ca="1" si="20"/>
        <v>0.97537750981232496</v>
      </c>
      <c r="AH28" s="3">
        <f t="shared" ca="1" si="20"/>
        <v>0.85502227811576581</v>
      </c>
      <c r="AI28" s="3">
        <f t="shared" ca="1" si="20"/>
        <v>0.90774983446146129</v>
      </c>
      <c r="AJ28" s="3">
        <f t="shared" ca="1" si="20"/>
        <v>0.95547302097622122</v>
      </c>
      <c r="AK28" s="3">
        <f t="shared" ca="1" si="20"/>
        <v>0.72521935121492098</v>
      </c>
      <c r="AL28" s="3">
        <f t="shared" ca="1" si="20"/>
        <v>0.99507248708936935</v>
      </c>
      <c r="AM28" s="3">
        <f t="shared" ca="1" si="20"/>
        <v>0.67660916486318246</v>
      </c>
      <c r="AN28" s="3">
        <f t="shared" ca="1" si="20"/>
        <v>0.78461445290350906</v>
      </c>
      <c r="AO28" s="3">
        <f t="shared" ca="1" si="20"/>
        <v>0.84188135958938615</v>
      </c>
      <c r="AP28" s="3">
        <f t="shared" ca="1" si="20"/>
        <v>0.96024182453605</v>
      </c>
      <c r="AQ28" s="3">
        <f t="shared" ca="1" si="20"/>
        <v>0.91367661814991352</v>
      </c>
      <c r="AR28" s="3">
        <f t="shared" ca="1" si="20"/>
        <v>0.96591655540868138</v>
      </c>
      <c r="AS28" s="3">
        <f t="shared" ca="1" si="20"/>
        <v>0.99932141023822163</v>
      </c>
      <c r="AT28" s="3">
        <f t="shared" ca="1" si="20"/>
        <v>0.8680144628154941</v>
      </c>
      <c r="AU28" s="3">
        <f t="shared" ca="1" si="20"/>
        <v>0.94725636115295409</v>
      </c>
      <c r="AV28" s="3">
        <f t="shared" ca="1" si="20"/>
        <v>0.92373473239175086</v>
      </c>
      <c r="AW28" s="3">
        <f t="shared" ca="1" si="20"/>
        <v>0.93410741163713407</v>
      </c>
      <c r="AX28" s="3">
        <f t="shared" ca="1" si="20"/>
        <v>0.96895204773387544</v>
      </c>
      <c r="AY28" s="3">
        <f t="shared" ca="1" si="20"/>
        <v>0.96025247664277624</v>
      </c>
      <c r="AZ28" s="3">
        <f t="shared" ca="1" si="20"/>
        <v>0.93670631114468472</v>
      </c>
      <c r="BA28" s="3">
        <f t="shared" ca="1" si="20"/>
        <v>0.95206260839489787</v>
      </c>
      <c r="BB28" s="3">
        <f t="shared" ca="1" si="20"/>
        <v>0.98026954624924301</v>
      </c>
    </row>
    <row r="29" spans="1:54" s="3" customFormat="1" x14ac:dyDescent="0.25">
      <c r="A29" s="3" t="s">
        <v>0</v>
      </c>
      <c r="B29" s="3">
        <v>1000</v>
      </c>
      <c r="C29" s="19">
        <v>0.7</v>
      </c>
      <c r="D29" s="22">
        <v>19036.53</v>
      </c>
      <c r="E29" s="21">
        <v>19036.53</v>
      </c>
      <c r="F29" s="21">
        <v>19036.53</v>
      </c>
      <c r="G29" s="21">
        <v>19064.300800000001</v>
      </c>
      <c r="H29" s="21">
        <v>19064.300800000001</v>
      </c>
      <c r="I29" s="21">
        <v>19064.300800000001</v>
      </c>
      <c r="J29" s="22">
        <v>19036.53</v>
      </c>
      <c r="K29" s="22">
        <v>19036.53</v>
      </c>
      <c r="L29" s="22">
        <v>19036.53</v>
      </c>
      <c r="M29" s="22">
        <v>18996.157660000001</v>
      </c>
      <c r="N29" s="22">
        <v>18991.729960000001</v>
      </c>
      <c r="O29" s="22">
        <v>18994.171326</v>
      </c>
      <c r="P29" s="22">
        <v>20093.254300000001</v>
      </c>
      <c r="Q29" s="22">
        <v>19680.03469</v>
      </c>
      <c r="R29" s="22">
        <v>19887.551864000001</v>
      </c>
      <c r="S29" s="22">
        <v>19180.514019999999</v>
      </c>
      <c r="T29" s="22">
        <v>19092.274969999999</v>
      </c>
      <c r="U29" s="22">
        <v>19130.036099999998</v>
      </c>
      <c r="V29" s="22">
        <v>18979.862369999999</v>
      </c>
      <c r="W29" s="22">
        <v>18977.949939999999</v>
      </c>
      <c r="X29" s="22">
        <v>18979.056518000001</v>
      </c>
      <c r="Y29" s="23"/>
      <c r="Z29" s="3" t="s">
        <v>18</v>
      </c>
      <c r="AA29" s="3" t="s">
        <v>14</v>
      </c>
      <c r="AB29" s="3">
        <f t="shared" ref="AB29:BB29" ca="1" si="21">AB21/AB$13</f>
        <v>0.84790983981028079</v>
      </c>
      <c r="AC29" s="3">
        <f t="shared" ca="1" si="21"/>
        <v>0.87609072682176103</v>
      </c>
      <c r="AD29" s="3">
        <f t="shared" ca="1" si="21"/>
        <v>0.92151288353461958</v>
      </c>
      <c r="AE29" s="3">
        <f t="shared" ca="1" si="21"/>
        <v>0.91117167763233542</v>
      </c>
      <c r="AF29" s="3">
        <f t="shared" ca="1" si="21"/>
        <v>0.721868822011836</v>
      </c>
      <c r="AG29" s="3">
        <f t="shared" ca="1" si="21"/>
        <v>0.97054868323027177</v>
      </c>
      <c r="AH29" s="3">
        <f t="shared" ca="1" si="21"/>
        <v>0.84573780443312185</v>
      </c>
      <c r="AI29" s="3">
        <f t="shared" ca="1" si="21"/>
        <v>0.96297832601209021</v>
      </c>
      <c r="AJ29" s="3">
        <f t="shared" ca="1" si="21"/>
        <v>0.95150573284923678</v>
      </c>
      <c r="AK29" s="3">
        <f t="shared" ca="1" si="21"/>
        <v>0.72453349156756985</v>
      </c>
      <c r="AL29" s="3">
        <f t="shared" ca="1" si="21"/>
        <v>0.99166643044244618</v>
      </c>
      <c r="AM29" s="3">
        <f t="shared" ca="1" si="21"/>
        <v>0.60947576945085824</v>
      </c>
      <c r="AN29" s="3">
        <f t="shared" ca="1" si="21"/>
        <v>0.77491937461169635</v>
      </c>
      <c r="AO29" s="3">
        <f t="shared" ca="1" si="21"/>
        <v>0.80786783926859185</v>
      </c>
      <c r="AP29" s="3">
        <f t="shared" ca="1" si="21"/>
        <v>0.92339374928909657</v>
      </c>
      <c r="AQ29" s="3">
        <f t="shared" ca="1" si="21"/>
        <v>0.89723057507931925</v>
      </c>
      <c r="AR29" s="3">
        <f t="shared" ca="1" si="21"/>
        <v>0.95754709937462101</v>
      </c>
      <c r="AS29" s="3">
        <f t="shared" ca="1" si="21"/>
        <v>0.99285189352798131</v>
      </c>
      <c r="AT29" s="3">
        <f t="shared" ca="1" si="21"/>
        <v>0.86776758006159516</v>
      </c>
      <c r="AU29" s="3">
        <f t="shared" ca="1" si="21"/>
        <v>0.86464618105540136</v>
      </c>
      <c r="AV29" s="3">
        <f t="shared" ca="1" si="21"/>
        <v>0.84195988694301105</v>
      </c>
      <c r="AW29" s="3">
        <f t="shared" ca="1" si="21"/>
        <v>0.88958174235724274</v>
      </c>
      <c r="AX29" s="3">
        <f t="shared" ca="1" si="21"/>
        <v>0.93822793927685466</v>
      </c>
      <c r="AY29" s="3">
        <f t="shared" ca="1" si="21"/>
        <v>0.93534548143727181</v>
      </c>
      <c r="AZ29" s="3">
        <f t="shared" ca="1" si="21"/>
        <v>0.92760669665237883</v>
      </c>
      <c r="BA29" s="3">
        <f t="shared" ca="1" si="21"/>
        <v>0.94454866467299925</v>
      </c>
      <c r="BB29" s="3">
        <f t="shared" ca="1" si="21"/>
        <v>0.97245467916131945</v>
      </c>
    </row>
    <row r="30" spans="1:54" s="3" customFormat="1" x14ac:dyDescent="0.25">
      <c r="A30" s="3" t="s">
        <v>0</v>
      </c>
      <c r="B30" s="3">
        <v>1000</v>
      </c>
      <c r="C30" s="19">
        <v>1</v>
      </c>
      <c r="D30" s="22">
        <v>19006.569230000001</v>
      </c>
      <c r="E30" s="21">
        <v>19006.569230000001</v>
      </c>
      <c r="F30" s="21">
        <v>19006.569230000001</v>
      </c>
      <c r="G30" s="21">
        <v>19048.428929999998</v>
      </c>
      <c r="H30" s="21">
        <v>19048.428929999998</v>
      </c>
      <c r="I30" s="21">
        <v>19048.428929999998</v>
      </c>
      <c r="J30" s="22">
        <v>19006.569230000001</v>
      </c>
      <c r="K30" s="22">
        <v>19006.569230000001</v>
      </c>
      <c r="L30" s="22">
        <v>19006.569230000001</v>
      </c>
      <c r="M30" s="22">
        <v>18982.18619</v>
      </c>
      <c r="N30" s="22">
        <v>18976.830249999999</v>
      </c>
      <c r="O30" s="22">
        <v>18979.081394000001</v>
      </c>
      <c r="P30" s="22">
        <v>19514.622869999999</v>
      </c>
      <c r="Q30" s="22">
        <v>19040.60382</v>
      </c>
      <c r="R30" s="22">
        <v>19288.986672000003</v>
      </c>
      <c r="S30" s="22">
        <v>19179.082900000001</v>
      </c>
      <c r="T30" s="22">
        <v>19054.726330000001</v>
      </c>
      <c r="U30" s="22">
        <v>19129.590506</v>
      </c>
      <c r="V30" s="22">
        <v>18977.388800000001</v>
      </c>
      <c r="W30" s="22">
        <v>18976.294259999999</v>
      </c>
      <c r="X30" s="22">
        <v>18977.086321999996</v>
      </c>
      <c r="Y30" s="23"/>
    </row>
    <row r="31" spans="1:54" s="3" customFormat="1" x14ac:dyDescent="0.25">
      <c r="D31" s="12"/>
      <c r="E31" s="12"/>
      <c r="F31" s="12"/>
      <c r="G31" s="12"/>
      <c r="H31" s="12"/>
      <c r="I31" s="1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AB31" s="27" t="s">
        <v>15</v>
      </c>
      <c r="AC31" s="27" t="s">
        <v>48</v>
      </c>
      <c r="AD31" s="27" t="s">
        <v>11</v>
      </c>
      <c r="AE31" s="27" t="s">
        <v>12</v>
      </c>
      <c r="AF31" s="27" t="s">
        <v>13</v>
      </c>
      <c r="AG31" s="27" t="s">
        <v>19</v>
      </c>
      <c r="AH31" s="27" t="s">
        <v>14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s="3" customFormat="1" x14ac:dyDescent="0.25">
      <c r="D32" s="9"/>
      <c r="E32" s="9"/>
      <c r="F32" s="9"/>
      <c r="G32" s="9"/>
      <c r="H32" s="9"/>
      <c r="I32" s="9"/>
      <c r="AB32" s="28">
        <f ca="1">AVERAGE(AB23:BB23)</f>
        <v>0.98174628958021537</v>
      </c>
      <c r="AC32" s="28">
        <f ca="1">AVERAGE(AB24:BB24)</f>
        <v>0.9433788134908575</v>
      </c>
      <c r="AD32" s="28">
        <f ca="1">AVERAGE(AB25:BB25)</f>
        <v>0.91058445545662303</v>
      </c>
      <c r="AE32" s="28">
        <f ca="1">AVERAGE(AB26:BB26)</f>
        <v>0.89452593075524234</v>
      </c>
      <c r="AF32" s="28">
        <f ca="1">AVERAGE(AB27:BB27)</f>
        <v>0.91303875237138277</v>
      </c>
      <c r="AG32" s="28">
        <f ca="1">AVERAGE(AB28:BB28)</f>
        <v>0.90290644655594876</v>
      </c>
      <c r="AH32" s="28">
        <f ca="1">AVERAGE(AB29:BB29)</f>
        <v>0.88410924335428931</v>
      </c>
    </row>
    <row r="33" spans="4:55" s="3" customFormat="1" x14ac:dyDescent="0.25">
      <c r="D33" s="9"/>
      <c r="E33" s="9"/>
      <c r="F33" s="9"/>
      <c r="G33" s="9"/>
      <c r="H33" s="9"/>
      <c r="I33" s="9"/>
    </row>
    <row r="34" spans="4:55" s="2" customFormat="1" x14ac:dyDescent="0.25">
      <c r="D34" s="7"/>
      <c r="E34" s="7"/>
      <c r="F34" s="7"/>
      <c r="G34" s="7"/>
      <c r="H34" s="7"/>
      <c r="I34" s="7"/>
      <c r="BC34" s="3"/>
    </row>
    <row r="35" spans="4:55" x14ac:dyDescent="0.25">
      <c r="BC35" s="2"/>
    </row>
    <row r="40" spans="4:55" x14ac:dyDescent="0.25">
      <c r="Z40" s="3"/>
      <c r="AA40" s="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</row>
    <row r="41" spans="4:55" x14ac:dyDescent="0.25">
      <c r="Z41" s="3"/>
      <c r="AA41" s="3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</row>
    <row r="42" spans="4:55" x14ac:dyDescent="0.25">
      <c r="Z42" s="3"/>
      <c r="AA42" s="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</row>
    <row r="43" spans="4:55" x14ac:dyDescent="0.25">
      <c r="Z43" s="3"/>
      <c r="AA43" s="3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</row>
    <row r="44" spans="4:55" x14ac:dyDescent="0.25">
      <c r="Z44" s="3"/>
      <c r="AA44" s="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</row>
    <row r="45" spans="4:55" x14ac:dyDescent="0.25"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4:55" x14ac:dyDescent="0.25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4:55" x14ac:dyDescent="0.25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4:55" x14ac:dyDescent="0.25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26:54" x14ac:dyDescent="0.25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26:54" x14ac:dyDescent="0.25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26:54" x14ac:dyDescent="0.25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26:54" x14ac:dyDescent="0.25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26:54" x14ac:dyDescent="0.25">
      <c r="Z53" s="3"/>
      <c r="AA53" s="3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26:54" x14ac:dyDescent="0.25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76" spans="30:45" x14ac:dyDescent="0.25">
      <c r="AD76" s="35" t="s">
        <v>64</v>
      </c>
      <c r="AE76" s="35"/>
      <c r="AK76" s="35" t="s">
        <v>65</v>
      </c>
      <c r="AL76" s="35"/>
      <c r="AR76" s="35" t="s">
        <v>66</v>
      </c>
      <c r="AS76" s="35"/>
    </row>
  </sheetData>
  <sortState xmlns:xlrd2="http://schemas.microsoft.com/office/spreadsheetml/2017/richdata2" ref="Z15:BB35">
    <sortCondition ref="AA15:AA35"/>
  </sortState>
  <mergeCells count="10">
    <mergeCell ref="AD76:AE76"/>
    <mergeCell ref="AK76:AL76"/>
    <mergeCell ref="AR76:AS76"/>
    <mergeCell ref="V2:X2"/>
    <mergeCell ref="D2:F2"/>
    <mergeCell ref="G2:I2"/>
    <mergeCell ref="J2:L2"/>
    <mergeCell ref="M2:O2"/>
    <mergeCell ref="P2:R2"/>
    <mergeCell ref="S2:U2"/>
  </mergeCells>
  <phoneticPr fontId="1" type="noConversion"/>
  <conditionalFormatting sqref="J4:J30 M4:M30 P4:P30 S4:S30 V4:V30 D4:D30 G4:G30">
    <cfRule type="expression" dxfId="2" priority="3">
      <formula>D4=MIN($J4,$M4,$P4,$S4,$V4)</formula>
    </cfRule>
  </conditionalFormatting>
  <conditionalFormatting sqref="K4:K30 N4:N30 Q4:Q30 T4:T30 W4:W30 H4:H30 E4:E30">
    <cfRule type="expression" dxfId="1" priority="2">
      <formula>E4=MIN($K4,$N4,$Q4,$T4,$W4)</formula>
    </cfRule>
  </conditionalFormatting>
  <conditionalFormatting sqref="L4:L30 O4:O30 R4:R30 U4:U30 I4:I30 F4:F30 X4:Y30">
    <cfRule type="expression" dxfId="0" priority="1">
      <formula>F4=MIN($L4,$O4,$R4,$U4,$X4)</formula>
    </cfRule>
  </conditionalFormatting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Data_original</vt:lpstr>
      <vt:lpstr> Compare ms</vt:lpstr>
      <vt:lpstr>Average of normalized makespan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JingNi</dc:creator>
  <cp:lastModifiedBy>qqq</cp:lastModifiedBy>
  <dcterms:created xsi:type="dcterms:W3CDTF">2015-06-05T18:19:34Z</dcterms:created>
  <dcterms:modified xsi:type="dcterms:W3CDTF">2021-12-10T08:04:18Z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e940379d</vt:lpwstr>
  </property>
</Properties>
</file>