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qq\Documents\Tencent Files\1427672350\FileRecv\Result_HD_ForLarge-xy标注\Result_HD_ForLarge-xy标注\"/>
    </mc:Choice>
  </mc:AlternateContent>
  <xr:revisionPtr revIDLastSave="0" documentId="13_ncr:1_{1BEFC0D4-E2F9-4037-BC14-01FE64926974}" xr6:coauthVersionLast="47" xr6:coauthVersionMax="47" xr10:uidLastSave="{00000000-0000-0000-0000-000000000000}"/>
  <bookViews>
    <workbookView xWindow="-108" yWindow="-108" windowWidth="23256" windowHeight="13176" tabRatio="744" activeTab="2" xr2:uid="{00000000-000D-0000-FFFF-FFFF00000000}"/>
  </bookViews>
  <sheets>
    <sheet name="Data_original" sheetId="52" r:id="rId1"/>
    <sheet name=" Compare ms" sheetId="38" r:id="rId2"/>
    <sheet name="Average of normalized makespan" sheetId="37" r:id="rId3"/>
  </sheets>
  <definedNames>
    <definedName name="_xlnm._FilterDatabase" localSheetId="2" hidden="1">'Average of normalized makespan'!#REF!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8" l="1"/>
  <c r="M4" i="38" l="1"/>
  <c r="M5" i="38"/>
  <c r="M6" i="38"/>
  <c r="M7" i="38"/>
  <c r="M8" i="38"/>
  <c r="M9" i="38"/>
  <c r="M10" i="38"/>
  <c r="M11" i="38"/>
  <c r="M12" i="38"/>
  <c r="M13" i="38"/>
  <c r="M14" i="38"/>
  <c r="M15" i="38"/>
  <c r="M16" i="38"/>
  <c r="M17" i="38"/>
  <c r="M18" i="38"/>
  <c r="M19" i="38"/>
  <c r="M20" i="38"/>
  <c r="M21" i="38"/>
  <c r="M22" i="38"/>
  <c r="M23" i="38"/>
  <c r="M24" i="38"/>
  <c r="M25" i="38"/>
  <c r="M26" i="38"/>
  <c r="M27" i="38"/>
  <c r="M28" i="38"/>
  <c r="M29" i="38"/>
  <c r="Q29" i="38"/>
  <c r="P29" i="38"/>
  <c r="O29" i="38"/>
  <c r="N29" i="38"/>
  <c r="L29" i="38"/>
  <c r="Q28" i="38"/>
  <c r="P28" i="38"/>
  <c r="O28" i="38"/>
  <c r="N28" i="38"/>
  <c r="L28" i="38"/>
  <c r="Q27" i="38"/>
  <c r="P27" i="38"/>
  <c r="O27" i="38"/>
  <c r="N27" i="38"/>
  <c r="L27" i="38"/>
  <c r="Q26" i="38"/>
  <c r="P26" i="38"/>
  <c r="O26" i="38"/>
  <c r="N26" i="38"/>
  <c r="L26" i="38"/>
  <c r="Q25" i="38"/>
  <c r="P25" i="38"/>
  <c r="O25" i="38"/>
  <c r="N25" i="38"/>
  <c r="L25" i="38"/>
  <c r="Q24" i="38"/>
  <c r="P24" i="38"/>
  <c r="O24" i="38"/>
  <c r="N24" i="38"/>
  <c r="L24" i="38"/>
  <c r="Q23" i="38"/>
  <c r="P23" i="38"/>
  <c r="O23" i="38"/>
  <c r="N23" i="38"/>
  <c r="L23" i="38"/>
  <c r="Q22" i="38"/>
  <c r="P22" i="38"/>
  <c r="O22" i="38"/>
  <c r="N22" i="38"/>
  <c r="L22" i="38"/>
  <c r="Q21" i="38"/>
  <c r="P21" i="38"/>
  <c r="O21" i="38"/>
  <c r="N21" i="38"/>
  <c r="L21" i="38"/>
  <c r="Q20" i="38"/>
  <c r="P20" i="38"/>
  <c r="O20" i="38"/>
  <c r="N20" i="38"/>
  <c r="L20" i="38"/>
  <c r="Q19" i="38"/>
  <c r="P19" i="38"/>
  <c r="O19" i="38"/>
  <c r="N19" i="38"/>
  <c r="L19" i="38"/>
  <c r="Q18" i="38"/>
  <c r="P18" i="38"/>
  <c r="O18" i="38"/>
  <c r="N18" i="38"/>
  <c r="L18" i="38"/>
  <c r="Q17" i="38"/>
  <c r="P17" i="38"/>
  <c r="O17" i="38"/>
  <c r="N17" i="38"/>
  <c r="L17" i="38"/>
  <c r="Q16" i="38"/>
  <c r="P16" i="38"/>
  <c r="O16" i="38"/>
  <c r="N16" i="38"/>
  <c r="L16" i="38"/>
  <c r="Q15" i="38"/>
  <c r="P15" i="38"/>
  <c r="O15" i="38"/>
  <c r="N15" i="38"/>
  <c r="L15" i="38"/>
  <c r="Q14" i="38"/>
  <c r="P14" i="38"/>
  <c r="O14" i="38"/>
  <c r="N14" i="38"/>
  <c r="L14" i="38"/>
  <c r="Q13" i="38"/>
  <c r="P13" i="38"/>
  <c r="O13" i="38"/>
  <c r="N13" i="38"/>
  <c r="L13" i="38"/>
  <c r="Q12" i="38"/>
  <c r="P12" i="38"/>
  <c r="O12" i="38"/>
  <c r="N12" i="38"/>
  <c r="L12" i="38"/>
  <c r="Q11" i="38"/>
  <c r="P11" i="38"/>
  <c r="O11" i="38"/>
  <c r="N11" i="38"/>
  <c r="L11" i="38"/>
  <c r="Q10" i="38"/>
  <c r="P10" i="38"/>
  <c r="O10" i="38"/>
  <c r="N10" i="38"/>
  <c r="L10" i="38"/>
  <c r="Q9" i="38"/>
  <c r="P9" i="38"/>
  <c r="O9" i="38"/>
  <c r="N9" i="38"/>
  <c r="L9" i="38"/>
  <c r="Q8" i="38"/>
  <c r="P8" i="38"/>
  <c r="O8" i="38"/>
  <c r="N8" i="38"/>
  <c r="L8" i="38"/>
  <c r="Q7" i="38"/>
  <c r="P7" i="38"/>
  <c r="O7" i="38"/>
  <c r="N7" i="38"/>
  <c r="L7" i="38"/>
  <c r="Q6" i="38"/>
  <c r="P6" i="38"/>
  <c r="O6" i="38"/>
  <c r="N6" i="38"/>
  <c r="L6" i="38"/>
  <c r="Q5" i="38"/>
  <c r="P5" i="38"/>
  <c r="O5" i="38"/>
  <c r="N5" i="38"/>
  <c r="L5" i="38"/>
  <c r="Q4" i="38"/>
  <c r="P4" i="38"/>
  <c r="O4" i="38"/>
  <c r="N4" i="38"/>
  <c r="L4" i="38"/>
  <c r="Q3" i="38"/>
  <c r="P3" i="38"/>
  <c r="O3" i="38"/>
  <c r="N3" i="38"/>
  <c r="L3" i="38"/>
  <c r="AP17" i="37"/>
  <c r="AR11" i="37"/>
  <c r="AR16" i="37"/>
  <c r="AO20" i="37"/>
  <c r="AS12" i="37"/>
  <c r="BA16" i="37"/>
  <c r="AZ12" i="37"/>
  <c r="AF12" i="37"/>
  <c r="AZ8" i="37"/>
  <c r="AM7" i="37"/>
  <c r="AR10" i="37"/>
  <c r="AV6" i="37"/>
  <c r="AE12" i="37"/>
  <c r="AW7" i="37"/>
  <c r="AU8" i="37"/>
  <c r="AG16" i="37"/>
  <c r="AK6" i="37"/>
  <c r="AF7" i="37"/>
  <c r="AT16" i="37"/>
  <c r="AN19" i="37"/>
  <c r="AL19" i="37"/>
  <c r="AW9" i="37"/>
  <c r="AI16" i="37"/>
  <c r="BB9" i="37"/>
  <c r="AC8" i="37"/>
  <c r="AX6" i="37"/>
  <c r="AH18" i="37"/>
  <c r="AM17" i="37"/>
  <c r="BB17" i="37"/>
  <c r="AI19" i="37"/>
  <c r="AM15" i="37"/>
  <c r="AK16" i="37"/>
  <c r="AX20" i="37"/>
  <c r="AJ20" i="37"/>
  <c r="BB16" i="37"/>
  <c r="AC21" i="37"/>
  <c r="AC10" i="37"/>
  <c r="AC16" i="37"/>
  <c r="AX21" i="37"/>
  <c r="AT8" i="37"/>
  <c r="BB11" i="37"/>
  <c r="AK9" i="37"/>
  <c r="AZ11" i="37"/>
  <c r="AE10" i="37"/>
  <c r="AO12" i="37"/>
  <c r="AP18" i="37"/>
  <c r="AR18" i="37"/>
  <c r="BA15" i="37"/>
  <c r="AC19" i="37"/>
  <c r="AL17" i="37"/>
  <c r="AV10" i="37"/>
  <c r="AJ6" i="37"/>
  <c r="AK11" i="37"/>
  <c r="BB7" i="37"/>
  <c r="AG18" i="37"/>
  <c r="AJ10" i="37"/>
  <c r="BA19" i="37"/>
  <c r="AF20" i="37"/>
  <c r="BB10" i="37"/>
  <c r="AR8" i="37"/>
  <c r="AM18" i="37"/>
  <c r="AL10" i="37"/>
  <c r="AT17" i="37"/>
  <c r="AZ17" i="37"/>
  <c r="AI11" i="37"/>
  <c r="AC20" i="37"/>
  <c r="AE11" i="37"/>
  <c r="AK10" i="37"/>
  <c r="AR19" i="37"/>
  <c r="AZ16" i="37"/>
  <c r="AM12" i="37"/>
  <c r="AH16" i="37"/>
  <c r="AQ16" i="37"/>
  <c r="BB6" i="37"/>
  <c r="AU11" i="37"/>
  <c r="AX8" i="37"/>
  <c r="AR9" i="37"/>
  <c r="AO16" i="37"/>
  <c r="AQ7" i="37"/>
  <c r="AS7" i="37"/>
  <c r="AG15" i="37"/>
  <c r="AM11" i="37"/>
  <c r="AX15" i="37"/>
  <c r="AT20" i="37"/>
  <c r="AI8" i="37"/>
  <c r="AP10" i="37"/>
  <c r="AF18" i="37"/>
  <c r="AD9" i="37"/>
  <c r="AL9" i="37"/>
  <c r="AI20" i="37"/>
  <c r="BB18" i="37"/>
  <c r="AG10" i="37"/>
  <c r="AF11" i="37"/>
  <c r="AW10" i="37"/>
  <c r="AV21" i="37"/>
  <c r="AI10" i="37"/>
  <c r="AP6" i="37"/>
  <c r="AN7" i="37"/>
  <c r="AF21" i="37"/>
  <c r="AZ15" i="37"/>
  <c r="AP11" i="37"/>
  <c r="AL21" i="37"/>
  <c r="AI7" i="37"/>
  <c r="AW18" i="37"/>
  <c r="AY19" i="37"/>
  <c r="AV16" i="37"/>
  <c r="AD7" i="37"/>
  <c r="AL18" i="37"/>
  <c r="AK20" i="37"/>
  <c r="AL20" i="37"/>
  <c r="AJ21" i="37"/>
  <c r="AQ11" i="37"/>
  <c r="AU10" i="37"/>
  <c r="AE17" i="37"/>
  <c r="AK12" i="37"/>
  <c r="AG21" i="37"/>
  <c r="AF19" i="37"/>
  <c r="AF10" i="37"/>
  <c r="BA8" i="37"/>
  <c r="AG8" i="37"/>
  <c r="AT6" i="37"/>
  <c r="AE21" i="37"/>
  <c r="AI12" i="37"/>
  <c r="AH8" i="37"/>
  <c r="AY9" i="37"/>
  <c r="AU20" i="37"/>
  <c r="AD6" i="37"/>
  <c r="AR7" i="37"/>
  <c r="AV8" i="37"/>
  <c r="AN20" i="37"/>
  <c r="AR20" i="37"/>
  <c r="AC18" i="37"/>
  <c r="AY17" i="37"/>
  <c r="AU12" i="37"/>
  <c r="AG11" i="37"/>
  <c r="BB15" i="37"/>
  <c r="AP19" i="37"/>
  <c r="AD21" i="37"/>
  <c r="AM6" i="37"/>
  <c r="AP15" i="37"/>
  <c r="AK7" i="37"/>
  <c r="AQ19" i="37"/>
  <c r="AS11" i="37"/>
  <c r="AZ9" i="37"/>
  <c r="AQ12" i="37"/>
  <c r="AN12" i="37"/>
  <c r="AE19" i="37"/>
  <c r="AQ8" i="37"/>
  <c r="BB8" i="37"/>
  <c r="AL15" i="37"/>
  <c r="AT12" i="37"/>
  <c r="AT18" i="37"/>
  <c r="AG17" i="37"/>
  <c r="AH9" i="37"/>
  <c r="AZ6" i="37"/>
  <c r="AK8" i="37"/>
  <c r="AS21" i="37"/>
  <c r="AU15" i="37"/>
  <c r="AH17" i="37"/>
  <c r="AU17" i="37"/>
  <c r="AW11" i="37"/>
  <c r="AV15" i="37"/>
  <c r="AD12" i="37"/>
  <c r="AX11" i="37"/>
  <c r="AZ21" i="37"/>
  <c r="AN8" i="37"/>
  <c r="AI18" i="37"/>
  <c r="AN11" i="37"/>
  <c r="AF16" i="37"/>
  <c r="AN10" i="37"/>
  <c r="AH6" i="37"/>
  <c r="AV20" i="37"/>
  <c r="AF17" i="37"/>
  <c r="AD8" i="37"/>
  <c r="AP20" i="37"/>
  <c r="AS17" i="37"/>
  <c r="AK15" i="37"/>
  <c r="AD11" i="37"/>
  <c r="AK18" i="37"/>
  <c r="AX7" i="37"/>
  <c r="AW12" i="37"/>
  <c r="AN18" i="37"/>
  <c r="AD16" i="37"/>
  <c r="AT15" i="37"/>
  <c r="AG6" i="37"/>
  <c r="AJ8" i="37"/>
  <c r="AP21" i="37"/>
  <c r="AW6" i="37"/>
  <c r="AQ18" i="37"/>
  <c r="AU16" i="37"/>
  <c r="AW16" i="37"/>
  <c r="AT21" i="37"/>
  <c r="AQ10" i="37"/>
  <c r="AJ18" i="37"/>
  <c r="BA6" i="37"/>
  <c r="AD10" i="37"/>
  <c r="AU7" i="37"/>
  <c r="BA20" i="37"/>
  <c r="AH11" i="37"/>
  <c r="AX9" i="37"/>
  <c r="BB19" i="37"/>
  <c r="AV18" i="37"/>
  <c r="AM21" i="37"/>
  <c r="AR15" i="37"/>
  <c r="AE8" i="37"/>
  <c r="AQ9" i="37"/>
  <c r="AJ15" i="37"/>
  <c r="AI21" i="37"/>
  <c r="AJ19" i="37"/>
  <c r="AW8" i="37"/>
  <c r="AY15" i="37"/>
  <c r="AO19" i="37"/>
  <c r="AE20" i="37"/>
  <c r="AS9" i="37"/>
  <c r="AZ7" i="37"/>
  <c r="AO11" i="37"/>
  <c r="AI6" i="37"/>
  <c r="AY7" i="37"/>
  <c r="AX17" i="37"/>
  <c r="AH20" i="37"/>
  <c r="AZ20" i="37"/>
  <c r="AE16" i="37"/>
  <c r="BB21" i="37"/>
  <c r="AM9" i="37"/>
  <c r="AU6" i="37"/>
  <c r="AS6" i="37"/>
  <c r="AD20" i="37"/>
  <c r="AO9" i="37"/>
  <c r="AL12" i="37"/>
  <c r="AK21" i="37"/>
  <c r="AD15" i="37"/>
  <c r="AQ17" i="37"/>
  <c r="AV9" i="37"/>
  <c r="AV7" i="37"/>
  <c r="AJ11" i="37"/>
  <c r="AL11" i="37"/>
  <c r="AE18" i="37"/>
  <c r="AM8" i="37"/>
  <c r="AS10" i="37"/>
  <c r="AN9" i="37"/>
  <c r="AK19" i="37"/>
  <c r="AC9" i="37"/>
  <c r="AJ17" i="37"/>
  <c r="AV12" i="37"/>
  <c r="AY20" i="37"/>
  <c r="AU19" i="37"/>
  <c r="AO17" i="37"/>
  <c r="AC11" i="37"/>
  <c r="AC17" i="37"/>
  <c r="AM20" i="37"/>
  <c r="AO7" i="37"/>
  <c r="AN17" i="37"/>
  <c r="AX16" i="37"/>
  <c r="AS15" i="37"/>
  <c r="AT9" i="37"/>
  <c r="AY21" i="37"/>
  <c r="AW17" i="37"/>
  <c r="AJ16" i="37"/>
  <c r="AD17" i="37"/>
  <c r="AP8" i="37"/>
  <c r="AE7" i="37"/>
  <c r="AS20" i="37"/>
  <c r="AO8" i="37"/>
  <c r="BB20" i="37"/>
  <c r="AW20" i="37"/>
  <c r="AR21" i="37"/>
  <c r="BA21" i="37"/>
  <c r="AY6" i="37"/>
  <c r="AJ9" i="37"/>
  <c r="AK17" i="37"/>
  <c r="AS16" i="37"/>
  <c r="AY16" i="37"/>
  <c r="AH12" i="37"/>
  <c r="AT10" i="37"/>
  <c r="AV11" i="37"/>
  <c r="AP7" i="37"/>
  <c r="AI15" i="37"/>
  <c r="AY11" i="37"/>
  <c r="AE6" i="37"/>
  <c r="AX12" i="37"/>
  <c r="AC15" i="37"/>
  <c r="AW21" i="37"/>
  <c r="AN16" i="37"/>
  <c r="BA18" i="37"/>
  <c r="AH15" i="37"/>
  <c r="AP12" i="37"/>
  <c r="AL16" i="37"/>
  <c r="AY12" i="37"/>
  <c r="AC7" i="37"/>
  <c r="AV17" i="37"/>
  <c r="AS18" i="37"/>
  <c r="AQ21" i="37"/>
  <c r="AH19" i="37"/>
  <c r="AT19" i="37"/>
  <c r="AL8" i="37"/>
  <c r="AX10" i="37"/>
  <c r="AG20" i="37"/>
  <c r="AF8" i="37"/>
  <c r="AI17" i="37"/>
  <c r="AR6" i="37"/>
  <c r="AZ10" i="37"/>
  <c r="AO15" i="37"/>
  <c r="AX19" i="37"/>
  <c r="AX18" i="37"/>
  <c r="AG19" i="37"/>
  <c r="AJ12" i="37"/>
  <c r="AH7" i="37"/>
  <c r="BA12" i="37"/>
  <c r="AM19" i="37"/>
  <c r="AY18" i="37"/>
  <c r="AG12" i="37"/>
  <c r="AF9" i="37"/>
  <c r="AR17" i="37"/>
  <c r="AZ19" i="37"/>
  <c r="BB12" i="37"/>
  <c r="BA11" i="37"/>
  <c r="AC12" i="37"/>
  <c r="AI9" i="37"/>
  <c r="AP9" i="37"/>
  <c r="AG9" i="37"/>
  <c r="AO6" i="37"/>
  <c r="AO21" i="37"/>
  <c r="AU21" i="37"/>
  <c r="AN15" i="37"/>
  <c r="AO18" i="37"/>
  <c r="AQ20" i="37"/>
  <c r="AT7" i="37"/>
  <c r="BA7" i="37"/>
  <c r="AY10" i="37"/>
  <c r="AL6" i="37"/>
  <c r="AN6" i="37"/>
  <c r="AC6" i="37"/>
  <c r="AM10" i="37"/>
  <c r="AT11" i="37"/>
  <c r="AR12" i="37"/>
  <c r="BA9" i="37"/>
  <c r="AU18" i="37"/>
  <c r="AZ18" i="37"/>
  <c r="AY8" i="37"/>
  <c r="AE9" i="37"/>
  <c r="AO10" i="37"/>
  <c r="AL7" i="37"/>
  <c r="BA10" i="37"/>
  <c r="AQ6" i="37"/>
  <c r="AS8" i="37"/>
  <c r="AS19" i="37"/>
  <c r="AU9" i="37"/>
  <c r="AM16" i="37"/>
  <c r="AD19" i="37"/>
  <c r="AQ15" i="37"/>
  <c r="AJ7" i="37"/>
  <c r="AW19" i="37"/>
  <c r="AD18" i="37"/>
  <c r="AH21" i="37"/>
  <c r="AV19" i="37"/>
  <c r="BA17" i="37"/>
  <c r="AG7" i="37"/>
  <c r="AE15" i="37"/>
  <c r="AW15" i="37"/>
  <c r="AP16" i="37"/>
  <c r="AF15" i="37"/>
  <c r="AF6" i="37"/>
  <c r="AN21" i="37"/>
  <c r="AH10" i="37"/>
  <c r="M30" i="38" l="1"/>
  <c r="P30" i="38"/>
  <c r="O30" i="38"/>
  <c r="L30" i="38"/>
  <c r="Q30" i="38"/>
  <c r="N30" i="38"/>
  <c r="AB19" i="37"/>
  <c r="AB21" i="37"/>
  <c r="AB15" i="37"/>
  <c r="AB8" i="37"/>
  <c r="AB18" i="37"/>
  <c r="AB11" i="37"/>
  <c r="AB9" i="37"/>
  <c r="AB16" i="37"/>
  <c r="AB6" i="37"/>
  <c r="AB7" i="37"/>
  <c r="AB17" i="37"/>
  <c r="AB20" i="37"/>
  <c r="AB10" i="37"/>
  <c r="AB12" i="37"/>
  <c r="AM13" i="37" l="1"/>
  <c r="AB13" i="37"/>
  <c r="AR13" i="37"/>
  <c r="AH13" i="37"/>
  <c r="AG13" i="37"/>
  <c r="AG25" i="37" s="1"/>
  <c r="AC13" i="37" l="1"/>
  <c r="AC26" i="37" s="1"/>
  <c r="AJ13" i="37"/>
  <c r="AJ26" i="37" s="1"/>
  <c r="AF13" i="37"/>
  <c r="AF25" i="37" s="1"/>
  <c r="AW13" i="37"/>
  <c r="AW28" i="37" s="1"/>
  <c r="BA13" i="37"/>
  <c r="BA26" i="37" s="1"/>
  <c r="AK13" i="37"/>
  <c r="AK26" i="37" s="1"/>
  <c r="AP13" i="37"/>
  <c r="AP28" i="37" s="1"/>
  <c r="AN13" i="37"/>
  <c r="AN26" i="37" s="1"/>
  <c r="AL13" i="37"/>
  <c r="AL25" i="37" s="1"/>
  <c r="AZ13" i="37"/>
  <c r="AZ27" i="37" s="1"/>
  <c r="AO13" i="37"/>
  <c r="AO27" i="37" s="1"/>
  <c r="AD13" i="37"/>
  <c r="AD26" i="37" s="1"/>
  <c r="BB13" i="37"/>
  <c r="BB26" i="37" s="1"/>
  <c r="AT13" i="37"/>
  <c r="AT25" i="37" s="1"/>
  <c r="AX13" i="37"/>
  <c r="AS13" i="37"/>
  <c r="AS29" i="37" s="1"/>
  <c r="AG26" i="37"/>
  <c r="AG27" i="37"/>
  <c r="AG24" i="37"/>
  <c r="AM27" i="37"/>
  <c r="AB23" i="37"/>
  <c r="AM28" i="37"/>
  <c r="AH27" i="37"/>
  <c r="AB26" i="37"/>
  <c r="AB28" i="37"/>
  <c r="AB27" i="37"/>
  <c r="AM25" i="37"/>
  <c r="AB29" i="37"/>
  <c r="AB25" i="37"/>
  <c r="AB24" i="37"/>
  <c r="AM26" i="37"/>
  <c r="AM24" i="37"/>
  <c r="AM29" i="37"/>
  <c r="AM23" i="37"/>
  <c r="AR27" i="37"/>
  <c r="AG28" i="37"/>
  <c r="AH26" i="37"/>
  <c r="AR29" i="37"/>
  <c r="AG29" i="37"/>
  <c r="AR25" i="37"/>
  <c r="AG23" i="37"/>
  <c r="AH29" i="37"/>
  <c r="AR23" i="37"/>
  <c r="AH23" i="37"/>
  <c r="AR26" i="37"/>
  <c r="AH28" i="37"/>
  <c r="AH24" i="37"/>
  <c r="AR24" i="37"/>
  <c r="AH25" i="37"/>
  <c r="BA28" i="37" l="1"/>
  <c r="AK24" i="37"/>
  <c r="AU13" i="37"/>
  <c r="AU23" i="37" s="1"/>
  <c r="AV13" i="37"/>
  <c r="AV23" i="37" s="1"/>
  <c r="AI13" i="37"/>
  <c r="AI28" i="37" s="1"/>
  <c r="AY13" i="37"/>
  <c r="AY29" i="37" s="1"/>
  <c r="AR28" i="37"/>
  <c r="AQ13" i="37"/>
  <c r="AQ23" i="37" s="1"/>
  <c r="AE13" i="37"/>
  <c r="AE23" i="37" s="1"/>
  <c r="AX26" i="37"/>
  <c r="AN29" i="37"/>
  <c r="AL29" i="37"/>
  <c r="BA23" i="37"/>
  <c r="AL24" i="37"/>
  <c r="AL26" i="37"/>
  <c r="BA25" i="37"/>
  <c r="BA24" i="37"/>
  <c r="AN25" i="37"/>
  <c r="AS28" i="37"/>
  <c r="AC23" i="37"/>
  <c r="AL23" i="37"/>
  <c r="AC24" i="37"/>
  <c r="AO28" i="37"/>
  <c r="AO23" i="37"/>
  <c r="AK25" i="37"/>
  <c r="AD27" i="37"/>
  <c r="AN24" i="37"/>
  <c r="AN27" i="37"/>
  <c r="AK23" i="37"/>
  <c r="AN23" i="37"/>
  <c r="BA29" i="37"/>
  <c r="BA27" i="37"/>
  <c r="AK29" i="37"/>
  <c r="AT23" i="37"/>
  <c r="AN28" i="37"/>
  <c r="AT29" i="37"/>
  <c r="AZ26" i="37"/>
  <c r="AT28" i="37"/>
  <c r="AZ28" i="37"/>
  <c r="AF29" i="37"/>
  <c r="AZ23" i="37"/>
  <c r="AF23" i="37"/>
  <c r="AZ24" i="37"/>
  <c r="AS27" i="37"/>
  <c r="BB29" i="37"/>
  <c r="AL28" i="37"/>
  <c r="AS25" i="37"/>
  <c r="AC29" i="37"/>
  <c r="AT24" i="37"/>
  <c r="AD28" i="37"/>
  <c r="AZ25" i="37"/>
  <c r="AZ29" i="37"/>
  <c r="AC25" i="37"/>
  <c r="AS26" i="37"/>
  <c r="AS23" i="37"/>
  <c r="AS24" i="37"/>
  <c r="AJ24" i="37"/>
  <c r="AW26" i="37"/>
  <c r="AW29" i="37"/>
  <c r="AW24" i="37"/>
  <c r="AD23" i="37"/>
  <c r="AF27" i="37"/>
  <c r="AF24" i="37"/>
  <c r="AP26" i="37"/>
  <c r="AD25" i="37"/>
  <c r="AD24" i="37"/>
  <c r="AJ27" i="37"/>
  <c r="AJ29" i="37"/>
  <c r="AF26" i="37"/>
  <c r="AF28" i="37"/>
  <c r="AL27" i="37"/>
  <c r="BB25" i="37"/>
  <c r="BB24" i="37"/>
  <c r="AJ25" i="37"/>
  <c r="BB28" i="37"/>
  <c r="BB27" i="37"/>
  <c r="AW25" i="37"/>
  <c r="AD29" i="37"/>
  <c r="BB23" i="37"/>
  <c r="AW27" i="37"/>
  <c r="AC27" i="37"/>
  <c r="AC28" i="37"/>
  <c r="AW23" i="37"/>
  <c r="AJ23" i="37"/>
  <c r="AP29" i="37"/>
  <c r="AX24" i="37"/>
  <c r="AO29" i="37"/>
  <c r="AO25" i="37"/>
  <c r="AO24" i="37"/>
  <c r="AO26" i="37"/>
  <c r="AX27" i="37"/>
  <c r="AP27" i="37"/>
  <c r="AX28" i="37"/>
  <c r="AX23" i="37"/>
  <c r="AP23" i="37"/>
  <c r="AT27" i="37"/>
  <c r="AP24" i="37"/>
  <c r="AX25" i="37"/>
  <c r="AT26" i="37"/>
  <c r="AK27" i="37"/>
  <c r="AP25" i="37"/>
  <c r="AX29" i="37"/>
  <c r="AJ28" i="37"/>
  <c r="AK28" i="37"/>
  <c r="AE25" i="37" l="1"/>
  <c r="AE28" i="37"/>
  <c r="AE26" i="37"/>
  <c r="AQ24" i="37"/>
  <c r="AQ26" i="37"/>
  <c r="AQ29" i="37"/>
  <c r="AV27" i="37"/>
  <c r="AY25" i="37"/>
  <c r="AU27" i="37"/>
  <c r="AV26" i="37"/>
  <c r="AU24" i="37"/>
  <c r="AI25" i="37"/>
  <c r="AU25" i="37"/>
  <c r="AU26" i="37"/>
  <c r="AV24" i="37"/>
  <c r="AY24" i="37"/>
  <c r="AY27" i="37"/>
  <c r="AY28" i="37"/>
  <c r="AI26" i="37"/>
  <c r="AV28" i="37"/>
  <c r="AY23" i="37"/>
  <c r="AE27" i="37"/>
  <c r="AE24" i="37"/>
  <c r="AQ27" i="37"/>
  <c r="AU29" i="37"/>
  <c r="AQ25" i="37"/>
  <c r="AQ28" i="37"/>
  <c r="AI27" i="37"/>
  <c r="AI24" i="37"/>
  <c r="AY26" i="37"/>
  <c r="AI23" i="37"/>
  <c r="AU28" i="37"/>
  <c r="AE29" i="37"/>
  <c r="AI29" i="37"/>
  <c r="AV25" i="37"/>
  <c r="AV29" i="37"/>
  <c r="AB32" i="37" l="1"/>
  <c r="AF32" i="37"/>
  <c r="AC32" i="37"/>
  <c r="AG32" i="37"/>
  <c r="AE32" i="37"/>
  <c r="AD32" i="37"/>
  <c r="AH32" i="37"/>
</calcChain>
</file>

<file path=xl/sharedStrings.xml><?xml version="1.0" encoding="utf-8"?>
<sst xmlns="http://schemas.openxmlformats.org/spreadsheetml/2006/main" count="375" uniqueCount="74">
  <si>
    <t>Ligo</t>
  </si>
  <si>
    <t>Montage</t>
  </si>
  <si>
    <t>Epigenomics</t>
  </si>
  <si>
    <t>HGA</t>
    <phoneticPr fontId="1" type="noConversion"/>
  </si>
  <si>
    <t>LWSGA</t>
    <phoneticPr fontId="1" type="noConversion"/>
  </si>
  <si>
    <t>NGA</t>
    <phoneticPr fontId="1" type="noConversion"/>
  </si>
  <si>
    <t>Epigenomics</t>
    <phoneticPr fontId="1" type="noConversion"/>
  </si>
  <si>
    <t>TMGA</t>
    <phoneticPr fontId="1" type="noConversion"/>
  </si>
  <si>
    <t>max</t>
    <phoneticPr fontId="1" type="noConversion"/>
  </si>
  <si>
    <t>min</t>
    <phoneticPr fontId="1" type="noConversion"/>
  </si>
  <si>
    <t>aver.</t>
    <phoneticPr fontId="1" type="noConversion"/>
  </si>
  <si>
    <t>HGA</t>
  </si>
  <si>
    <t>NGA</t>
  </si>
  <si>
    <t>LWSGA</t>
  </si>
  <si>
    <t>TMGA</t>
  </si>
  <si>
    <t>HEFT</t>
  </si>
  <si>
    <t>HEFT</t>
    <phoneticPr fontId="1" type="noConversion"/>
  </si>
  <si>
    <t>max</t>
  </si>
  <si>
    <t>aver.</t>
  </si>
  <si>
    <t>CGA</t>
  </si>
  <si>
    <t>CGA</t>
    <phoneticPr fontId="1" type="noConversion"/>
  </si>
  <si>
    <t>M,S,0.4</t>
    <phoneticPr fontId="1" type="noConversion"/>
  </si>
  <si>
    <t>M,S,0.7</t>
    <phoneticPr fontId="1" type="noConversion"/>
  </si>
  <si>
    <t>M,S,1.0</t>
    <phoneticPr fontId="1" type="noConversion"/>
  </si>
  <si>
    <t>M,M,0.4</t>
    <phoneticPr fontId="1" type="noConversion"/>
  </si>
  <si>
    <t>M,M,0.7</t>
    <phoneticPr fontId="1" type="noConversion"/>
  </si>
  <si>
    <t>M,M,1.0</t>
    <phoneticPr fontId="1" type="noConversion"/>
  </si>
  <si>
    <t>M,L,0.4</t>
    <phoneticPr fontId="1" type="noConversion"/>
  </si>
  <si>
    <t>M,L,0.7</t>
    <phoneticPr fontId="1" type="noConversion"/>
  </si>
  <si>
    <t>M,L,1.0</t>
    <phoneticPr fontId="1" type="noConversion"/>
  </si>
  <si>
    <t>E,S,0.4</t>
    <phoneticPr fontId="1" type="noConversion"/>
  </si>
  <si>
    <t>E,S,0.7</t>
    <phoneticPr fontId="1" type="noConversion"/>
  </si>
  <si>
    <t>E,S,1.0</t>
    <phoneticPr fontId="1" type="noConversion"/>
  </si>
  <si>
    <t>E,M,0.4</t>
    <phoneticPr fontId="1" type="noConversion"/>
  </si>
  <si>
    <t>E,M,0.7</t>
    <phoneticPr fontId="1" type="noConversion"/>
  </si>
  <si>
    <t>E,M,1.0</t>
    <phoneticPr fontId="1" type="noConversion"/>
  </si>
  <si>
    <t>E,L,0.4</t>
    <phoneticPr fontId="1" type="noConversion"/>
  </si>
  <si>
    <t>E,L,0.7</t>
    <phoneticPr fontId="1" type="noConversion"/>
  </si>
  <si>
    <t>E,L,1.0</t>
    <phoneticPr fontId="1" type="noConversion"/>
  </si>
  <si>
    <t>L,S,0.4</t>
    <phoneticPr fontId="1" type="noConversion"/>
  </si>
  <si>
    <t>L,S,0.7</t>
    <phoneticPr fontId="1" type="noConversion"/>
  </si>
  <si>
    <t>L,S,1.0</t>
    <phoneticPr fontId="1" type="noConversion"/>
  </si>
  <si>
    <t>L,M,0.4</t>
    <phoneticPr fontId="1" type="noConversion"/>
  </si>
  <si>
    <t>L,M,0.7</t>
    <phoneticPr fontId="1" type="noConversion"/>
  </si>
  <si>
    <t>L,M,1.0</t>
    <phoneticPr fontId="1" type="noConversion"/>
  </si>
  <si>
    <t>L,L,0.4</t>
    <phoneticPr fontId="1" type="noConversion"/>
  </si>
  <si>
    <t>L,L,0.7</t>
    <phoneticPr fontId="1" type="noConversion"/>
  </si>
  <si>
    <t>L,L,1.0</t>
    <phoneticPr fontId="1" type="noConversion"/>
  </si>
  <si>
    <t>IHEFT-3</t>
  </si>
  <si>
    <t>HEFT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</si>
  <si>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</si>
  <si>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</si>
  <si>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</si>
  <si>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</si>
  <si>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</si>
  <si>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ms</t>
    <phoneticPr fontId="1" type="noConversion"/>
  </si>
  <si>
    <t>ms</t>
    <phoneticPr fontId="1" type="noConversion"/>
  </si>
  <si>
    <t>Epigenomics</t>
    <phoneticPr fontId="1" type="noConversion"/>
  </si>
  <si>
    <t>IHEFT3</t>
    <phoneticPr fontId="1" type="noConversion"/>
  </si>
  <si>
    <t>IHEFT3</t>
    <phoneticPr fontId="1" type="noConversion"/>
  </si>
  <si>
    <t>min</t>
    <phoneticPr fontId="1" type="noConversion"/>
  </si>
  <si>
    <t>IHEFT3</t>
    <phoneticPr fontId="1" type="noConversion"/>
  </si>
  <si>
    <t>aver</t>
    <phoneticPr fontId="1" type="noConversion"/>
  </si>
  <si>
    <t>max</t>
    <phoneticPr fontId="1" type="noConversion"/>
  </si>
  <si>
    <t>min</t>
    <phoneticPr fontId="1" type="noConversion"/>
  </si>
  <si>
    <t>HEFT</t>
    <phoneticPr fontId="1" type="noConversion"/>
  </si>
  <si>
    <t>IHEFT3</t>
    <phoneticPr fontId="1" type="noConversion"/>
  </si>
  <si>
    <t>HGA</t>
    <phoneticPr fontId="1" type="noConversion"/>
  </si>
  <si>
    <t>NGA</t>
    <phoneticPr fontId="1" type="noConversion"/>
  </si>
  <si>
    <t>LWSGA</t>
    <phoneticPr fontId="1" type="noConversion"/>
  </si>
  <si>
    <t>CGA</t>
    <phoneticPr fontId="1" type="noConversion"/>
  </si>
  <si>
    <t>TMGA</t>
    <phoneticPr fontId="1" type="noConversion"/>
  </si>
  <si>
    <t>st</t>
    <phoneticPr fontId="1" type="noConversion"/>
  </si>
  <si>
    <t>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</si>
</sst>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_);[Red]\(0.00\)"/>
    <numFmt numFmtId="178" formatCode="0.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2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3" fillId="0" borderId="0" xfId="0" applyFont="1"/>
    <xf numFmtId="176" fontId="3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7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6" fontId="3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178" fontId="2" fillId="0" borderId="1" xfId="0" applyNumberFormat="1" applyFont="1" applyBorder="1"/>
    <xf numFmtId="178" fontId="0" fillId="0" borderId="1" xfId="0" applyNumberFormat="1" applyBorder="1"/>
    <xf numFmtId="178" fontId="0" fillId="0" borderId="0" xfId="0" applyNumberFormat="1"/>
    <xf numFmtId="10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/>
    <xf numFmtId="0" fontId="2" fillId="0" borderId="4" xfId="0" applyFont="1" applyBorder="1"/>
    <xf numFmtId="177" fontId="2" fillId="0" borderId="6" xfId="0" applyNumberFormat="1" applyFont="1" applyBorder="1" applyAlignment="1">
      <alignment horizontal="center"/>
    </xf>
    <xf numFmtId="177" fontId="2" fillId="0" borderId="6" xfId="0" applyNumberFormat="1" applyFont="1" applyBorder="1"/>
    <xf numFmtId="177" fontId="2" fillId="0" borderId="2" xfId="0" applyNumberFormat="1" applyFont="1" applyBorder="1"/>
    <xf numFmtId="10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/>
    <xf numFmtId="176" fontId="2" fillId="0" borderId="1" xfId="0" applyNumberFormat="1" applyFont="1" applyBorder="1" applyAlignment="1"/>
    <xf numFmtId="0" fontId="3" fillId="0" borderId="0" xfId="0" applyFont="1" applyAlignment="1">
      <alignment horizontal="center"/>
    </xf>
    <xf numFmtId="0" fontId="2" fillId="3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6" fontId="2" fillId="0" borderId="1" xfId="0" applyNumberFormat="1" applyFont="1" applyBorder="1" applyAlignment="1">
      <alignment horizontal="center"/>
    </xf>
  </cellXfs>
  <cellStyles count="1">
    <cellStyle name="常规" xfId="0" builtinId="0"/>
  </cellStyles>
  <dxfs count="5"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7"/>
  <sheetViews>
    <sheetView workbookViewId="0">
      <selection activeCell="T7" sqref="T7"/>
    </sheetView>
  </sheetViews>
  <sheetFormatPr defaultColWidth="8.88671875" defaultRowHeight="13.8" x14ac:dyDescent="0.25"/>
  <cols>
    <col min="1" max="1" width="8.88671875" style="2"/>
    <col min="2" max="2" width="5.44140625" style="2" bestFit="1" customWidth="1"/>
    <col min="3" max="3" width="4.44140625" style="2" bestFit="1" customWidth="1"/>
    <col min="4" max="9" width="8.88671875" style="2"/>
    <col min="10" max="10" width="5.44140625" style="2" bestFit="1" customWidth="1"/>
    <col min="11" max="12" width="8.88671875" style="2"/>
    <col min="13" max="13" width="4.44140625" style="2" bestFit="1" customWidth="1"/>
    <col min="14" max="15" width="8.88671875" style="2"/>
    <col min="16" max="16" width="6.44140625" style="2" bestFit="1" customWidth="1"/>
    <col min="17" max="18" width="8.88671875" style="2"/>
    <col min="19" max="19" width="5.44140625" style="2" bestFit="1" customWidth="1"/>
    <col min="20" max="21" width="8.88671875" style="2"/>
    <col min="22" max="22" width="4.44140625" style="2" bestFit="1" customWidth="1"/>
    <col min="23" max="16384" width="8.88671875" style="2"/>
  </cols>
  <sheetData>
    <row r="1" spans="1:22" x14ac:dyDescent="0.25">
      <c r="D1" s="33" t="s">
        <v>65</v>
      </c>
      <c r="E1" s="33"/>
      <c r="F1" s="33" t="s">
        <v>66</v>
      </c>
      <c r="G1" s="33"/>
      <c r="H1" s="33" t="s">
        <v>67</v>
      </c>
      <c r="I1" s="33"/>
      <c r="J1" s="33"/>
      <c r="K1" s="33" t="s">
        <v>68</v>
      </c>
      <c r="L1" s="33"/>
      <c r="M1" s="33"/>
      <c r="N1" s="33" t="s">
        <v>69</v>
      </c>
      <c r="O1" s="33"/>
      <c r="P1" s="33"/>
      <c r="Q1" s="33" t="s">
        <v>70</v>
      </c>
      <c r="R1" s="33"/>
      <c r="S1" s="33"/>
      <c r="T1" s="33" t="s">
        <v>71</v>
      </c>
      <c r="U1" s="33"/>
      <c r="V1" s="33"/>
    </row>
    <row r="2" spans="1:22" x14ac:dyDescent="0.25">
      <c r="D2" s="31" t="s">
        <v>55</v>
      </c>
      <c r="E2" s="31" t="s">
        <v>72</v>
      </c>
      <c r="F2" s="31" t="s">
        <v>55</v>
      </c>
      <c r="G2" s="31" t="s">
        <v>72</v>
      </c>
      <c r="H2" s="31" t="s">
        <v>55</v>
      </c>
      <c r="I2" s="31" t="s">
        <v>72</v>
      </c>
      <c r="J2" s="31" t="s">
        <v>73</v>
      </c>
      <c r="K2" s="31" t="s">
        <v>55</v>
      </c>
      <c r="L2" s="31" t="s">
        <v>72</v>
      </c>
      <c r="M2" s="31" t="s">
        <v>73</v>
      </c>
      <c r="N2" s="31" t="s">
        <v>55</v>
      </c>
      <c r="O2" s="31" t="s">
        <v>72</v>
      </c>
      <c r="P2" s="31" t="s">
        <v>73</v>
      </c>
      <c r="Q2" s="31" t="s">
        <v>55</v>
      </c>
      <c r="R2" s="31" t="s">
        <v>72</v>
      </c>
      <c r="S2" s="31" t="s">
        <v>73</v>
      </c>
      <c r="T2" s="31" t="s">
        <v>55</v>
      </c>
      <c r="U2" s="31" t="s">
        <v>72</v>
      </c>
      <c r="V2" s="31" t="s">
        <v>73</v>
      </c>
    </row>
    <row r="3" spans="1:22" x14ac:dyDescent="0.25">
      <c r="A3" s="2" t="s">
        <v>1</v>
      </c>
      <c r="B3" s="2">
        <v>25</v>
      </c>
      <c r="C3" s="2">
        <v>0.4</v>
      </c>
      <c r="D3" s="2">
        <v>38.419870000000003</v>
      </c>
      <c r="E3" s="2">
        <v>4.4000000000000002E-4</v>
      </c>
      <c r="F3" s="2">
        <v>38.419870000000003</v>
      </c>
      <c r="G3" s="2">
        <v>8.9999999999999998E-4</v>
      </c>
      <c r="H3" s="2">
        <v>35.76784</v>
      </c>
      <c r="I3" s="2">
        <v>1.0746899999999999</v>
      </c>
      <c r="J3" s="2">
        <v>15</v>
      </c>
      <c r="K3" s="2">
        <v>34.202649999999998</v>
      </c>
      <c r="L3" s="2">
        <v>1.02711</v>
      </c>
      <c r="M3" s="2">
        <v>40</v>
      </c>
      <c r="N3" s="2">
        <v>35.728760000000001</v>
      </c>
      <c r="O3" s="2">
        <v>1.0344599999999999</v>
      </c>
      <c r="P3" s="2">
        <v>63</v>
      </c>
      <c r="Q3" s="2">
        <v>35.963340000000002</v>
      </c>
      <c r="R3" s="2">
        <v>1.0338099999999999</v>
      </c>
      <c r="S3" s="2">
        <v>96</v>
      </c>
      <c r="T3" s="2">
        <v>34.202649999999998</v>
      </c>
      <c r="U3" s="2">
        <v>1.0630999999999999</v>
      </c>
      <c r="V3" s="2">
        <v>12</v>
      </c>
    </row>
    <row r="4" spans="1:22" x14ac:dyDescent="0.25">
      <c r="A4" s="2" t="s">
        <v>1</v>
      </c>
      <c r="B4" s="2">
        <v>25</v>
      </c>
      <c r="C4" s="2">
        <v>0.4</v>
      </c>
      <c r="D4" s="2">
        <v>38.419870000000003</v>
      </c>
      <c r="E4" s="2">
        <v>5.4999999999999997E-3</v>
      </c>
      <c r="F4" s="2">
        <v>38.419870000000003</v>
      </c>
      <c r="G4" s="2">
        <v>1.125E-2</v>
      </c>
      <c r="H4" s="2">
        <v>35.96584</v>
      </c>
      <c r="I4" s="2">
        <v>1.2068099999999999</v>
      </c>
      <c r="J4" s="2">
        <v>16</v>
      </c>
      <c r="K4" s="2">
        <v>34.913220000000003</v>
      </c>
      <c r="L4" s="2">
        <v>1.07237</v>
      </c>
      <c r="M4" s="2">
        <v>35</v>
      </c>
      <c r="N4" s="2">
        <v>34.913220000000003</v>
      </c>
      <c r="O4" s="2">
        <v>1.0363800000000001</v>
      </c>
      <c r="P4" s="2">
        <v>67</v>
      </c>
      <c r="Q4" s="2">
        <v>34.913220000000003</v>
      </c>
      <c r="R4" s="2">
        <v>1.0270999999999999</v>
      </c>
      <c r="S4" s="2">
        <v>101</v>
      </c>
      <c r="T4" s="2">
        <v>34.913220000000003</v>
      </c>
      <c r="U4" s="2">
        <v>1.1184099999999999</v>
      </c>
      <c r="V4" s="2">
        <v>10</v>
      </c>
    </row>
    <row r="5" spans="1:22" x14ac:dyDescent="0.25">
      <c r="A5" s="2" t="s">
        <v>1</v>
      </c>
      <c r="B5" s="2">
        <v>25</v>
      </c>
      <c r="C5" s="2">
        <v>0.4</v>
      </c>
      <c r="D5" s="2">
        <v>38.419870000000003</v>
      </c>
      <c r="E5" s="2">
        <v>5.5300000000000002E-3</v>
      </c>
      <c r="F5" s="2">
        <v>38.419870000000003</v>
      </c>
      <c r="G5" s="2">
        <v>1.1220000000000001E-2</v>
      </c>
      <c r="H5" s="2">
        <v>36.48574</v>
      </c>
      <c r="I5" s="2">
        <v>1.04068</v>
      </c>
      <c r="J5" s="2">
        <v>15</v>
      </c>
      <c r="K5" s="2">
        <v>34.913220000000003</v>
      </c>
      <c r="L5" s="2">
        <v>1.02908</v>
      </c>
      <c r="M5" s="2">
        <v>31</v>
      </c>
      <c r="N5" s="2">
        <v>37.195729999999998</v>
      </c>
      <c r="O5" s="2">
        <v>1.02979</v>
      </c>
      <c r="P5" s="2">
        <v>64</v>
      </c>
      <c r="Q5" s="2">
        <v>35.728760000000001</v>
      </c>
      <c r="R5" s="2">
        <v>1.0287299999999999</v>
      </c>
      <c r="S5" s="2">
        <v>102</v>
      </c>
      <c r="T5" s="2">
        <v>34.202649999999998</v>
      </c>
      <c r="U5" s="2">
        <v>1.02895</v>
      </c>
      <c r="V5" s="2">
        <v>13</v>
      </c>
    </row>
    <row r="6" spans="1:22" x14ac:dyDescent="0.25">
      <c r="A6" s="2" t="s">
        <v>1</v>
      </c>
      <c r="B6" s="2">
        <v>25</v>
      </c>
      <c r="C6" s="2">
        <v>0.4</v>
      </c>
      <c r="D6" s="2">
        <v>38.419870000000003</v>
      </c>
      <c r="E6" s="2">
        <v>5.5399999999999998E-3</v>
      </c>
      <c r="F6" s="2">
        <v>38.419870000000003</v>
      </c>
      <c r="G6" s="2">
        <v>1.12E-2</v>
      </c>
      <c r="H6" s="2">
        <v>34.913220000000003</v>
      </c>
      <c r="I6" s="2">
        <v>1.0329900000000001</v>
      </c>
      <c r="J6" s="2">
        <v>18</v>
      </c>
      <c r="K6" s="2">
        <v>34.913220000000003</v>
      </c>
      <c r="L6" s="2">
        <v>1.04376</v>
      </c>
      <c r="M6" s="2">
        <v>40</v>
      </c>
      <c r="N6" s="2">
        <v>35.018189999999997</v>
      </c>
      <c r="O6" s="2">
        <v>1.13022</v>
      </c>
      <c r="P6" s="2">
        <v>63</v>
      </c>
      <c r="Q6" s="2">
        <v>35.728760000000001</v>
      </c>
      <c r="R6" s="2">
        <v>1.03302</v>
      </c>
      <c r="S6" s="2">
        <v>95</v>
      </c>
      <c r="T6" s="2">
        <v>34.202649999999998</v>
      </c>
      <c r="U6" s="2">
        <v>1.22159</v>
      </c>
      <c r="V6" s="2">
        <v>13</v>
      </c>
    </row>
    <row r="7" spans="1:22" x14ac:dyDescent="0.25">
      <c r="A7" s="2" t="s">
        <v>1</v>
      </c>
      <c r="B7" s="2">
        <v>25</v>
      </c>
      <c r="C7" s="2">
        <v>0.4</v>
      </c>
      <c r="D7" s="2">
        <v>38.419870000000003</v>
      </c>
      <c r="E7" s="2">
        <v>5.4599999999999996E-3</v>
      </c>
      <c r="F7" s="2">
        <v>38.419870000000003</v>
      </c>
      <c r="G7" s="2">
        <v>1.123E-2</v>
      </c>
      <c r="H7" s="2">
        <v>38.09704</v>
      </c>
      <c r="I7" s="2">
        <v>1.0464199999999999</v>
      </c>
      <c r="J7" s="2">
        <v>14</v>
      </c>
      <c r="K7" s="2">
        <v>34.202649999999998</v>
      </c>
      <c r="L7" s="2">
        <v>1.02999</v>
      </c>
      <c r="M7" s="2">
        <v>40</v>
      </c>
      <c r="N7" s="2">
        <v>35.963340000000002</v>
      </c>
      <c r="O7" s="2">
        <v>1.0389699999999999</v>
      </c>
      <c r="P7" s="2">
        <v>60</v>
      </c>
      <c r="Q7" s="32">
        <v>35.75685</v>
      </c>
      <c r="R7" s="32">
        <v>1.02956</v>
      </c>
      <c r="S7" s="32">
        <v>98</v>
      </c>
      <c r="T7" s="32">
        <v>34.202649999999998</v>
      </c>
      <c r="U7" s="32">
        <v>1.15568</v>
      </c>
      <c r="V7" s="32">
        <v>12</v>
      </c>
    </row>
    <row r="8" spans="1:22" x14ac:dyDescent="0.25">
      <c r="A8" s="2" t="s">
        <v>1</v>
      </c>
      <c r="B8" s="2">
        <v>25</v>
      </c>
      <c r="C8" s="2">
        <v>0.7</v>
      </c>
      <c r="D8" s="2">
        <v>34.063429999999997</v>
      </c>
      <c r="E8" s="2">
        <v>5.96E-3</v>
      </c>
      <c r="F8" s="2">
        <v>33.23415</v>
      </c>
      <c r="G8" s="2">
        <v>1.3729999999999999E-2</v>
      </c>
      <c r="H8" s="2">
        <v>31.469000000000001</v>
      </c>
      <c r="I8" s="2">
        <v>1.7044999999999999</v>
      </c>
      <c r="J8" s="2">
        <v>34</v>
      </c>
      <c r="K8" s="2">
        <v>29.992640000000002</v>
      </c>
      <c r="L8" s="2">
        <v>1.6809000000000001</v>
      </c>
      <c r="M8" s="2">
        <v>64</v>
      </c>
      <c r="N8" s="2">
        <v>31.82274</v>
      </c>
      <c r="O8" s="2">
        <v>1.9034500000000001</v>
      </c>
      <c r="P8" s="2">
        <v>77</v>
      </c>
      <c r="Q8" s="2">
        <v>31.303290000000001</v>
      </c>
      <c r="R8" s="2">
        <v>1.6806300000000001</v>
      </c>
      <c r="S8" s="2">
        <v>166</v>
      </c>
      <c r="T8" s="2">
        <v>30.394439999999999</v>
      </c>
      <c r="U8" s="2">
        <v>1.72922</v>
      </c>
      <c r="V8" s="2">
        <v>21</v>
      </c>
    </row>
    <row r="9" spans="1:22" x14ac:dyDescent="0.25">
      <c r="A9" s="2" t="s">
        <v>1</v>
      </c>
      <c r="B9" s="2">
        <v>25</v>
      </c>
      <c r="C9" s="2">
        <v>0.7</v>
      </c>
      <c r="D9" s="2">
        <v>34.063429999999997</v>
      </c>
      <c r="E9" s="2">
        <v>6.1199999999999996E-3</v>
      </c>
      <c r="F9" s="2">
        <v>33.23415</v>
      </c>
      <c r="G9" s="2">
        <v>1.434E-2</v>
      </c>
      <c r="H9" s="2">
        <v>31.892189999999999</v>
      </c>
      <c r="I9" s="2">
        <v>1.71583</v>
      </c>
      <c r="J9" s="2">
        <v>27</v>
      </c>
      <c r="K9" s="2">
        <v>29.992640000000002</v>
      </c>
      <c r="L9" s="2">
        <v>1.6924600000000001</v>
      </c>
      <c r="M9" s="2">
        <v>58</v>
      </c>
      <c r="N9" s="2">
        <v>34.55556</v>
      </c>
      <c r="O9" s="2">
        <v>1.6819900000000001</v>
      </c>
      <c r="P9" s="2">
        <v>96</v>
      </c>
      <c r="Q9" s="2">
        <v>31.303290000000001</v>
      </c>
      <c r="R9" s="2">
        <v>1.67343</v>
      </c>
      <c r="S9" s="2">
        <v>161</v>
      </c>
      <c r="T9" s="2">
        <v>30.394439999999999</v>
      </c>
      <c r="U9" s="2">
        <v>1.7079800000000001</v>
      </c>
      <c r="V9" s="2">
        <v>21</v>
      </c>
    </row>
    <row r="10" spans="1:22" x14ac:dyDescent="0.25">
      <c r="A10" s="2" t="s">
        <v>1</v>
      </c>
      <c r="B10" s="2">
        <v>25</v>
      </c>
      <c r="C10" s="2">
        <v>0.7</v>
      </c>
      <c r="D10" s="2">
        <v>34.063429999999997</v>
      </c>
      <c r="E10" s="2">
        <v>6.28E-3</v>
      </c>
      <c r="F10" s="2">
        <v>33.23415</v>
      </c>
      <c r="G10" s="2">
        <v>1.4760000000000001E-2</v>
      </c>
      <c r="H10" s="2">
        <v>32.312240000000003</v>
      </c>
      <c r="I10" s="2">
        <v>1.6986000000000001</v>
      </c>
      <c r="J10" s="2">
        <v>27</v>
      </c>
      <c r="K10" s="2">
        <v>29.992640000000002</v>
      </c>
      <c r="L10" s="2">
        <v>1.6805000000000001</v>
      </c>
      <c r="M10" s="2">
        <v>62</v>
      </c>
      <c r="N10" s="2">
        <v>31.494509999999998</v>
      </c>
      <c r="O10" s="2">
        <v>1.68319</v>
      </c>
      <c r="P10" s="2">
        <v>82</v>
      </c>
      <c r="Q10" s="2">
        <v>31.04663</v>
      </c>
      <c r="R10" s="2">
        <v>1.6821200000000001</v>
      </c>
      <c r="S10" s="2">
        <v>161</v>
      </c>
      <c r="T10" s="2">
        <v>30.940429999999999</v>
      </c>
      <c r="U10" s="2">
        <v>1.68397</v>
      </c>
      <c r="V10" s="2">
        <v>20</v>
      </c>
    </row>
    <row r="11" spans="1:22" x14ac:dyDescent="0.25">
      <c r="A11" s="2" t="s">
        <v>1</v>
      </c>
      <c r="B11" s="2">
        <v>25</v>
      </c>
      <c r="C11" s="2">
        <v>0.7</v>
      </c>
      <c r="D11" s="2">
        <v>34.063429999999997</v>
      </c>
      <c r="E11" s="2">
        <v>6.3299999999999997E-3</v>
      </c>
      <c r="F11" s="2">
        <v>33.23415</v>
      </c>
      <c r="G11" s="2">
        <v>1.435E-2</v>
      </c>
      <c r="H11" s="2">
        <v>32.025089999999999</v>
      </c>
      <c r="I11" s="2">
        <v>1.69841</v>
      </c>
      <c r="J11" s="2">
        <v>29</v>
      </c>
      <c r="K11" s="2">
        <v>30.940429999999999</v>
      </c>
      <c r="L11" s="2">
        <v>1.70442</v>
      </c>
      <c r="M11" s="2">
        <v>62</v>
      </c>
      <c r="N11" s="2">
        <v>32.206000000000003</v>
      </c>
      <c r="O11" s="2">
        <v>1.67794</v>
      </c>
      <c r="P11" s="2">
        <v>105</v>
      </c>
      <c r="Q11" s="2">
        <v>31.303290000000001</v>
      </c>
      <c r="R11" s="2">
        <v>1.67777</v>
      </c>
      <c r="S11" s="2">
        <v>141</v>
      </c>
      <c r="T11" s="2">
        <v>30.394439999999999</v>
      </c>
      <c r="U11" s="2">
        <v>1.7237499999999999</v>
      </c>
      <c r="V11" s="2">
        <v>20</v>
      </c>
    </row>
    <row r="12" spans="1:22" x14ac:dyDescent="0.25">
      <c r="A12" s="2" t="s">
        <v>1</v>
      </c>
      <c r="B12" s="2">
        <v>25</v>
      </c>
      <c r="C12" s="2">
        <v>0.7</v>
      </c>
      <c r="D12" s="2">
        <v>34.063429999999997</v>
      </c>
      <c r="E12" s="2">
        <v>6.2399999999999999E-3</v>
      </c>
      <c r="F12" s="2">
        <v>33.23415</v>
      </c>
      <c r="G12" s="2">
        <v>1.485E-2</v>
      </c>
      <c r="H12" s="2">
        <v>31.414449999999999</v>
      </c>
      <c r="I12" s="2">
        <v>1.7278899999999999</v>
      </c>
      <c r="J12" s="2">
        <v>31</v>
      </c>
      <c r="K12" s="2">
        <v>29.992640000000002</v>
      </c>
      <c r="L12" s="2">
        <v>1.7121999999999999</v>
      </c>
      <c r="M12" s="2">
        <v>58</v>
      </c>
      <c r="N12" s="2">
        <v>34.345669999999998</v>
      </c>
      <c r="O12" s="2">
        <v>1.6815500000000001</v>
      </c>
      <c r="P12" s="2">
        <v>101</v>
      </c>
      <c r="Q12" s="2">
        <v>31.303290000000001</v>
      </c>
      <c r="R12" s="2">
        <v>1.6746399999999999</v>
      </c>
      <c r="S12" s="2">
        <v>133</v>
      </c>
      <c r="T12" s="2">
        <v>30.394439999999999</v>
      </c>
      <c r="U12" s="2">
        <v>1.7303500000000001</v>
      </c>
      <c r="V12" s="2">
        <v>18</v>
      </c>
    </row>
    <row r="13" spans="1:22" x14ac:dyDescent="0.25">
      <c r="A13" s="2" t="s">
        <v>1</v>
      </c>
      <c r="B13" s="2">
        <v>25</v>
      </c>
      <c r="C13" s="2">
        <v>1</v>
      </c>
      <c r="D13" s="2">
        <v>30.61402</v>
      </c>
      <c r="E13" s="2">
        <v>6.45E-3</v>
      </c>
      <c r="F13" s="2">
        <v>30.660309999999999</v>
      </c>
      <c r="G13" s="2">
        <v>1.806E-2</v>
      </c>
      <c r="H13" s="2">
        <v>30.61402</v>
      </c>
      <c r="I13" s="2">
        <v>2.0999699999999999</v>
      </c>
      <c r="J13" s="2">
        <v>37</v>
      </c>
      <c r="K13" s="2">
        <v>29.372050000000002</v>
      </c>
      <c r="L13" s="2">
        <v>2.1084999999999998</v>
      </c>
      <c r="M13" s="2">
        <v>60</v>
      </c>
      <c r="N13" s="2">
        <v>32.285649999999997</v>
      </c>
      <c r="O13" s="2">
        <v>2.0996899999999998</v>
      </c>
      <c r="P13" s="2">
        <v>137</v>
      </c>
      <c r="Q13" s="2">
        <v>30.692900000000002</v>
      </c>
      <c r="R13" s="2">
        <v>2.0916399999999999</v>
      </c>
      <c r="S13" s="2">
        <v>198</v>
      </c>
      <c r="T13" s="2">
        <v>29.318439999999999</v>
      </c>
      <c r="U13" s="2">
        <v>2.1423199999999998</v>
      </c>
      <c r="V13" s="2">
        <v>26</v>
      </c>
    </row>
    <row r="14" spans="1:22" x14ac:dyDescent="0.25">
      <c r="A14" s="2" t="s">
        <v>1</v>
      </c>
      <c r="B14" s="2">
        <v>25</v>
      </c>
      <c r="C14" s="2">
        <v>1</v>
      </c>
      <c r="D14" s="2">
        <v>30.61402</v>
      </c>
      <c r="E14" s="2">
        <v>6.96E-3</v>
      </c>
      <c r="F14" s="2">
        <v>30.660309999999999</v>
      </c>
      <c r="G14" s="2">
        <v>1.8929999999999999E-2</v>
      </c>
      <c r="H14" s="2">
        <v>30.61402</v>
      </c>
      <c r="I14" s="2">
        <v>2.1282000000000001</v>
      </c>
      <c r="J14" s="2">
        <v>40</v>
      </c>
      <c r="K14" s="2">
        <v>29.31354</v>
      </c>
      <c r="L14" s="2">
        <v>2.1155400000000002</v>
      </c>
      <c r="M14" s="2">
        <v>70</v>
      </c>
      <c r="N14" s="2">
        <v>33.205159999999999</v>
      </c>
      <c r="O14" s="2">
        <v>2.2052100000000001</v>
      </c>
      <c r="P14" s="2">
        <v>128</v>
      </c>
      <c r="Q14" s="2">
        <v>30.664629999999999</v>
      </c>
      <c r="R14" s="2">
        <v>2.0976400000000002</v>
      </c>
      <c r="S14" s="2">
        <v>171</v>
      </c>
      <c r="T14" s="2">
        <v>29.318439999999999</v>
      </c>
      <c r="U14" s="2">
        <v>2.1400800000000002</v>
      </c>
      <c r="V14" s="2">
        <v>29</v>
      </c>
    </row>
    <row r="15" spans="1:22" x14ac:dyDescent="0.25">
      <c r="A15" s="2" t="s">
        <v>1</v>
      </c>
      <c r="B15" s="2">
        <v>25</v>
      </c>
      <c r="C15" s="2">
        <v>1</v>
      </c>
      <c r="D15" s="2">
        <v>30.61402</v>
      </c>
      <c r="E15" s="2">
        <v>7.1300000000000001E-3</v>
      </c>
      <c r="F15" s="2">
        <v>30.660309999999999</v>
      </c>
      <c r="G15" s="2">
        <v>1.9369999999999998E-2</v>
      </c>
      <c r="H15" s="2">
        <v>30.61402</v>
      </c>
      <c r="I15" s="2">
        <v>2.1124900000000002</v>
      </c>
      <c r="J15" s="2">
        <v>38</v>
      </c>
      <c r="K15" s="2">
        <v>29.372050000000002</v>
      </c>
      <c r="L15" s="2">
        <v>2.1133199999999999</v>
      </c>
      <c r="M15" s="2">
        <v>68</v>
      </c>
      <c r="N15" s="2">
        <v>31.412389999999998</v>
      </c>
      <c r="O15" s="2">
        <v>2.0987100000000001</v>
      </c>
      <c r="P15" s="2">
        <v>129</v>
      </c>
      <c r="Q15" s="2">
        <v>30.567399999999999</v>
      </c>
      <c r="R15" s="2">
        <v>2.0984799999999999</v>
      </c>
      <c r="S15" s="2">
        <v>195</v>
      </c>
      <c r="T15" s="2">
        <v>29.318439999999999</v>
      </c>
      <c r="U15" s="2">
        <v>2.2050000000000001</v>
      </c>
      <c r="V15" s="2">
        <v>23</v>
      </c>
    </row>
    <row r="16" spans="1:22" x14ac:dyDescent="0.25">
      <c r="A16" s="2" t="s">
        <v>1</v>
      </c>
      <c r="B16" s="2">
        <v>25</v>
      </c>
      <c r="C16" s="2">
        <v>1</v>
      </c>
      <c r="D16" s="2">
        <v>30.61402</v>
      </c>
      <c r="E16" s="2">
        <v>6.79E-3</v>
      </c>
      <c r="F16" s="2">
        <v>30.660309999999999</v>
      </c>
      <c r="G16" s="2">
        <v>1.8599999999999998E-2</v>
      </c>
      <c r="H16" s="2">
        <v>30.61402</v>
      </c>
      <c r="I16" s="2">
        <v>2.1208399999999998</v>
      </c>
      <c r="J16" s="2">
        <v>39</v>
      </c>
      <c r="K16" s="2">
        <v>29.304569999999998</v>
      </c>
      <c r="L16" s="2">
        <v>2.1131799999999998</v>
      </c>
      <c r="M16" s="2">
        <v>75</v>
      </c>
      <c r="N16" s="2">
        <v>30.988330000000001</v>
      </c>
      <c r="O16" s="2">
        <v>2.101</v>
      </c>
      <c r="P16" s="2">
        <v>99</v>
      </c>
      <c r="Q16" s="2">
        <v>30.992519999999999</v>
      </c>
      <c r="R16" s="2">
        <v>2.4862700000000002</v>
      </c>
      <c r="S16" s="2">
        <v>194</v>
      </c>
      <c r="T16" s="2">
        <v>29.372050000000002</v>
      </c>
      <c r="U16" s="2">
        <v>2.12886</v>
      </c>
      <c r="V16" s="2">
        <v>29</v>
      </c>
    </row>
    <row r="17" spans="1:22" x14ac:dyDescent="0.25">
      <c r="A17" s="2" t="s">
        <v>1</v>
      </c>
      <c r="B17" s="2">
        <v>25</v>
      </c>
      <c r="C17" s="2">
        <v>1</v>
      </c>
      <c r="D17" s="2">
        <v>30.61402</v>
      </c>
      <c r="E17" s="2">
        <v>6.9300000000000004E-3</v>
      </c>
      <c r="F17" s="2">
        <v>30.660309999999999</v>
      </c>
      <c r="G17" s="2">
        <v>1.89E-2</v>
      </c>
      <c r="H17" s="2">
        <v>30.475930000000002</v>
      </c>
      <c r="I17" s="2">
        <v>2.09653</v>
      </c>
      <c r="J17" s="2">
        <v>37</v>
      </c>
      <c r="K17" s="2">
        <v>29.287669999999999</v>
      </c>
      <c r="L17" s="2">
        <v>2.0970300000000002</v>
      </c>
      <c r="M17" s="2">
        <v>71</v>
      </c>
      <c r="N17" s="2">
        <v>31.390830000000001</v>
      </c>
      <c r="O17" s="2">
        <v>2.1042800000000002</v>
      </c>
      <c r="P17" s="2">
        <v>124</v>
      </c>
      <c r="Q17" s="2">
        <v>30.664629999999999</v>
      </c>
      <c r="R17" s="2">
        <v>2.1011000000000002</v>
      </c>
      <c r="S17" s="2">
        <v>205</v>
      </c>
      <c r="T17" s="2">
        <v>29.318439999999999</v>
      </c>
      <c r="U17" s="2">
        <v>2.14628</v>
      </c>
      <c r="V17" s="2">
        <v>28</v>
      </c>
    </row>
    <row r="18" spans="1:22" x14ac:dyDescent="0.25">
      <c r="A18" s="2" t="s">
        <v>1</v>
      </c>
      <c r="B18" s="2">
        <v>100</v>
      </c>
      <c r="C18" s="2">
        <v>0.4</v>
      </c>
      <c r="D18" s="2">
        <v>157.83188000000001</v>
      </c>
      <c r="E18" s="2">
        <v>2.3029999999999998E-2</v>
      </c>
      <c r="F18" s="2">
        <v>156.76316</v>
      </c>
      <c r="G18" s="2">
        <v>7.5539999999999996E-2</v>
      </c>
      <c r="H18" s="2">
        <v>148.07956999999999</v>
      </c>
      <c r="I18" s="2">
        <v>9.5298800000000004</v>
      </c>
      <c r="J18" s="2">
        <v>65</v>
      </c>
      <c r="K18" s="2">
        <v>145.79677000000001</v>
      </c>
      <c r="L18" s="2">
        <v>9.7313500000000008</v>
      </c>
      <c r="M18" s="2">
        <v>30</v>
      </c>
      <c r="N18" s="2">
        <v>150.46120999999999</v>
      </c>
      <c r="O18" s="2">
        <v>9.5101600000000008</v>
      </c>
      <c r="P18" s="2">
        <v>226</v>
      </c>
      <c r="Q18" s="2">
        <v>148.07192000000001</v>
      </c>
      <c r="R18" s="2">
        <v>9.5776500000000002</v>
      </c>
      <c r="S18" s="2">
        <v>87</v>
      </c>
      <c r="T18" s="2">
        <v>145.86776</v>
      </c>
      <c r="U18" s="2">
        <v>10.015079999999999</v>
      </c>
      <c r="V18" s="2">
        <v>16</v>
      </c>
    </row>
    <row r="19" spans="1:22" x14ac:dyDescent="0.25">
      <c r="A19" s="2" t="s">
        <v>1</v>
      </c>
      <c r="B19" s="2">
        <v>100</v>
      </c>
      <c r="C19" s="2">
        <v>0.4</v>
      </c>
      <c r="D19" s="2">
        <v>157.83188000000001</v>
      </c>
      <c r="E19" s="2">
        <v>2.384E-2</v>
      </c>
      <c r="F19" s="2">
        <v>156.76316</v>
      </c>
      <c r="G19" s="2">
        <v>4.283E-2</v>
      </c>
      <c r="H19" s="2">
        <v>146.96262999999999</v>
      </c>
      <c r="I19" s="2">
        <v>9.5743399999999994</v>
      </c>
      <c r="J19" s="2">
        <v>67</v>
      </c>
      <c r="K19" s="2">
        <v>146.36877999999999</v>
      </c>
      <c r="L19" s="2">
        <v>9.6270799999999994</v>
      </c>
      <c r="M19" s="2">
        <v>30</v>
      </c>
      <c r="N19" s="2">
        <v>148.19524999999999</v>
      </c>
      <c r="O19" s="2">
        <v>9.4898500000000006</v>
      </c>
      <c r="P19" s="2">
        <v>220</v>
      </c>
      <c r="Q19" s="2">
        <v>148.58539999999999</v>
      </c>
      <c r="R19" s="2">
        <v>9.51051</v>
      </c>
      <c r="S19" s="2">
        <v>83</v>
      </c>
      <c r="T19" s="2">
        <v>146.08929000000001</v>
      </c>
      <c r="U19" s="2">
        <v>9.8203899999999997</v>
      </c>
      <c r="V19" s="2">
        <v>16</v>
      </c>
    </row>
    <row r="20" spans="1:22" x14ac:dyDescent="0.25">
      <c r="A20" s="2" t="s">
        <v>1</v>
      </c>
      <c r="B20" s="2">
        <v>100</v>
      </c>
      <c r="C20" s="2">
        <v>0.4</v>
      </c>
      <c r="D20" s="2">
        <v>157.83188000000001</v>
      </c>
      <c r="E20" s="2">
        <v>2.4809999999999999E-2</v>
      </c>
      <c r="F20" s="2">
        <v>156.76316</v>
      </c>
      <c r="G20" s="2">
        <v>4.2630000000000001E-2</v>
      </c>
      <c r="H20" s="2">
        <v>148.97739000000001</v>
      </c>
      <c r="I20" s="2">
        <v>9.4867000000000008</v>
      </c>
      <c r="J20" s="2">
        <v>66</v>
      </c>
      <c r="K20" s="2">
        <v>146.1301</v>
      </c>
      <c r="L20" s="2">
        <v>9.51614</v>
      </c>
      <c r="M20" s="2">
        <v>30</v>
      </c>
      <c r="N20" s="2">
        <v>153.34522000000001</v>
      </c>
      <c r="O20" s="2">
        <v>9.4942100000000007</v>
      </c>
      <c r="P20" s="2">
        <v>219</v>
      </c>
      <c r="Q20" s="2">
        <v>147.88455999999999</v>
      </c>
      <c r="R20" s="2">
        <v>9.4960500000000003</v>
      </c>
      <c r="S20" s="2">
        <v>87</v>
      </c>
      <c r="T20" s="2">
        <v>145.93207000000001</v>
      </c>
      <c r="U20" s="2">
        <v>9.83887</v>
      </c>
      <c r="V20" s="2">
        <v>16</v>
      </c>
    </row>
    <row r="21" spans="1:22" x14ac:dyDescent="0.25">
      <c r="A21" s="2" t="s">
        <v>1</v>
      </c>
      <c r="B21" s="2">
        <v>100</v>
      </c>
      <c r="C21" s="2">
        <v>0.4</v>
      </c>
      <c r="D21" s="2">
        <v>157.83188000000001</v>
      </c>
      <c r="E21" s="2">
        <v>2.4160000000000001E-2</v>
      </c>
      <c r="F21" s="2">
        <v>156.76316</v>
      </c>
      <c r="G21" s="2">
        <v>4.274E-2</v>
      </c>
      <c r="H21" s="2">
        <v>147.12166999999999</v>
      </c>
      <c r="I21" s="2">
        <v>9.5397300000000005</v>
      </c>
      <c r="J21" s="2">
        <v>65</v>
      </c>
      <c r="K21" s="2">
        <v>146.23455000000001</v>
      </c>
      <c r="L21" s="2">
        <v>9.5113500000000002</v>
      </c>
      <c r="M21" s="2">
        <v>30</v>
      </c>
      <c r="N21" s="2">
        <v>154.95904999999999</v>
      </c>
      <c r="O21" s="2">
        <v>9.4930800000000009</v>
      </c>
      <c r="P21" s="2">
        <v>221</v>
      </c>
      <c r="Q21" s="2">
        <v>147.24905999999999</v>
      </c>
      <c r="R21" s="2">
        <v>9.4782299999999999</v>
      </c>
      <c r="S21" s="2">
        <v>86</v>
      </c>
      <c r="T21" s="2">
        <v>145.53359</v>
      </c>
      <c r="U21" s="2">
        <v>9.8769899999999993</v>
      </c>
      <c r="V21" s="2">
        <v>15</v>
      </c>
    </row>
    <row r="22" spans="1:22" x14ac:dyDescent="0.25">
      <c r="A22" s="2" t="s">
        <v>1</v>
      </c>
      <c r="B22" s="2">
        <v>100</v>
      </c>
      <c r="C22" s="2">
        <v>0.4</v>
      </c>
      <c r="D22" s="2">
        <v>157.83188000000001</v>
      </c>
      <c r="E22" s="2">
        <v>2.4819999999999998E-2</v>
      </c>
      <c r="F22" s="2">
        <v>156.76316</v>
      </c>
      <c r="G22" s="2">
        <v>4.2779999999999999E-2</v>
      </c>
      <c r="H22" s="2">
        <v>146.97595999999999</v>
      </c>
      <c r="I22" s="2">
        <v>9.6401199999999996</v>
      </c>
      <c r="J22" s="2">
        <v>59</v>
      </c>
      <c r="K22" s="2">
        <v>145.87602000000001</v>
      </c>
      <c r="L22" s="2">
        <v>9.6360100000000006</v>
      </c>
      <c r="M22" s="2">
        <v>26</v>
      </c>
      <c r="N22" s="2">
        <v>149.77413000000001</v>
      </c>
      <c r="O22" s="2">
        <v>9.5003399999999996</v>
      </c>
      <c r="P22" s="2">
        <v>197</v>
      </c>
      <c r="Q22" s="2">
        <v>148.09361000000001</v>
      </c>
      <c r="R22" s="2">
        <v>9.5856300000000001</v>
      </c>
      <c r="S22" s="2">
        <v>78</v>
      </c>
      <c r="T22" s="2">
        <v>145.88040000000001</v>
      </c>
      <c r="U22" s="2">
        <v>9.8182899999999993</v>
      </c>
      <c r="V22" s="2">
        <v>15</v>
      </c>
    </row>
    <row r="23" spans="1:22" x14ac:dyDescent="0.25">
      <c r="A23" s="2" t="s">
        <v>1</v>
      </c>
      <c r="B23" s="2">
        <v>100</v>
      </c>
      <c r="C23" s="2">
        <v>0.7</v>
      </c>
      <c r="D23" s="2">
        <v>161.43922000000001</v>
      </c>
      <c r="E23" s="2">
        <v>2.2669999999999999E-2</v>
      </c>
      <c r="F23" s="2">
        <v>115.59334</v>
      </c>
      <c r="G23" s="2">
        <v>4.9910000000000003E-2</v>
      </c>
      <c r="H23" s="2">
        <v>114.79006</v>
      </c>
      <c r="I23" s="2">
        <v>24.28013</v>
      </c>
      <c r="J23" s="2">
        <v>192</v>
      </c>
      <c r="K23" s="2">
        <v>153.34088</v>
      </c>
      <c r="L23" s="2">
        <v>24.37304</v>
      </c>
      <c r="M23" s="2">
        <v>77</v>
      </c>
      <c r="N23" s="2">
        <v>113.8399</v>
      </c>
      <c r="O23" s="2">
        <v>24.289280000000002</v>
      </c>
      <c r="P23" s="2">
        <v>596</v>
      </c>
      <c r="Q23" s="2">
        <v>110.21653000000001</v>
      </c>
      <c r="R23" s="2">
        <v>24.285409999999999</v>
      </c>
      <c r="S23" s="2">
        <v>240</v>
      </c>
      <c r="T23" s="2">
        <v>109.54622000000001</v>
      </c>
      <c r="U23" s="2">
        <v>24.682980000000001</v>
      </c>
      <c r="V23" s="2">
        <v>38</v>
      </c>
    </row>
    <row r="24" spans="1:22" x14ac:dyDescent="0.25">
      <c r="A24" s="2" t="s">
        <v>1</v>
      </c>
      <c r="B24" s="2">
        <v>100</v>
      </c>
      <c r="C24" s="2">
        <v>0.7</v>
      </c>
      <c r="D24" s="2">
        <v>161.43922000000001</v>
      </c>
      <c r="E24" s="2">
        <v>2.6069999999999999E-2</v>
      </c>
      <c r="F24" s="2">
        <v>115.59334</v>
      </c>
      <c r="G24" s="2">
        <v>5.654E-2</v>
      </c>
      <c r="H24" s="2">
        <v>111.87690000000001</v>
      </c>
      <c r="I24" s="2">
        <v>24.296019999999999</v>
      </c>
      <c r="J24" s="2">
        <v>177</v>
      </c>
      <c r="K24" s="2">
        <v>153.4923</v>
      </c>
      <c r="L24" s="2">
        <v>24.569330000000001</v>
      </c>
      <c r="M24" s="2">
        <v>77</v>
      </c>
      <c r="N24" s="2">
        <v>113.62545</v>
      </c>
      <c r="O24" s="2">
        <v>24.28368</v>
      </c>
      <c r="P24" s="2">
        <v>585</v>
      </c>
      <c r="Q24" s="2">
        <v>110.69826999999999</v>
      </c>
      <c r="R24" s="2">
        <v>24.30799</v>
      </c>
      <c r="S24" s="2">
        <v>230</v>
      </c>
      <c r="T24" s="2">
        <v>109.68356</v>
      </c>
      <c r="U24" s="2">
        <v>24.392060000000001</v>
      </c>
      <c r="V24" s="2">
        <v>33</v>
      </c>
    </row>
    <row r="25" spans="1:22" x14ac:dyDescent="0.25">
      <c r="A25" s="2" t="s">
        <v>1</v>
      </c>
      <c r="B25" s="2">
        <v>100</v>
      </c>
      <c r="C25" s="2">
        <v>0.7</v>
      </c>
      <c r="D25" s="2">
        <v>161.43922000000001</v>
      </c>
      <c r="E25" s="2">
        <v>3.0839999999999999E-2</v>
      </c>
      <c r="F25" s="2">
        <v>115.59334</v>
      </c>
      <c r="G25" s="2">
        <v>6.7369999999999999E-2</v>
      </c>
      <c r="H25" s="2">
        <v>111.73483</v>
      </c>
      <c r="I25" s="2">
        <v>24.31493</v>
      </c>
      <c r="J25" s="2">
        <v>155</v>
      </c>
      <c r="K25" s="2">
        <v>153.31498999999999</v>
      </c>
      <c r="L25" s="2">
        <v>24.531929999999999</v>
      </c>
      <c r="M25" s="2">
        <v>90</v>
      </c>
      <c r="N25" s="2">
        <v>113.14461</v>
      </c>
      <c r="O25" s="2">
        <v>24.271260000000002</v>
      </c>
      <c r="P25" s="2">
        <v>605</v>
      </c>
      <c r="Q25" s="2">
        <v>111.84508</v>
      </c>
      <c r="R25" s="2">
        <v>24.305890000000002</v>
      </c>
      <c r="S25" s="2">
        <v>233</v>
      </c>
      <c r="T25" s="2">
        <v>109.58093</v>
      </c>
      <c r="U25" s="2">
        <v>24.366099999999999</v>
      </c>
      <c r="V25" s="2">
        <v>39</v>
      </c>
    </row>
    <row r="26" spans="1:22" x14ac:dyDescent="0.25">
      <c r="A26" s="2" t="s">
        <v>1</v>
      </c>
      <c r="B26" s="2">
        <v>100</v>
      </c>
      <c r="C26" s="2">
        <v>0.7</v>
      </c>
      <c r="D26" s="2">
        <v>161.43922000000001</v>
      </c>
      <c r="E26" s="2">
        <v>2.6380000000000001E-2</v>
      </c>
      <c r="F26" s="2">
        <v>115.59334</v>
      </c>
      <c r="G26" s="2">
        <v>5.6860000000000001E-2</v>
      </c>
      <c r="H26" s="2">
        <v>114.97677</v>
      </c>
      <c r="I26" s="2">
        <v>24.278949999999998</v>
      </c>
      <c r="J26" s="2">
        <v>169</v>
      </c>
      <c r="K26" s="2">
        <v>153.38422</v>
      </c>
      <c r="L26" s="2">
        <v>24.505780000000001</v>
      </c>
      <c r="M26" s="2">
        <v>76</v>
      </c>
      <c r="N26" s="2">
        <v>112.14507</v>
      </c>
      <c r="O26" s="2">
        <v>24.32565</v>
      </c>
      <c r="P26" s="2">
        <v>563</v>
      </c>
      <c r="Q26" s="2">
        <v>113.65560000000001</v>
      </c>
      <c r="R26" s="2">
        <v>24.399249999999999</v>
      </c>
      <c r="S26" s="2">
        <v>230</v>
      </c>
      <c r="T26" s="2">
        <v>109.71171</v>
      </c>
      <c r="U26" s="2">
        <v>24.483170000000001</v>
      </c>
      <c r="V26" s="2">
        <v>40</v>
      </c>
    </row>
    <row r="27" spans="1:22" x14ac:dyDescent="0.25">
      <c r="A27" s="2" t="s">
        <v>1</v>
      </c>
      <c r="B27" s="2">
        <v>100</v>
      </c>
      <c r="C27" s="2">
        <v>0.7</v>
      </c>
      <c r="D27" s="2">
        <v>161.43922000000001</v>
      </c>
      <c r="E27" s="2">
        <v>2.664E-2</v>
      </c>
      <c r="F27" s="2">
        <v>115.59334</v>
      </c>
      <c r="G27" s="2">
        <v>5.6430000000000001E-2</v>
      </c>
      <c r="H27" s="2">
        <v>112.54322000000001</v>
      </c>
      <c r="I27" s="2">
        <v>24.315480000000001</v>
      </c>
      <c r="J27" s="2">
        <v>170</v>
      </c>
      <c r="K27" s="2">
        <v>153.64787999999999</v>
      </c>
      <c r="L27" s="2">
        <v>24.330100000000002</v>
      </c>
      <c r="M27" s="2">
        <v>77</v>
      </c>
      <c r="N27" s="2">
        <v>114.77445</v>
      </c>
      <c r="O27" s="2">
        <v>24.292459999999998</v>
      </c>
      <c r="P27" s="2">
        <v>614</v>
      </c>
      <c r="Q27" s="2">
        <v>110.07863999999999</v>
      </c>
      <c r="R27" s="2">
        <v>24.301069999999999</v>
      </c>
      <c r="S27" s="2">
        <v>237</v>
      </c>
      <c r="T27" s="2">
        <v>109.52622</v>
      </c>
      <c r="U27" s="2">
        <v>24.52159</v>
      </c>
      <c r="V27" s="2">
        <v>34</v>
      </c>
    </row>
    <row r="28" spans="1:22" x14ac:dyDescent="0.25">
      <c r="A28" s="2" t="s">
        <v>1</v>
      </c>
      <c r="B28" s="2">
        <v>100</v>
      </c>
      <c r="C28" s="2">
        <v>1</v>
      </c>
      <c r="D28" s="2">
        <v>108.22162</v>
      </c>
      <c r="E28" s="2">
        <v>3.4110000000000001E-2</v>
      </c>
      <c r="F28" s="2">
        <v>108.66589</v>
      </c>
      <c r="G28" s="2">
        <v>8.4150000000000003E-2</v>
      </c>
      <c r="H28" s="2">
        <v>106.77545000000001</v>
      </c>
      <c r="I28" s="2">
        <v>33.830170000000003</v>
      </c>
      <c r="J28" s="2">
        <v>234</v>
      </c>
      <c r="K28" s="2">
        <v>106.74781</v>
      </c>
      <c r="L28" s="2">
        <v>34.023699999999998</v>
      </c>
      <c r="M28" s="2">
        <v>109</v>
      </c>
      <c r="N28" s="2">
        <v>109.44741</v>
      </c>
      <c r="O28" s="2">
        <v>33.803530000000002</v>
      </c>
      <c r="P28" s="2">
        <v>824</v>
      </c>
      <c r="Q28" s="2">
        <v>105.73179</v>
      </c>
      <c r="R28" s="2">
        <v>33.84825</v>
      </c>
      <c r="S28" s="2">
        <v>326</v>
      </c>
      <c r="T28" s="2">
        <v>105.02936</v>
      </c>
      <c r="U28" s="2">
        <v>34.060569999999998</v>
      </c>
      <c r="V28" s="2">
        <v>54</v>
      </c>
    </row>
    <row r="29" spans="1:22" x14ac:dyDescent="0.25">
      <c r="A29" s="2" t="s">
        <v>1</v>
      </c>
      <c r="B29" s="2">
        <v>100</v>
      </c>
      <c r="C29" s="2">
        <v>1</v>
      </c>
      <c r="D29" s="2">
        <v>108.22162</v>
      </c>
      <c r="E29" s="2">
        <v>2.894E-2</v>
      </c>
      <c r="F29" s="2">
        <v>108.66589</v>
      </c>
      <c r="G29" s="2">
        <v>7.1279999999999996E-2</v>
      </c>
      <c r="H29" s="2">
        <v>105.672</v>
      </c>
      <c r="I29" s="2">
        <v>33.902149999999999</v>
      </c>
      <c r="J29" s="2">
        <v>249</v>
      </c>
      <c r="K29" s="2">
        <v>106.62981000000001</v>
      </c>
      <c r="L29" s="2">
        <v>33.925490000000003</v>
      </c>
      <c r="M29" s="2">
        <v>102</v>
      </c>
      <c r="N29" s="2">
        <v>107.80358</v>
      </c>
      <c r="O29" s="2">
        <v>33.855879999999999</v>
      </c>
      <c r="P29" s="2">
        <v>870</v>
      </c>
      <c r="Q29" s="2">
        <v>106.4477</v>
      </c>
      <c r="R29" s="2">
        <v>33.811210000000003</v>
      </c>
      <c r="S29" s="2">
        <v>327</v>
      </c>
      <c r="T29" s="2">
        <v>105.02889999999999</v>
      </c>
      <c r="U29" s="2">
        <v>33.86759</v>
      </c>
      <c r="V29" s="2">
        <v>42</v>
      </c>
    </row>
    <row r="30" spans="1:22" x14ac:dyDescent="0.25">
      <c r="A30" s="2" t="s">
        <v>1</v>
      </c>
      <c r="B30" s="2">
        <v>100</v>
      </c>
      <c r="C30" s="2">
        <v>1</v>
      </c>
      <c r="D30" s="2">
        <v>108.22162</v>
      </c>
      <c r="E30" s="2">
        <v>3.4139999999999997E-2</v>
      </c>
      <c r="F30" s="2">
        <v>108.66589</v>
      </c>
      <c r="G30" s="2">
        <v>8.4080000000000002E-2</v>
      </c>
      <c r="H30" s="2">
        <v>106.80879</v>
      </c>
      <c r="I30" s="2">
        <v>33.897419999999997</v>
      </c>
      <c r="J30" s="2">
        <v>262</v>
      </c>
      <c r="K30" s="2">
        <v>106.81892999999999</v>
      </c>
      <c r="L30" s="2">
        <v>34.004300000000001</v>
      </c>
      <c r="M30" s="2">
        <v>101</v>
      </c>
      <c r="N30" s="2">
        <v>107.81056</v>
      </c>
      <c r="O30" s="2">
        <v>33.80162</v>
      </c>
      <c r="P30" s="2">
        <v>843</v>
      </c>
      <c r="Q30" s="2">
        <v>105.60131</v>
      </c>
      <c r="R30" s="2">
        <v>33.827060000000003</v>
      </c>
      <c r="S30" s="2">
        <v>325</v>
      </c>
      <c r="T30" s="2">
        <v>105.17921</v>
      </c>
      <c r="U30" s="2">
        <v>33.851050000000001</v>
      </c>
      <c r="V30" s="2">
        <v>55</v>
      </c>
    </row>
    <row r="31" spans="1:22" x14ac:dyDescent="0.25">
      <c r="A31" s="2" t="s">
        <v>1</v>
      </c>
      <c r="B31" s="2">
        <v>100</v>
      </c>
      <c r="C31" s="2">
        <v>1</v>
      </c>
      <c r="D31" s="2">
        <v>108.22162</v>
      </c>
      <c r="E31" s="2">
        <v>2.9489999999999999E-2</v>
      </c>
      <c r="F31" s="2">
        <v>108.66589</v>
      </c>
      <c r="G31" s="2">
        <v>7.1349999999999997E-2</v>
      </c>
      <c r="H31" s="2">
        <v>105.24965</v>
      </c>
      <c r="I31" s="2">
        <v>33.84872</v>
      </c>
      <c r="J31" s="2">
        <v>243</v>
      </c>
      <c r="K31" s="2">
        <v>106.79563</v>
      </c>
      <c r="L31" s="2">
        <v>34.105539999999998</v>
      </c>
      <c r="M31" s="2">
        <v>101</v>
      </c>
      <c r="N31" s="2">
        <v>107.29597</v>
      </c>
      <c r="O31" s="2">
        <v>33.831180000000003</v>
      </c>
      <c r="P31" s="2">
        <v>839</v>
      </c>
      <c r="Q31" s="2">
        <v>105.65979</v>
      </c>
      <c r="R31" s="2">
        <v>33.833100000000002</v>
      </c>
      <c r="S31" s="2">
        <v>331</v>
      </c>
      <c r="T31" s="2">
        <v>105.16304</v>
      </c>
      <c r="U31" s="2">
        <v>34.150379999999998</v>
      </c>
      <c r="V31" s="2">
        <v>57</v>
      </c>
    </row>
    <row r="32" spans="1:22" x14ac:dyDescent="0.25">
      <c r="A32" s="2" t="s">
        <v>1</v>
      </c>
      <c r="B32" s="2">
        <v>100</v>
      </c>
      <c r="C32" s="2">
        <v>1</v>
      </c>
      <c r="D32" s="2">
        <v>108.22162</v>
      </c>
      <c r="E32" s="2">
        <v>2.8660000000000001E-2</v>
      </c>
      <c r="F32" s="2">
        <v>108.66589</v>
      </c>
      <c r="G32" s="2">
        <v>7.0900000000000005E-2</v>
      </c>
      <c r="H32" s="2">
        <v>105.812</v>
      </c>
      <c r="I32" s="2">
        <v>33.865319999999997</v>
      </c>
      <c r="J32" s="2">
        <v>240</v>
      </c>
      <c r="K32" s="2">
        <v>106.71196</v>
      </c>
      <c r="L32" s="2">
        <v>33.913879999999999</v>
      </c>
      <c r="M32" s="2">
        <v>102</v>
      </c>
      <c r="N32" s="2">
        <v>110.82416000000001</v>
      </c>
      <c r="O32" s="2">
        <v>33.80585</v>
      </c>
      <c r="P32" s="2">
        <v>806</v>
      </c>
      <c r="Q32" s="2">
        <v>105.71608999999999</v>
      </c>
      <c r="R32" s="2">
        <v>33.83934</v>
      </c>
      <c r="S32" s="2">
        <v>333</v>
      </c>
      <c r="T32" s="2">
        <v>105.23445</v>
      </c>
      <c r="U32" s="2">
        <v>33.817770000000003</v>
      </c>
      <c r="V32" s="2">
        <v>42</v>
      </c>
    </row>
    <row r="33" spans="1:22" x14ac:dyDescent="0.25">
      <c r="A33" s="2" t="s">
        <v>1</v>
      </c>
      <c r="B33" s="2">
        <v>1000</v>
      </c>
      <c r="C33" s="2">
        <v>0.4</v>
      </c>
      <c r="D33" s="2">
        <v>1268.10175</v>
      </c>
      <c r="E33" s="2">
        <v>0.15637000000000001</v>
      </c>
      <c r="F33" s="2">
        <v>1245.6232500000001</v>
      </c>
      <c r="G33" s="2">
        <v>6.2460000000000002E-2</v>
      </c>
      <c r="H33" s="2">
        <v>1076.2625599999999</v>
      </c>
      <c r="I33" s="2">
        <v>657.44609000000003</v>
      </c>
      <c r="J33" s="2">
        <v>226</v>
      </c>
      <c r="K33" s="2">
        <v>1078.9507799999999</v>
      </c>
      <c r="L33" s="2">
        <v>723.14661000000001</v>
      </c>
      <c r="M33" s="2">
        <v>11</v>
      </c>
      <c r="N33" s="2">
        <v>1122.18334</v>
      </c>
      <c r="O33" s="2">
        <v>657.27049999999997</v>
      </c>
      <c r="P33" s="2">
        <v>1138</v>
      </c>
      <c r="Q33" s="2">
        <v>1085.7636500000001</v>
      </c>
      <c r="R33" s="2">
        <v>671.06565000000001</v>
      </c>
      <c r="S33" s="2">
        <v>30</v>
      </c>
      <c r="T33" s="2">
        <v>1074.96613</v>
      </c>
      <c r="U33" s="2">
        <v>665.73028999999997</v>
      </c>
      <c r="V33" s="2">
        <v>7</v>
      </c>
    </row>
    <row r="34" spans="1:22" x14ac:dyDescent="0.25">
      <c r="A34" s="2" t="s">
        <v>1</v>
      </c>
      <c r="B34" s="2">
        <v>1000</v>
      </c>
      <c r="C34" s="2">
        <v>0.4</v>
      </c>
      <c r="D34" s="2">
        <v>1268.10175</v>
      </c>
      <c r="E34" s="2">
        <v>2.613E-2</v>
      </c>
      <c r="F34" s="2">
        <v>1245.6232500000001</v>
      </c>
      <c r="G34" s="2">
        <v>4.7190000000000003E-2</v>
      </c>
      <c r="H34" s="2">
        <v>1079.0108299999999</v>
      </c>
      <c r="I34" s="2">
        <v>658.18741</v>
      </c>
      <c r="J34" s="2">
        <v>229</v>
      </c>
      <c r="K34" s="2">
        <v>1078.3892599999999</v>
      </c>
      <c r="L34" s="2">
        <v>717.99794999999995</v>
      </c>
      <c r="M34" s="2">
        <v>11</v>
      </c>
      <c r="N34" s="2">
        <v>1166.9911300000001</v>
      </c>
      <c r="O34" s="2">
        <v>656.91764000000001</v>
      </c>
      <c r="P34" s="2">
        <v>1139</v>
      </c>
      <c r="Q34" s="2">
        <v>1085.7579000000001</v>
      </c>
      <c r="R34" s="2">
        <v>673.77629000000002</v>
      </c>
      <c r="S34" s="2">
        <v>31</v>
      </c>
      <c r="T34" s="2">
        <v>1074.83376</v>
      </c>
      <c r="U34" s="2">
        <v>663.95545000000004</v>
      </c>
      <c r="V34" s="2">
        <v>7</v>
      </c>
    </row>
    <row r="35" spans="1:22" x14ac:dyDescent="0.25">
      <c r="A35" s="2" t="s">
        <v>1</v>
      </c>
      <c r="B35" s="2">
        <v>1000</v>
      </c>
      <c r="C35" s="2">
        <v>0.4</v>
      </c>
      <c r="D35" s="2">
        <v>1268.10175</v>
      </c>
      <c r="E35" s="2">
        <v>2.615E-2</v>
      </c>
      <c r="F35" s="2">
        <v>1245.6232500000001</v>
      </c>
      <c r="G35" s="2">
        <v>4.7390000000000002E-2</v>
      </c>
      <c r="H35" s="2">
        <v>1076.60454</v>
      </c>
      <c r="I35" s="2">
        <v>658.76093000000003</v>
      </c>
      <c r="J35" s="2">
        <v>229</v>
      </c>
      <c r="K35" s="2">
        <v>1078.12859</v>
      </c>
      <c r="L35" s="2">
        <v>716.78899000000001</v>
      </c>
      <c r="M35" s="2">
        <v>11</v>
      </c>
      <c r="N35" s="2">
        <v>1158.9035200000001</v>
      </c>
      <c r="O35" s="2">
        <v>657.31728999999996</v>
      </c>
      <c r="P35" s="2">
        <v>1146</v>
      </c>
      <c r="Q35" s="2">
        <v>1085.7636500000001</v>
      </c>
      <c r="R35" s="2">
        <v>663.82547</v>
      </c>
      <c r="S35" s="2">
        <v>30</v>
      </c>
      <c r="T35" s="2">
        <v>1075.1613500000001</v>
      </c>
      <c r="U35" s="2">
        <v>706.62075000000004</v>
      </c>
      <c r="V35" s="2">
        <v>8</v>
      </c>
    </row>
    <row r="36" spans="1:22" x14ac:dyDescent="0.25">
      <c r="A36" s="2" t="s">
        <v>1</v>
      </c>
      <c r="B36" s="2">
        <v>1000</v>
      </c>
      <c r="C36" s="2">
        <v>0.4</v>
      </c>
      <c r="D36" s="2">
        <v>1268.10175</v>
      </c>
      <c r="E36" s="2">
        <v>2.5479999999999999E-2</v>
      </c>
      <c r="F36" s="2">
        <v>1245.6232500000001</v>
      </c>
      <c r="G36" s="2">
        <v>4.7719999999999999E-2</v>
      </c>
      <c r="H36" s="2">
        <v>1076.9893</v>
      </c>
      <c r="I36" s="2">
        <v>659.27048000000002</v>
      </c>
      <c r="J36" s="2">
        <v>231</v>
      </c>
      <c r="K36" s="2">
        <v>1078.2010600000001</v>
      </c>
      <c r="L36" s="2">
        <v>721.46324000000004</v>
      </c>
      <c r="M36" s="2">
        <v>11</v>
      </c>
      <c r="N36" s="2">
        <v>1133.70218</v>
      </c>
      <c r="O36" s="2">
        <v>657.22167000000002</v>
      </c>
      <c r="P36" s="2">
        <v>1122</v>
      </c>
      <c r="Q36" s="2">
        <v>1085.7636500000001</v>
      </c>
      <c r="R36" s="2">
        <v>659.48404000000005</v>
      </c>
      <c r="S36" s="2">
        <v>31</v>
      </c>
      <c r="T36" s="2">
        <v>1074.97993</v>
      </c>
      <c r="U36" s="2">
        <v>663.91385000000002</v>
      </c>
      <c r="V36" s="2">
        <v>7</v>
      </c>
    </row>
    <row r="37" spans="1:22" x14ac:dyDescent="0.25">
      <c r="A37" s="2" t="s">
        <v>1</v>
      </c>
      <c r="B37" s="2">
        <v>1000</v>
      </c>
      <c r="C37" s="2">
        <v>0.4</v>
      </c>
      <c r="D37" s="2">
        <v>1268.10175</v>
      </c>
      <c r="E37" s="2">
        <v>2.5829999999999999E-2</v>
      </c>
      <c r="F37" s="2">
        <v>1245.6232500000001</v>
      </c>
      <c r="G37" s="2">
        <v>4.7149999999999997E-2</v>
      </c>
      <c r="H37" s="2">
        <v>1076.5182</v>
      </c>
      <c r="I37" s="2">
        <v>657.83587999999997</v>
      </c>
      <c r="J37" s="2">
        <v>229</v>
      </c>
      <c r="K37" s="2">
        <v>1077.6639</v>
      </c>
      <c r="L37" s="2">
        <v>720.64125000000001</v>
      </c>
      <c r="M37" s="2">
        <v>11</v>
      </c>
      <c r="N37" s="2">
        <v>1133.6886500000001</v>
      </c>
      <c r="O37" s="2">
        <v>657.19843000000003</v>
      </c>
      <c r="P37" s="2">
        <v>1129</v>
      </c>
      <c r="Q37" s="2">
        <v>1085.7636500000001</v>
      </c>
      <c r="R37" s="2">
        <v>661.16164000000003</v>
      </c>
      <c r="S37" s="2">
        <v>30</v>
      </c>
      <c r="T37" s="2">
        <v>1075.0802000000001</v>
      </c>
      <c r="U37" s="2">
        <v>664.50253999999995</v>
      </c>
      <c r="V37" s="2">
        <v>7</v>
      </c>
    </row>
    <row r="38" spans="1:22" x14ac:dyDescent="0.25">
      <c r="A38" s="2" t="s">
        <v>1</v>
      </c>
      <c r="B38" s="2">
        <v>1000</v>
      </c>
      <c r="C38" s="2">
        <v>0.7</v>
      </c>
      <c r="D38" s="2">
        <v>1193.6681699999999</v>
      </c>
      <c r="E38" s="2">
        <v>2.6519999999999998E-2</v>
      </c>
      <c r="F38" s="2">
        <v>1062.7005799999999</v>
      </c>
      <c r="G38" s="2">
        <v>5.0450000000000002E-2</v>
      </c>
      <c r="H38" s="2">
        <v>1049.2840000000001</v>
      </c>
      <c r="I38" s="2">
        <v>983.77837999999997</v>
      </c>
      <c r="J38" s="2">
        <v>368</v>
      </c>
      <c r="K38" s="2">
        <v>1152.99666</v>
      </c>
      <c r="L38" s="2">
        <v>1020.76006</v>
      </c>
      <c r="M38" s="2">
        <v>16</v>
      </c>
      <c r="N38" s="2">
        <v>1071.4028599999999</v>
      </c>
      <c r="O38" s="2">
        <v>983.60099000000002</v>
      </c>
      <c r="P38" s="2">
        <v>1773</v>
      </c>
      <c r="Q38" s="2">
        <v>1050.7099700000001</v>
      </c>
      <c r="R38" s="2">
        <v>995.03511000000003</v>
      </c>
      <c r="S38" s="2">
        <v>51</v>
      </c>
      <c r="T38" s="2">
        <v>1151.86986</v>
      </c>
      <c r="U38" s="2">
        <v>1039.0231100000001</v>
      </c>
      <c r="V38" s="2">
        <v>11</v>
      </c>
    </row>
    <row r="39" spans="1:22" x14ac:dyDescent="0.25">
      <c r="A39" s="2" t="s">
        <v>1</v>
      </c>
      <c r="B39" s="2">
        <v>1000</v>
      </c>
      <c r="C39" s="2">
        <v>0.7</v>
      </c>
      <c r="D39" s="2">
        <v>1193.6681699999999</v>
      </c>
      <c r="E39" s="2">
        <v>2.724E-2</v>
      </c>
      <c r="F39" s="2">
        <v>1062.7005799999999</v>
      </c>
      <c r="G39" s="2">
        <v>4.8739999999999999E-2</v>
      </c>
      <c r="H39" s="2">
        <v>1050.75567</v>
      </c>
      <c r="I39" s="2">
        <v>984.76990000000001</v>
      </c>
      <c r="J39" s="2">
        <v>367</v>
      </c>
      <c r="K39" s="2">
        <v>1153.3924999999999</v>
      </c>
      <c r="L39" s="2">
        <v>1020.89683</v>
      </c>
      <c r="M39" s="2">
        <v>16</v>
      </c>
      <c r="N39" s="2">
        <v>1086.9267199999999</v>
      </c>
      <c r="O39" s="2">
        <v>983.61778000000004</v>
      </c>
      <c r="P39" s="2">
        <v>1765</v>
      </c>
      <c r="Q39" s="2">
        <v>1063.80962</v>
      </c>
      <c r="R39" s="2">
        <v>988.50526000000002</v>
      </c>
      <c r="S39" s="2">
        <v>51</v>
      </c>
      <c r="T39" s="2">
        <v>1151.9084600000001</v>
      </c>
      <c r="U39" s="2">
        <v>1042.8014900000001</v>
      </c>
      <c r="V39" s="2">
        <v>11</v>
      </c>
    </row>
    <row r="40" spans="1:22" x14ac:dyDescent="0.25">
      <c r="A40" s="2" t="s">
        <v>1</v>
      </c>
      <c r="B40" s="2">
        <v>1000</v>
      </c>
      <c r="C40" s="2">
        <v>0.7</v>
      </c>
      <c r="D40" s="2">
        <v>1193.6681699999999</v>
      </c>
      <c r="E40" s="2">
        <v>2.674E-2</v>
      </c>
      <c r="F40" s="2">
        <v>1062.7005799999999</v>
      </c>
      <c r="G40" s="2">
        <v>5.015E-2</v>
      </c>
      <c r="H40" s="2">
        <v>1076.05441</v>
      </c>
      <c r="I40" s="2">
        <v>983.95330999999999</v>
      </c>
      <c r="J40" s="2">
        <v>365</v>
      </c>
      <c r="K40" s="2">
        <v>1152.9183599999999</v>
      </c>
      <c r="L40" s="2">
        <v>1024.55015</v>
      </c>
      <c r="M40" s="2">
        <v>16</v>
      </c>
      <c r="N40" s="2">
        <v>1099.6896400000001</v>
      </c>
      <c r="O40" s="2">
        <v>984.15742999999998</v>
      </c>
      <c r="P40" s="2">
        <v>1807</v>
      </c>
      <c r="Q40" s="2">
        <v>1063.1888100000001</v>
      </c>
      <c r="R40" s="2">
        <v>1000.07858</v>
      </c>
      <c r="S40" s="2">
        <v>51</v>
      </c>
      <c r="T40" s="2">
        <v>1151.71093</v>
      </c>
      <c r="U40" s="2">
        <v>1041.9576999999999</v>
      </c>
      <c r="V40" s="2">
        <v>11</v>
      </c>
    </row>
    <row r="41" spans="1:22" x14ac:dyDescent="0.25">
      <c r="A41" s="2" t="s">
        <v>1</v>
      </c>
      <c r="B41" s="2">
        <v>1000</v>
      </c>
      <c r="C41" s="2">
        <v>0.7</v>
      </c>
      <c r="D41" s="2">
        <v>1193.6681699999999</v>
      </c>
      <c r="E41" s="2">
        <v>2.886E-2</v>
      </c>
      <c r="F41" s="2">
        <v>1062.7005799999999</v>
      </c>
      <c r="G41" s="2">
        <v>5.0459999999999998E-2</v>
      </c>
      <c r="H41" s="2">
        <v>1073.11661</v>
      </c>
      <c r="I41" s="2">
        <v>984.43619000000001</v>
      </c>
      <c r="J41" s="2">
        <v>369</v>
      </c>
      <c r="K41" s="2">
        <v>1153.2033699999999</v>
      </c>
      <c r="L41" s="2">
        <v>1025.5860700000001</v>
      </c>
      <c r="M41" s="2">
        <v>16</v>
      </c>
      <c r="N41" s="2">
        <v>1079.0540699999999</v>
      </c>
      <c r="O41" s="2">
        <v>983.92916000000002</v>
      </c>
      <c r="P41" s="2">
        <v>1730</v>
      </c>
      <c r="Q41" s="2">
        <v>1084.0786700000001</v>
      </c>
      <c r="R41" s="2">
        <v>998.85473000000002</v>
      </c>
      <c r="S41" s="2">
        <v>50</v>
      </c>
      <c r="T41" s="2">
        <v>1151.65391</v>
      </c>
      <c r="U41" s="2">
        <v>1042.41416</v>
      </c>
      <c r="V41" s="2">
        <v>11</v>
      </c>
    </row>
    <row r="42" spans="1:22" x14ac:dyDescent="0.25">
      <c r="A42" s="2" t="s">
        <v>1</v>
      </c>
      <c r="B42" s="2">
        <v>1000</v>
      </c>
      <c r="C42" s="2">
        <v>0.7</v>
      </c>
      <c r="D42" s="2">
        <v>1193.6681699999999</v>
      </c>
      <c r="E42" s="2">
        <v>2.9180000000000001E-2</v>
      </c>
      <c r="F42" s="2">
        <v>1062.7005799999999</v>
      </c>
      <c r="G42" s="2">
        <v>4.9950000000000001E-2</v>
      </c>
      <c r="H42" s="2">
        <v>1090.1160199999999</v>
      </c>
      <c r="I42" s="2">
        <v>986.00855999999999</v>
      </c>
      <c r="J42" s="2">
        <v>365</v>
      </c>
      <c r="K42" s="2">
        <v>1153.3320900000001</v>
      </c>
      <c r="L42" s="2">
        <v>1022.18413</v>
      </c>
      <c r="M42" s="2">
        <v>16</v>
      </c>
      <c r="N42" s="2">
        <v>1091.19498</v>
      </c>
      <c r="O42" s="2">
        <v>983.63797</v>
      </c>
      <c r="P42" s="2">
        <v>1785</v>
      </c>
      <c r="Q42" s="2">
        <v>1106.4043999999999</v>
      </c>
      <c r="R42" s="2">
        <v>1000.70644</v>
      </c>
      <c r="S42" s="2">
        <v>49</v>
      </c>
      <c r="T42" s="2">
        <v>1151.9415799999999</v>
      </c>
      <c r="U42" s="2">
        <v>1041.60483</v>
      </c>
      <c r="V42" s="2">
        <v>11</v>
      </c>
    </row>
    <row r="43" spans="1:22" x14ac:dyDescent="0.25">
      <c r="A43" s="2" t="s">
        <v>1</v>
      </c>
      <c r="B43" s="2">
        <v>1000</v>
      </c>
      <c r="C43" s="2">
        <v>1</v>
      </c>
      <c r="D43" s="2">
        <v>1051.02151</v>
      </c>
      <c r="E43" s="2">
        <v>2.8750000000000001E-2</v>
      </c>
      <c r="F43" s="2">
        <v>1041.3588199999999</v>
      </c>
      <c r="G43" s="2">
        <v>5.6509999999999998E-2</v>
      </c>
      <c r="H43" s="2">
        <v>1038.81773</v>
      </c>
      <c r="I43" s="2">
        <v>1548.78469</v>
      </c>
      <c r="J43" s="2">
        <v>521</v>
      </c>
      <c r="K43" s="2">
        <v>1037.8912600000001</v>
      </c>
      <c r="L43" s="2">
        <v>1602.5953</v>
      </c>
      <c r="M43" s="2">
        <v>23</v>
      </c>
      <c r="N43" s="2">
        <v>1069.7418500000001</v>
      </c>
      <c r="O43" s="2">
        <v>1548.7392600000001</v>
      </c>
      <c r="P43" s="2">
        <v>2319</v>
      </c>
      <c r="Q43" s="2">
        <v>1041.69696</v>
      </c>
      <c r="R43" s="2">
        <v>1562.49325</v>
      </c>
      <c r="S43" s="2">
        <v>78</v>
      </c>
      <c r="T43" s="2">
        <v>1037.34782</v>
      </c>
      <c r="U43" s="2">
        <v>1577.62887</v>
      </c>
      <c r="V43" s="2">
        <v>14</v>
      </c>
    </row>
    <row r="44" spans="1:22" x14ac:dyDescent="0.25">
      <c r="A44" s="2" t="s">
        <v>1</v>
      </c>
      <c r="B44" s="2">
        <v>1000</v>
      </c>
      <c r="C44" s="2">
        <v>1</v>
      </c>
      <c r="D44" s="2">
        <v>1051.02151</v>
      </c>
      <c r="E44" s="2">
        <v>2.8479999999999998E-2</v>
      </c>
      <c r="F44" s="2">
        <v>1041.3588199999999</v>
      </c>
      <c r="G44" s="2">
        <v>5.8029999999999998E-2</v>
      </c>
      <c r="H44" s="2">
        <v>1038.0859</v>
      </c>
      <c r="I44" s="2">
        <v>1549.07618</v>
      </c>
      <c r="J44" s="2">
        <v>523</v>
      </c>
      <c r="K44" s="2">
        <v>1038.3127199999999</v>
      </c>
      <c r="L44" s="2">
        <v>1606.52961</v>
      </c>
      <c r="M44" s="2">
        <v>23</v>
      </c>
      <c r="N44" s="2">
        <v>1057.70451</v>
      </c>
      <c r="O44" s="2">
        <v>1548.4049199999999</v>
      </c>
      <c r="P44" s="2">
        <v>2385</v>
      </c>
      <c r="Q44" s="2">
        <v>1050.5355300000001</v>
      </c>
      <c r="R44" s="2">
        <v>1549.16967</v>
      </c>
      <c r="S44" s="2">
        <v>78</v>
      </c>
      <c r="T44" s="2">
        <v>1037.2623000000001</v>
      </c>
      <c r="U44" s="2">
        <v>1580.0640100000001</v>
      </c>
      <c r="V44" s="2">
        <v>14</v>
      </c>
    </row>
    <row r="45" spans="1:22" x14ac:dyDescent="0.25">
      <c r="A45" s="2" t="s">
        <v>1</v>
      </c>
      <c r="B45" s="2">
        <v>1000</v>
      </c>
      <c r="C45" s="2">
        <v>1</v>
      </c>
      <c r="D45" s="2">
        <v>1051.02151</v>
      </c>
      <c r="E45" s="2">
        <v>2.895E-2</v>
      </c>
      <c r="F45" s="2">
        <v>1041.3588199999999</v>
      </c>
      <c r="G45" s="2">
        <v>5.7840000000000003E-2</v>
      </c>
      <c r="H45" s="2">
        <v>1038.6558299999999</v>
      </c>
      <c r="I45" s="2">
        <v>1548.28316</v>
      </c>
      <c r="J45" s="2">
        <v>523</v>
      </c>
      <c r="K45" s="2">
        <v>1037.9612199999999</v>
      </c>
      <c r="L45" s="2">
        <v>1606.61904</v>
      </c>
      <c r="M45" s="2">
        <v>23</v>
      </c>
      <c r="N45" s="2">
        <v>1065.86754</v>
      </c>
      <c r="O45" s="2">
        <v>1548.7728300000001</v>
      </c>
      <c r="P45" s="2">
        <v>2383</v>
      </c>
      <c r="Q45" s="2">
        <v>1043.7496699999999</v>
      </c>
      <c r="R45" s="2">
        <v>1552.6426200000001</v>
      </c>
      <c r="S45" s="2">
        <v>78</v>
      </c>
      <c r="T45" s="2">
        <v>1037.38319</v>
      </c>
      <c r="U45" s="2">
        <v>1583.03485</v>
      </c>
      <c r="V45" s="2">
        <v>14</v>
      </c>
    </row>
    <row r="46" spans="1:22" x14ac:dyDescent="0.25">
      <c r="A46" s="2" t="s">
        <v>1</v>
      </c>
      <c r="B46" s="2">
        <v>1000</v>
      </c>
      <c r="C46" s="2">
        <v>1</v>
      </c>
      <c r="D46" s="2">
        <v>1051.02151</v>
      </c>
      <c r="E46" s="2">
        <v>2.887E-2</v>
      </c>
      <c r="F46" s="2">
        <v>1041.3588199999999</v>
      </c>
      <c r="G46" s="2">
        <v>5.7910000000000003E-2</v>
      </c>
      <c r="H46" s="2">
        <v>1037.19334</v>
      </c>
      <c r="I46" s="2">
        <v>1549.7887499999999</v>
      </c>
      <c r="J46" s="2">
        <v>521</v>
      </c>
      <c r="K46" s="2">
        <v>1038.0062399999999</v>
      </c>
      <c r="L46" s="2">
        <v>1602.2593199999999</v>
      </c>
      <c r="M46" s="2">
        <v>23</v>
      </c>
      <c r="N46" s="2">
        <v>1074.9748999999999</v>
      </c>
      <c r="O46" s="2">
        <v>1548.4454599999999</v>
      </c>
      <c r="P46" s="2">
        <v>2309</v>
      </c>
      <c r="Q46" s="2">
        <v>1037.85204</v>
      </c>
      <c r="R46" s="2">
        <v>1561.3724999999999</v>
      </c>
      <c r="S46" s="2">
        <v>78</v>
      </c>
      <c r="T46" s="2">
        <v>1037.4180799999999</v>
      </c>
      <c r="U46" s="2">
        <v>1582.5854899999999</v>
      </c>
      <c r="V46" s="2">
        <v>14</v>
      </c>
    </row>
    <row r="47" spans="1:22" x14ac:dyDescent="0.25">
      <c r="A47" s="2" t="s">
        <v>1</v>
      </c>
      <c r="B47" s="2">
        <v>1000</v>
      </c>
      <c r="C47" s="2">
        <v>1</v>
      </c>
      <c r="D47" s="2">
        <v>1051.02151</v>
      </c>
      <c r="E47" s="2">
        <v>2.8500000000000001E-2</v>
      </c>
      <c r="F47" s="2">
        <v>1041.3588199999999</v>
      </c>
      <c r="G47" s="2">
        <v>5.6710000000000003E-2</v>
      </c>
      <c r="H47" s="2">
        <v>1038.6758299999999</v>
      </c>
      <c r="I47" s="2">
        <v>1548.9667999999999</v>
      </c>
      <c r="J47" s="2">
        <v>522</v>
      </c>
      <c r="K47" s="2">
        <v>1038.23856</v>
      </c>
      <c r="L47" s="2">
        <v>1607.76405</v>
      </c>
      <c r="M47" s="2">
        <v>23</v>
      </c>
      <c r="N47" s="2">
        <v>1045.9703</v>
      </c>
      <c r="O47" s="2">
        <v>1548.40311</v>
      </c>
      <c r="P47" s="2">
        <v>2501</v>
      </c>
      <c r="Q47" s="2">
        <v>1038.3552299999999</v>
      </c>
      <c r="R47" s="2">
        <v>1559.7180599999999</v>
      </c>
      <c r="S47" s="2">
        <v>78</v>
      </c>
      <c r="T47" s="2">
        <v>1037.41761</v>
      </c>
      <c r="U47" s="2">
        <v>1579.78304</v>
      </c>
      <c r="V47" s="2">
        <v>14</v>
      </c>
    </row>
    <row r="48" spans="1:22" x14ac:dyDescent="0.25">
      <c r="A48" s="2" t="s">
        <v>2</v>
      </c>
      <c r="B48" s="2">
        <v>24</v>
      </c>
      <c r="C48" s="2">
        <v>0.4</v>
      </c>
      <c r="D48" s="2">
        <v>3931.5385099999999</v>
      </c>
      <c r="E48" s="2">
        <v>3.5E-4</v>
      </c>
      <c r="F48" s="2">
        <v>2866.0430099999999</v>
      </c>
      <c r="G48" s="2">
        <v>8.1999999999999998E-4</v>
      </c>
      <c r="H48" s="2">
        <v>2849.2891599999998</v>
      </c>
      <c r="I48" s="2">
        <v>1.19452</v>
      </c>
      <c r="J48" s="2">
        <v>28</v>
      </c>
      <c r="K48" s="2">
        <v>2849.2891599999998</v>
      </c>
      <c r="L48" s="2">
        <v>1.16787</v>
      </c>
      <c r="M48" s="2">
        <v>59</v>
      </c>
      <c r="N48" s="2">
        <v>2851.9853199999998</v>
      </c>
      <c r="O48" s="2">
        <v>1.1757</v>
      </c>
      <c r="P48" s="2">
        <v>87</v>
      </c>
      <c r="Q48" s="2">
        <v>2849.2891599999998</v>
      </c>
      <c r="R48" s="2">
        <v>1.165</v>
      </c>
      <c r="S48" s="2">
        <v>130</v>
      </c>
      <c r="T48" s="2">
        <v>2849.2891599999998</v>
      </c>
      <c r="U48" s="2">
        <v>1.17283</v>
      </c>
      <c r="V48" s="2">
        <v>18</v>
      </c>
    </row>
    <row r="49" spans="1:22" x14ac:dyDescent="0.25">
      <c r="A49" s="2" t="s">
        <v>2</v>
      </c>
      <c r="B49" s="2">
        <v>24</v>
      </c>
      <c r="C49" s="2">
        <v>0.4</v>
      </c>
      <c r="D49" s="2">
        <v>3931.5385099999999</v>
      </c>
      <c r="E49" s="2">
        <v>4.4600000000000004E-3</v>
      </c>
      <c r="F49" s="2">
        <v>2866.0430099999999</v>
      </c>
      <c r="G49" s="2">
        <v>1.112E-2</v>
      </c>
      <c r="H49" s="2">
        <v>2927.22489</v>
      </c>
      <c r="I49" s="2">
        <v>1.20289</v>
      </c>
      <c r="J49" s="2">
        <v>18</v>
      </c>
      <c r="K49" s="2">
        <v>2849.2891599999998</v>
      </c>
      <c r="L49" s="2">
        <v>1.1708700000000001</v>
      </c>
      <c r="M49" s="2">
        <v>61</v>
      </c>
      <c r="N49" s="2">
        <v>2860.7379799999999</v>
      </c>
      <c r="O49" s="2">
        <v>1.17462</v>
      </c>
      <c r="P49" s="2">
        <v>83</v>
      </c>
      <c r="Q49" s="2">
        <v>2849.2891599999998</v>
      </c>
      <c r="R49" s="2">
        <v>1.16587</v>
      </c>
      <c r="S49" s="2">
        <v>159</v>
      </c>
      <c r="T49" s="2">
        <v>2849.2891599999998</v>
      </c>
      <c r="U49" s="2">
        <v>1.2069799999999999</v>
      </c>
      <c r="V49" s="2">
        <v>17</v>
      </c>
    </row>
    <row r="50" spans="1:22" x14ac:dyDescent="0.25">
      <c r="A50" s="2" t="s">
        <v>2</v>
      </c>
      <c r="B50" s="2">
        <v>24</v>
      </c>
      <c r="C50" s="2">
        <v>0.4</v>
      </c>
      <c r="D50" s="2">
        <v>3931.5385099999999</v>
      </c>
      <c r="E50" s="2">
        <v>4.0699999999999998E-3</v>
      </c>
      <c r="F50" s="2">
        <v>2866.0430099999999</v>
      </c>
      <c r="G50" s="2">
        <v>1.09E-2</v>
      </c>
      <c r="H50" s="2">
        <v>2849.2891599999998</v>
      </c>
      <c r="I50" s="2">
        <v>1.2018800000000001</v>
      </c>
      <c r="J50" s="2">
        <v>19</v>
      </c>
      <c r="K50" s="2">
        <v>2849.2891599999998</v>
      </c>
      <c r="L50" s="2">
        <v>1.1651899999999999</v>
      </c>
      <c r="M50" s="2">
        <v>63</v>
      </c>
      <c r="N50" s="2">
        <v>2851.9853199999998</v>
      </c>
      <c r="O50" s="2">
        <v>1.1730100000000001</v>
      </c>
      <c r="P50" s="2">
        <v>86</v>
      </c>
      <c r="Q50" s="2">
        <v>2851.9853199999998</v>
      </c>
      <c r="R50" s="2">
        <v>1.1692199999999999</v>
      </c>
      <c r="S50" s="2">
        <v>110</v>
      </c>
      <c r="T50" s="2">
        <v>2849.2891599999998</v>
      </c>
      <c r="U50" s="2">
        <v>1.16683</v>
      </c>
      <c r="V50" s="2">
        <v>19</v>
      </c>
    </row>
    <row r="51" spans="1:22" x14ac:dyDescent="0.25">
      <c r="A51" s="2" t="s">
        <v>2</v>
      </c>
      <c r="B51" s="2">
        <v>24</v>
      </c>
      <c r="C51" s="2">
        <v>0.4</v>
      </c>
      <c r="D51" s="2">
        <v>3931.5385099999999</v>
      </c>
      <c r="E51" s="2">
        <v>3.9500000000000004E-3</v>
      </c>
      <c r="F51" s="2">
        <v>2866.0430099999999</v>
      </c>
      <c r="G51" s="2">
        <v>1.1050000000000001E-2</v>
      </c>
      <c r="H51" s="2">
        <v>2849.2891599999998</v>
      </c>
      <c r="I51" s="2">
        <v>1.21699</v>
      </c>
      <c r="J51" s="2">
        <v>25</v>
      </c>
      <c r="K51" s="2">
        <v>2849.2891599999998</v>
      </c>
      <c r="L51" s="2">
        <v>1.16727</v>
      </c>
      <c r="M51" s="2">
        <v>61</v>
      </c>
      <c r="N51" s="2">
        <v>2851.9853199999998</v>
      </c>
      <c r="O51" s="2">
        <v>1.1720999999999999</v>
      </c>
      <c r="P51" s="2">
        <v>76</v>
      </c>
      <c r="Q51" s="2">
        <v>2849.2891599999998</v>
      </c>
      <c r="R51" s="2">
        <v>1.1670799999999999</v>
      </c>
      <c r="S51" s="2">
        <v>156</v>
      </c>
      <c r="T51" s="2">
        <v>2849.2891599999998</v>
      </c>
      <c r="U51" s="2">
        <v>1.3712200000000001</v>
      </c>
      <c r="V51" s="2">
        <v>14</v>
      </c>
    </row>
    <row r="52" spans="1:22" x14ac:dyDescent="0.25">
      <c r="A52" s="2" t="s">
        <v>2</v>
      </c>
      <c r="B52" s="2">
        <v>24</v>
      </c>
      <c r="C52" s="2">
        <v>0.4</v>
      </c>
      <c r="D52" s="2">
        <v>3931.5385099999999</v>
      </c>
      <c r="E52" s="2">
        <v>3.9300000000000003E-3</v>
      </c>
      <c r="F52" s="2">
        <v>2866.0430099999999</v>
      </c>
      <c r="G52" s="2">
        <v>1.123E-2</v>
      </c>
      <c r="H52" s="32">
        <v>2849.2891599999998</v>
      </c>
      <c r="I52" s="32">
        <v>1.19546</v>
      </c>
      <c r="J52" s="32">
        <v>22</v>
      </c>
      <c r="K52" s="2">
        <v>2849.2891599999998</v>
      </c>
      <c r="L52" s="2">
        <v>1.17869</v>
      </c>
      <c r="M52" s="2">
        <v>66</v>
      </c>
      <c r="N52" s="2">
        <v>2851.9853199999998</v>
      </c>
      <c r="O52" s="2">
        <v>1.1718500000000001</v>
      </c>
      <c r="P52" s="2">
        <v>83</v>
      </c>
      <c r="Q52" s="2">
        <v>2851.9853199999998</v>
      </c>
      <c r="R52" s="2">
        <v>1.1650100000000001</v>
      </c>
      <c r="S52" s="2">
        <v>151</v>
      </c>
      <c r="T52" s="2">
        <v>2849.2891599999998</v>
      </c>
      <c r="U52" s="2">
        <v>1.1943299999999999</v>
      </c>
      <c r="V52" s="2">
        <v>14</v>
      </c>
    </row>
    <row r="53" spans="1:22" x14ac:dyDescent="0.25">
      <c r="A53" s="2" t="s">
        <v>2</v>
      </c>
      <c r="B53" s="2">
        <v>24</v>
      </c>
      <c r="C53" s="2">
        <v>0.7</v>
      </c>
      <c r="D53" s="2">
        <v>2612.6319699999999</v>
      </c>
      <c r="E53" s="2">
        <v>4.2199999999999998E-3</v>
      </c>
      <c r="F53" s="2">
        <v>2612.6319699999999</v>
      </c>
      <c r="G53" s="2">
        <v>1.406E-2</v>
      </c>
      <c r="H53" s="2">
        <v>2612.6319699999999</v>
      </c>
      <c r="I53" s="2">
        <v>1.3571899999999999</v>
      </c>
      <c r="J53" s="2">
        <v>19</v>
      </c>
      <c r="K53" s="2">
        <v>2612.4229399999999</v>
      </c>
      <c r="L53" s="2">
        <v>1.36175</v>
      </c>
      <c r="M53" s="2">
        <v>69</v>
      </c>
      <c r="N53" s="2">
        <v>2613.2399399999999</v>
      </c>
      <c r="O53" s="2">
        <v>1.3669</v>
      </c>
      <c r="P53" s="2">
        <v>101</v>
      </c>
      <c r="Q53" s="2">
        <v>2612.4229399999999</v>
      </c>
      <c r="R53" s="2">
        <v>1.3570500000000001</v>
      </c>
      <c r="S53" s="2">
        <v>190</v>
      </c>
      <c r="T53" s="2">
        <v>2599.9672399999999</v>
      </c>
      <c r="U53" s="2">
        <v>1.4303600000000001</v>
      </c>
      <c r="V53" s="2">
        <v>14</v>
      </c>
    </row>
    <row r="54" spans="1:22" x14ac:dyDescent="0.25">
      <c r="A54" s="2" t="s">
        <v>2</v>
      </c>
      <c r="B54" s="2">
        <v>24</v>
      </c>
      <c r="C54" s="2">
        <v>0.7</v>
      </c>
      <c r="D54" s="2">
        <v>2612.6319699999999</v>
      </c>
      <c r="E54" s="2">
        <v>4.2599999999999999E-3</v>
      </c>
      <c r="F54" s="2">
        <v>2612.6319699999999</v>
      </c>
      <c r="G54" s="2">
        <v>1.4019999999999999E-2</v>
      </c>
      <c r="H54" s="2">
        <v>2612.4229399999999</v>
      </c>
      <c r="I54" s="2">
        <v>1.3762300000000001</v>
      </c>
      <c r="J54" s="2">
        <v>25</v>
      </c>
      <c r="K54" s="2">
        <v>2612.4229399999999</v>
      </c>
      <c r="L54" s="2">
        <v>1.37033</v>
      </c>
      <c r="M54" s="2">
        <v>69</v>
      </c>
      <c r="N54" s="2">
        <v>2599.9672399999999</v>
      </c>
      <c r="O54" s="2">
        <v>1.36572</v>
      </c>
      <c r="P54" s="2">
        <v>83</v>
      </c>
      <c r="Q54" s="2">
        <v>2612.4229399999999</v>
      </c>
      <c r="R54" s="2">
        <v>1.36076</v>
      </c>
      <c r="S54" s="2">
        <v>179</v>
      </c>
      <c r="T54" s="2">
        <v>2599.9672399999999</v>
      </c>
      <c r="U54" s="2">
        <v>1.41465</v>
      </c>
      <c r="V54" s="2">
        <v>19</v>
      </c>
    </row>
    <row r="55" spans="1:22" x14ac:dyDescent="0.25">
      <c r="A55" s="2" t="s">
        <v>2</v>
      </c>
      <c r="B55" s="2">
        <v>24</v>
      </c>
      <c r="C55" s="2">
        <v>0.7</v>
      </c>
      <c r="D55" s="2">
        <v>2612.6319699999999</v>
      </c>
      <c r="E55" s="2">
        <v>4.1799999999999997E-3</v>
      </c>
      <c r="F55" s="2">
        <v>2612.6319699999999</v>
      </c>
      <c r="G55" s="2">
        <v>1.4019999999999999E-2</v>
      </c>
      <c r="H55" s="2">
        <v>2612.4229399999999</v>
      </c>
      <c r="I55" s="2">
        <v>1.37195</v>
      </c>
      <c r="J55" s="2">
        <v>30</v>
      </c>
      <c r="K55" s="2">
        <v>2612.4229399999999</v>
      </c>
      <c r="L55" s="2">
        <v>1.4122600000000001</v>
      </c>
      <c r="M55" s="2">
        <v>72</v>
      </c>
      <c r="N55" s="2">
        <v>2613.4939199999999</v>
      </c>
      <c r="O55" s="2">
        <v>1.3572599999999999</v>
      </c>
      <c r="P55" s="2">
        <v>86</v>
      </c>
      <c r="Q55" s="2">
        <v>2612.4229399999999</v>
      </c>
      <c r="R55" s="2">
        <v>1.3589100000000001</v>
      </c>
      <c r="S55" s="2">
        <v>177</v>
      </c>
      <c r="T55" s="2">
        <v>2612.4229399999999</v>
      </c>
      <c r="U55" s="2">
        <v>1.38778</v>
      </c>
      <c r="V55" s="2">
        <v>19</v>
      </c>
    </row>
    <row r="56" spans="1:22" x14ac:dyDescent="0.25">
      <c r="A56" s="2" t="s">
        <v>2</v>
      </c>
      <c r="B56" s="2">
        <v>24</v>
      </c>
      <c r="C56" s="2">
        <v>0.7</v>
      </c>
      <c r="D56" s="2">
        <v>2612.6319699999999</v>
      </c>
      <c r="E56" s="2">
        <v>4.3E-3</v>
      </c>
      <c r="F56" s="2">
        <v>2612.6319699999999</v>
      </c>
      <c r="G56" s="2">
        <v>1.405E-2</v>
      </c>
      <c r="H56" s="2">
        <v>2612.4229399999999</v>
      </c>
      <c r="I56" s="2">
        <v>1.3678300000000001</v>
      </c>
      <c r="J56" s="2">
        <v>17</v>
      </c>
      <c r="K56" s="2">
        <v>2612.4229399999999</v>
      </c>
      <c r="L56" s="2">
        <v>1.3733200000000001</v>
      </c>
      <c r="M56" s="2">
        <v>68</v>
      </c>
      <c r="N56" s="2">
        <v>2599.9672399999999</v>
      </c>
      <c r="O56" s="2">
        <v>1.3580099999999999</v>
      </c>
      <c r="P56" s="2">
        <v>101</v>
      </c>
      <c r="Q56" s="2">
        <v>2612.4229399999999</v>
      </c>
      <c r="R56" s="2">
        <v>1.3596999999999999</v>
      </c>
      <c r="S56" s="2">
        <v>141</v>
      </c>
      <c r="T56" s="2">
        <v>2599.9672399999999</v>
      </c>
      <c r="U56" s="2">
        <v>1.38819</v>
      </c>
      <c r="V56" s="2">
        <v>16</v>
      </c>
    </row>
    <row r="57" spans="1:22" x14ac:dyDescent="0.25">
      <c r="A57" s="2" t="s">
        <v>2</v>
      </c>
      <c r="B57" s="2">
        <v>24</v>
      </c>
      <c r="C57" s="2">
        <v>0.7</v>
      </c>
      <c r="D57" s="2">
        <v>2612.6319699999999</v>
      </c>
      <c r="E57" s="2">
        <v>4.3699999999999998E-3</v>
      </c>
      <c r="F57" s="2">
        <v>2612.6319699999999</v>
      </c>
      <c r="G57" s="2">
        <v>1.4E-2</v>
      </c>
      <c r="H57" s="2">
        <v>2612.4229399999999</v>
      </c>
      <c r="I57" s="2">
        <v>1.37792</v>
      </c>
      <c r="J57" s="2">
        <v>25</v>
      </c>
      <c r="K57" s="2">
        <v>2612.4229399999999</v>
      </c>
      <c r="L57" s="2">
        <v>1.3660099999999999</v>
      </c>
      <c r="M57" s="2">
        <v>68</v>
      </c>
      <c r="N57" s="2">
        <v>2624.3859400000001</v>
      </c>
      <c r="O57" s="2">
        <v>1.39514</v>
      </c>
      <c r="P57" s="2">
        <v>92</v>
      </c>
      <c r="Q57" s="2">
        <v>2612.4229399999999</v>
      </c>
      <c r="R57" s="2">
        <v>1.5949800000000001</v>
      </c>
      <c r="S57" s="2">
        <v>130</v>
      </c>
      <c r="T57" s="2">
        <v>2612.4229399999999</v>
      </c>
      <c r="U57" s="2">
        <v>1.4117299999999999</v>
      </c>
      <c r="V57" s="2">
        <v>21</v>
      </c>
    </row>
    <row r="58" spans="1:22" x14ac:dyDescent="0.25">
      <c r="A58" s="2" t="s">
        <v>2</v>
      </c>
      <c r="B58" s="2">
        <v>24</v>
      </c>
      <c r="C58" s="2">
        <v>1</v>
      </c>
      <c r="D58" s="2">
        <v>3680.2775799999999</v>
      </c>
      <c r="E58" s="2">
        <v>4.28E-3</v>
      </c>
      <c r="F58" s="2">
        <v>2534.6066700000001</v>
      </c>
      <c r="G58" s="2">
        <v>1.6080000000000001E-2</v>
      </c>
      <c r="H58" s="2">
        <v>2247.2651799999999</v>
      </c>
      <c r="I58" s="2">
        <v>2.2769300000000001</v>
      </c>
      <c r="J58" s="2">
        <v>50</v>
      </c>
      <c r="K58" s="2">
        <v>2242.55953</v>
      </c>
      <c r="L58" s="2">
        <v>2.2648100000000002</v>
      </c>
      <c r="M58" s="2">
        <v>116</v>
      </c>
      <c r="N58" s="2">
        <v>2287.1839100000002</v>
      </c>
      <c r="O58" s="2">
        <v>2.2532999999999999</v>
      </c>
      <c r="P58" s="2">
        <v>160</v>
      </c>
      <c r="Q58" s="2">
        <v>2242.55953</v>
      </c>
      <c r="R58" s="2">
        <v>2.3457499999999998</v>
      </c>
      <c r="S58" s="2">
        <v>253</v>
      </c>
      <c r="T58" s="2">
        <v>2242.55953</v>
      </c>
      <c r="U58" s="2">
        <v>2.2744499999999999</v>
      </c>
      <c r="V58" s="2">
        <v>39</v>
      </c>
    </row>
    <row r="59" spans="1:22" x14ac:dyDescent="0.25">
      <c r="A59" s="2" t="s">
        <v>2</v>
      </c>
      <c r="B59" s="2">
        <v>24</v>
      </c>
      <c r="C59" s="2">
        <v>1</v>
      </c>
      <c r="D59" s="2">
        <v>3680.2775799999999</v>
      </c>
      <c r="E59" s="2">
        <v>4.5199999999999997E-3</v>
      </c>
      <c r="F59" s="2">
        <v>2534.6066700000001</v>
      </c>
      <c r="G59" s="2">
        <v>1.602E-2</v>
      </c>
      <c r="H59" s="2">
        <v>2252.3060399999999</v>
      </c>
      <c r="I59" s="2">
        <v>2.74458</v>
      </c>
      <c r="J59" s="2">
        <v>32</v>
      </c>
      <c r="K59" s="32">
        <v>2245.6828599999999</v>
      </c>
      <c r="L59" s="32">
        <v>2.2546300000000001</v>
      </c>
      <c r="M59" s="32">
        <v>112</v>
      </c>
      <c r="N59" s="2">
        <v>2252.25146</v>
      </c>
      <c r="O59" s="2">
        <v>2.52203</v>
      </c>
      <c r="P59" s="2">
        <v>134</v>
      </c>
      <c r="Q59" s="2">
        <v>2242.55953</v>
      </c>
      <c r="R59" s="2">
        <v>2.2513800000000002</v>
      </c>
      <c r="S59" s="2">
        <v>213</v>
      </c>
      <c r="T59" s="2">
        <v>2242.55953</v>
      </c>
      <c r="U59" s="2">
        <v>2.2521300000000002</v>
      </c>
      <c r="V59" s="2">
        <v>36</v>
      </c>
    </row>
    <row r="60" spans="1:22" x14ac:dyDescent="0.25">
      <c r="A60" s="2" t="s">
        <v>2</v>
      </c>
      <c r="B60" s="2">
        <v>24</v>
      </c>
      <c r="C60" s="2">
        <v>1</v>
      </c>
      <c r="D60" s="2">
        <v>3680.2775799999999</v>
      </c>
      <c r="E60" s="2">
        <v>4.4600000000000004E-3</v>
      </c>
      <c r="F60" s="2">
        <v>2534.6066700000001</v>
      </c>
      <c r="G60" s="2">
        <v>1.6E-2</v>
      </c>
      <c r="H60" s="2">
        <v>2248.6600400000002</v>
      </c>
      <c r="I60" s="2">
        <v>2.26084</v>
      </c>
      <c r="J60" s="2">
        <v>31</v>
      </c>
      <c r="K60" s="2">
        <v>2247.2651799999999</v>
      </c>
      <c r="L60" s="2">
        <v>2.2546599999999999</v>
      </c>
      <c r="M60" s="2">
        <v>118</v>
      </c>
      <c r="N60" s="2">
        <v>2547.9814299999998</v>
      </c>
      <c r="O60" s="2">
        <v>2.2590699999999999</v>
      </c>
      <c r="P60" s="2">
        <v>165</v>
      </c>
      <c r="Q60" s="2">
        <v>2532.4322699999998</v>
      </c>
      <c r="R60" s="2">
        <v>2.2533300000000001</v>
      </c>
      <c r="S60" s="2">
        <v>262</v>
      </c>
      <c r="T60" s="2">
        <v>2242.55953</v>
      </c>
      <c r="U60" s="2">
        <v>2.2503099999999998</v>
      </c>
      <c r="V60" s="2">
        <v>37</v>
      </c>
    </row>
    <row r="61" spans="1:22" x14ac:dyDescent="0.25">
      <c r="A61" s="2" t="s">
        <v>2</v>
      </c>
      <c r="B61" s="2">
        <v>24</v>
      </c>
      <c r="C61" s="2">
        <v>1</v>
      </c>
      <c r="D61" s="2">
        <v>3680.2775799999999</v>
      </c>
      <c r="E61" s="2">
        <v>4.6100000000000004E-3</v>
      </c>
      <c r="F61" s="2">
        <v>2534.6066700000001</v>
      </c>
      <c r="G61" s="2">
        <v>1.6039999999999999E-2</v>
      </c>
      <c r="H61" s="2">
        <v>2259.7386000000001</v>
      </c>
      <c r="I61" s="2">
        <v>2.2805900000000001</v>
      </c>
      <c r="J61" s="2">
        <v>56</v>
      </c>
      <c r="K61" s="2">
        <v>2242.55953</v>
      </c>
      <c r="L61" s="2">
        <v>2.2592500000000002</v>
      </c>
      <c r="M61" s="2">
        <v>115</v>
      </c>
      <c r="N61" s="2">
        <v>2293.3992899999998</v>
      </c>
      <c r="O61" s="2">
        <v>2.25773</v>
      </c>
      <c r="P61" s="2">
        <v>149</v>
      </c>
      <c r="Q61" s="2">
        <v>2532.4322699999998</v>
      </c>
      <c r="R61" s="2">
        <v>2.25501</v>
      </c>
      <c r="S61" s="2">
        <v>248</v>
      </c>
      <c r="T61" s="2">
        <v>2242.55953</v>
      </c>
      <c r="U61" s="2">
        <v>2.5589300000000001</v>
      </c>
      <c r="V61" s="2">
        <v>37</v>
      </c>
    </row>
    <row r="62" spans="1:22" x14ac:dyDescent="0.25">
      <c r="A62" s="2" t="s">
        <v>2</v>
      </c>
      <c r="B62" s="2">
        <v>24</v>
      </c>
      <c r="C62" s="2">
        <v>1</v>
      </c>
      <c r="D62" s="2">
        <v>3680.2775799999999</v>
      </c>
      <c r="E62" s="2">
        <v>4.8700000000000002E-3</v>
      </c>
      <c r="F62" s="2">
        <v>2534.6066700000001</v>
      </c>
      <c r="G62" s="2">
        <v>1.609E-2</v>
      </c>
      <c r="H62" s="2">
        <v>2259.7386000000001</v>
      </c>
      <c r="I62" s="2">
        <v>2.2678699999999998</v>
      </c>
      <c r="J62" s="2">
        <v>44</v>
      </c>
      <c r="K62" s="2">
        <v>2242.55953</v>
      </c>
      <c r="L62" s="2">
        <v>2.27352</v>
      </c>
      <c r="M62" s="2">
        <v>114</v>
      </c>
      <c r="N62" s="2">
        <v>2370.31176</v>
      </c>
      <c r="O62" s="2">
        <v>2.2566799999999998</v>
      </c>
      <c r="P62" s="2">
        <v>172</v>
      </c>
      <c r="Q62" s="2">
        <v>2532.4322699999998</v>
      </c>
      <c r="R62" s="2">
        <v>2.2503299999999999</v>
      </c>
      <c r="S62" s="2">
        <v>248</v>
      </c>
      <c r="T62" s="2">
        <v>2242.55953</v>
      </c>
      <c r="U62" s="2">
        <v>2.2630400000000002</v>
      </c>
      <c r="V62" s="2">
        <v>39</v>
      </c>
    </row>
    <row r="63" spans="1:22" x14ac:dyDescent="0.25">
      <c r="A63" s="2" t="s">
        <v>2</v>
      </c>
      <c r="B63" s="2">
        <v>100</v>
      </c>
      <c r="C63" s="2">
        <v>0.4</v>
      </c>
      <c r="D63" s="2">
        <v>62622.836380000001</v>
      </c>
      <c r="E63" s="2">
        <v>1.478E-2</v>
      </c>
      <c r="F63" s="2">
        <v>58364.168660000003</v>
      </c>
      <c r="G63" s="2">
        <v>6.3979999999999995E-2</v>
      </c>
      <c r="H63" s="2">
        <v>46996.489150000001</v>
      </c>
      <c r="I63" s="2">
        <v>8.0961099999999995</v>
      </c>
      <c r="J63" s="2">
        <v>78</v>
      </c>
      <c r="K63" s="2">
        <v>41208.880389999998</v>
      </c>
      <c r="L63" s="2">
        <v>8.1206200000000006</v>
      </c>
      <c r="M63" s="2">
        <v>32</v>
      </c>
      <c r="N63" s="2">
        <v>42434.384989999999</v>
      </c>
      <c r="O63" s="2">
        <v>8.0566800000000001</v>
      </c>
      <c r="P63" s="2">
        <v>226</v>
      </c>
      <c r="Q63" s="2">
        <v>41986.062360000004</v>
      </c>
      <c r="R63" s="2">
        <v>8.0883199999999995</v>
      </c>
      <c r="S63" s="2">
        <v>104</v>
      </c>
      <c r="T63" s="2">
        <v>41203.853900000002</v>
      </c>
      <c r="U63" s="2">
        <v>8.5519400000000001</v>
      </c>
      <c r="V63" s="2">
        <v>17</v>
      </c>
    </row>
    <row r="64" spans="1:22" x14ac:dyDescent="0.25">
      <c r="A64" s="2" t="s">
        <v>2</v>
      </c>
      <c r="B64" s="2">
        <v>100</v>
      </c>
      <c r="C64" s="2">
        <v>0.4</v>
      </c>
      <c r="D64" s="2">
        <v>62622.836380000001</v>
      </c>
      <c r="E64" s="2">
        <v>1.4760000000000001E-2</v>
      </c>
      <c r="F64" s="2">
        <v>58364.168660000003</v>
      </c>
      <c r="G64" s="2">
        <v>6.3969999999999999E-2</v>
      </c>
      <c r="H64" s="2">
        <v>46010.708310000002</v>
      </c>
      <c r="I64" s="2">
        <v>8.0951799999999992</v>
      </c>
      <c r="J64" s="2">
        <v>79</v>
      </c>
      <c r="K64" s="2">
        <v>41202.161970000001</v>
      </c>
      <c r="L64" s="2">
        <v>8.1923300000000001</v>
      </c>
      <c r="M64" s="2">
        <v>33</v>
      </c>
      <c r="N64" s="2">
        <v>41381.163740000004</v>
      </c>
      <c r="O64" s="2">
        <v>8.0741300000000003</v>
      </c>
      <c r="P64" s="2">
        <v>267</v>
      </c>
      <c r="Q64" s="2">
        <v>41378.35929</v>
      </c>
      <c r="R64" s="2">
        <v>8.1272599999999997</v>
      </c>
      <c r="S64" s="2">
        <v>103</v>
      </c>
      <c r="T64" s="2">
        <v>41203.613409999998</v>
      </c>
      <c r="U64" s="2">
        <v>8.1692499999999999</v>
      </c>
      <c r="V64" s="2">
        <v>17</v>
      </c>
    </row>
    <row r="65" spans="1:22" x14ac:dyDescent="0.25">
      <c r="A65" s="2" t="s">
        <v>2</v>
      </c>
      <c r="B65" s="2">
        <v>100</v>
      </c>
      <c r="C65" s="2">
        <v>0.4</v>
      </c>
      <c r="D65" s="2">
        <v>62622.836380000001</v>
      </c>
      <c r="E65" s="2">
        <v>1.4540000000000001E-2</v>
      </c>
      <c r="F65" s="2">
        <v>58364.168660000003</v>
      </c>
      <c r="G65" s="2">
        <v>6.0780000000000001E-2</v>
      </c>
      <c r="H65" s="2">
        <v>46384.977290000003</v>
      </c>
      <c r="I65" s="2">
        <v>8.1194000000000006</v>
      </c>
      <c r="J65" s="2">
        <v>78</v>
      </c>
      <c r="K65" s="2">
        <v>41207.484040000003</v>
      </c>
      <c r="L65" s="2">
        <v>8.1696899999999992</v>
      </c>
      <c r="M65" s="2">
        <v>33</v>
      </c>
      <c r="N65" s="2">
        <v>41519.281779999998</v>
      </c>
      <c r="O65" s="2">
        <v>8.1519300000000001</v>
      </c>
      <c r="P65" s="2">
        <v>266</v>
      </c>
      <c r="Q65" s="2">
        <v>42117.576910000003</v>
      </c>
      <c r="R65" s="2">
        <v>8.0583100000000005</v>
      </c>
      <c r="S65" s="2">
        <v>101</v>
      </c>
      <c r="T65" s="2">
        <v>41203.735869999997</v>
      </c>
      <c r="U65" s="2">
        <v>8.2556600000000007</v>
      </c>
      <c r="V65" s="2">
        <v>17</v>
      </c>
    </row>
    <row r="66" spans="1:22" x14ac:dyDescent="0.25">
      <c r="A66" s="2" t="s">
        <v>2</v>
      </c>
      <c r="B66" s="2">
        <v>100</v>
      </c>
      <c r="C66" s="2">
        <v>0.4</v>
      </c>
      <c r="D66" s="2">
        <v>62622.836380000001</v>
      </c>
      <c r="E66" s="2">
        <v>1.468E-2</v>
      </c>
      <c r="F66" s="2">
        <v>58364.168660000003</v>
      </c>
      <c r="G66" s="2">
        <v>6.3969999999999999E-2</v>
      </c>
      <c r="H66" s="2">
        <v>47237.60037</v>
      </c>
      <c r="I66" s="2">
        <v>8.1456099999999996</v>
      </c>
      <c r="J66" s="2">
        <v>76</v>
      </c>
      <c r="K66" s="2">
        <v>41203.613409999998</v>
      </c>
      <c r="L66" s="2">
        <v>8.2074400000000001</v>
      </c>
      <c r="M66" s="2">
        <v>33</v>
      </c>
      <c r="N66" s="2">
        <v>41336.427159999999</v>
      </c>
      <c r="O66" s="2">
        <v>8.0608500000000003</v>
      </c>
      <c r="P66" s="2">
        <v>271</v>
      </c>
      <c r="Q66" s="2">
        <v>41387.259539999999</v>
      </c>
      <c r="R66" s="2">
        <v>8.0997000000000003</v>
      </c>
      <c r="S66" s="2">
        <v>99</v>
      </c>
      <c r="T66" s="2">
        <v>41203.853900000002</v>
      </c>
      <c r="U66" s="2">
        <v>8.3957200000000007</v>
      </c>
      <c r="V66" s="2">
        <v>13</v>
      </c>
    </row>
    <row r="67" spans="1:22" x14ac:dyDescent="0.25">
      <c r="A67" s="2" t="s">
        <v>2</v>
      </c>
      <c r="B67" s="2">
        <v>100</v>
      </c>
      <c r="C67" s="2">
        <v>0.4</v>
      </c>
      <c r="D67" s="2">
        <v>62622.836380000001</v>
      </c>
      <c r="E67" s="2">
        <v>1.461E-2</v>
      </c>
      <c r="F67" s="2">
        <v>58364.168660000003</v>
      </c>
      <c r="G67" s="2">
        <v>6.3829999999999998E-2</v>
      </c>
      <c r="H67" s="2">
        <v>48177.106469999999</v>
      </c>
      <c r="I67" s="2">
        <v>8.0785699999999991</v>
      </c>
      <c r="J67" s="2">
        <v>79</v>
      </c>
      <c r="K67" s="2">
        <v>41207.632839999998</v>
      </c>
      <c r="L67" s="2">
        <v>8.2455599999999993</v>
      </c>
      <c r="M67" s="2">
        <v>33</v>
      </c>
      <c r="N67" s="2">
        <v>41484.26728</v>
      </c>
      <c r="O67" s="2">
        <v>8.0586599999999997</v>
      </c>
      <c r="P67" s="2">
        <v>260</v>
      </c>
      <c r="Q67" s="2">
        <v>41217.330889999997</v>
      </c>
      <c r="R67" s="2">
        <v>8.1044800000000006</v>
      </c>
      <c r="S67" s="2">
        <v>101</v>
      </c>
      <c r="T67" s="2">
        <v>41203.853900000002</v>
      </c>
      <c r="U67" s="2">
        <v>8.5068800000000007</v>
      </c>
      <c r="V67" s="2">
        <v>17</v>
      </c>
    </row>
    <row r="68" spans="1:22" x14ac:dyDescent="0.25">
      <c r="A68" s="2" t="s">
        <v>2</v>
      </c>
      <c r="B68" s="2">
        <v>100</v>
      </c>
      <c r="C68" s="2">
        <v>0.7</v>
      </c>
      <c r="D68" s="2">
        <v>44282.776030000001</v>
      </c>
      <c r="E68" s="2">
        <v>1.562E-2</v>
      </c>
      <c r="F68" s="2">
        <v>42700.736669999998</v>
      </c>
      <c r="G68" s="2">
        <v>7.7719999999999997E-2</v>
      </c>
      <c r="H68" s="2">
        <v>39928.19973</v>
      </c>
      <c r="I68" s="2">
        <v>16.623699999999999</v>
      </c>
      <c r="J68" s="2">
        <v>167</v>
      </c>
      <c r="K68" s="2">
        <v>35620.482300000003</v>
      </c>
      <c r="L68" s="2">
        <v>16.678740000000001</v>
      </c>
      <c r="M68" s="2">
        <v>55</v>
      </c>
      <c r="N68" s="2">
        <v>37983.48633</v>
      </c>
      <c r="O68" s="2">
        <v>16.566099999999999</v>
      </c>
      <c r="P68" s="2">
        <v>447</v>
      </c>
      <c r="Q68" s="2">
        <v>37620.77723</v>
      </c>
      <c r="R68" s="2">
        <v>16.56964</v>
      </c>
      <c r="S68" s="2">
        <v>183</v>
      </c>
      <c r="T68" s="2">
        <v>35570.437599999997</v>
      </c>
      <c r="U68" s="2">
        <v>17.061720000000001</v>
      </c>
      <c r="V68" s="2">
        <v>27</v>
      </c>
    </row>
    <row r="69" spans="1:22" x14ac:dyDescent="0.25">
      <c r="A69" s="2" t="s">
        <v>2</v>
      </c>
      <c r="B69" s="2">
        <v>100</v>
      </c>
      <c r="C69" s="2">
        <v>0.7</v>
      </c>
      <c r="D69" s="2">
        <v>44282.776030000001</v>
      </c>
      <c r="E69" s="2">
        <v>1.7440000000000001E-2</v>
      </c>
      <c r="F69" s="2">
        <v>42700.736669999998</v>
      </c>
      <c r="G69" s="2">
        <v>8.7609999999999993E-2</v>
      </c>
      <c r="H69" s="2">
        <v>40041.144509999998</v>
      </c>
      <c r="I69" s="2">
        <v>16.599</v>
      </c>
      <c r="J69" s="2">
        <v>146</v>
      </c>
      <c r="K69" s="2">
        <v>35479.504159999997</v>
      </c>
      <c r="L69" s="2">
        <v>16.617429999999999</v>
      </c>
      <c r="M69" s="2">
        <v>52</v>
      </c>
      <c r="N69" s="2">
        <v>35956.214959999998</v>
      </c>
      <c r="O69" s="2">
        <v>16.664860000000001</v>
      </c>
      <c r="P69" s="2">
        <v>465</v>
      </c>
      <c r="Q69" s="2">
        <v>37291.416810000002</v>
      </c>
      <c r="R69" s="2">
        <v>16.608309999999999</v>
      </c>
      <c r="S69" s="2">
        <v>183</v>
      </c>
      <c r="T69" s="2">
        <v>35843.459219999997</v>
      </c>
      <c r="U69" s="2">
        <v>16.887630000000001</v>
      </c>
      <c r="V69" s="2">
        <v>24</v>
      </c>
    </row>
    <row r="70" spans="1:22" x14ac:dyDescent="0.25">
      <c r="A70" s="2" t="s">
        <v>2</v>
      </c>
      <c r="B70" s="2">
        <v>100</v>
      </c>
      <c r="C70" s="2">
        <v>0.7</v>
      </c>
      <c r="D70" s="2">
        <v>44282.776030000001</v>
      </c>
      <c r="E70" s="2">
        <v>1.813E-2</v>
      </c>
      <c r="F70" s="2">
        <v>42700.736669999998</v>
      </c>
      <c r="G70" s="2">
        <v>9.2170000000000002E-2</v>
      </c>
      <c r="H70" s="2">
        <v>39056.341899999999</v>
      </c>
      <c r="I70" s="2">
        <v>16.623930000000001</v>
      </c>
      <c r="J70" s="2">
        <v>133</v>
      </c>
      <c r="K70" s="2">
        <v>35763.78385</v>
      </c>
      <c r="L70" s="2">
        <v>16.873180000000001</v>
      </c>
      <c r="M70" s="2">
        <v>53</v>
      </c>
      <c r="N70" s="2">
        <v>36226.763980000003</v>
      </c>
      <c r="O70" s="2">
        <v>16.58811</v>
      </c>
      <c r="P70" s="2">
        <v>464</v>
      </c>
      <c r="Q70" s="2">
        <v>37332.22812</v>
      </c>
      <c r="R70" s="2">
        <v>16.568000000000001</v>
      </c>
      <c r="S70" s="2">
        <v>183</v>
      </c>
      <c r="T70" s="2">
        <v>35895.2402</v>
      </c>
      <c r="U70" s="2">
        <v>17.289200000000001</v>
      </c>
      <c r="V70" s="2">
        <v>25</v>
      </c>
    </row>
    <row r="71" spans="1:22" x14ac:dyDescent="0.25">
      <c r="A71" s="2" t="s">
        <v>2</v>
      </c>
      <c r="B71" s="2">
        <v>100</v>
      </c>
      <c r="C71" s="2">
        <v>0.7</v>
      </c>
      <c r="D71" s="2">
        <v>44282.776030000001</v>
      </c>
      <c r="E71" s="2">
        <v>1.8720000000000001E-2</v>
      </c>
      <c r="F71" s="2">
        <v>42700.736669999998</v>
      </c>
      <c r="G71" s="2">
        <v>9.2780000000000001E-2</v>
      </c>
      <c r="H71" s="2">
        <v>37513.246959999997</v>
      </c>
      <c r="I71" s="2">
        <v>16.59515</v>
      </c>
      <c r="J71" s="2">
        <v>134</v>
      </c>
      <c r="K71" s="2">
        <v>35812.770570000001</v>
      </c>
      <c r="L71" s="2">
        <v>16.560120000000001</v>
      </c>
      <c r="M71" s="2">
        <v>52</v>
      </c>
      <c r="N71" s="2">
        <v>36769.412579999997</v>
      </c>
      <c r="O71" s="2">
        <v>16.601510000000001</v>
      </c>
      <c r="P71" s="2">
        <v>471</v>
      </c>
      <c r="Q71" s="2">
        <v>36711.656969999996</v>
      </c>
      <c r="R71" s="2">
        <v>16.611529999999998</v>
      </c>
      <c r="S71" s="2">
        <v>186</v>
      </c>
      <c r="T71" s="2">
        <v>35766.295810000003</v>
      </c>
      <c r="U71" s="2">
        <v>17.11992</v>
      </c>
      <c r="V71" s="2">
        <v>24</v>
      </c>
    </row>
    <row r="72" spans="1:22" x14ac:dyDescent="0.25">
      <c r="A72" s="2" t="s">
        <v>2</v>
      </c>
      <c r="B72" s="2">
        <v>100</v>
      </c>
      <c r="C72" s="2">
        <v>0.7</v>
      </c>
      <c r="D72" s="2">
        <v>44282.776030000001</v>
      </c>
      <c r="E72" s="2">
        <v>1.8489999999999999E-2</v>
      </c>
      <c r="F72" s="2">
        <v>42700.736669999998</v>
      </c>
      <c r="G72" s="2">
        <v>9.1480000000000006E-2</v>
      </c>
      <c r="H72" s="2">
        <v>41324.357400000001</v>
      </c>
      <c r="I72" s="2">
        <v>16.570830000000001</v>
      </c>
      <c r="J72" s="2">
        <v>138</v>
      </c>
      <c r="K72" s="2">
        <v>35673.604579999999</v>
      </c>
      <c r="L72" s="2">
        <v>16.806509999999999</v>
      </c>
      <c r="M72" s="2">
        <v>53</v>
      </c>
      <c r="N72" s="2">
        <v>37295.124219999998</v>
      </c>
      <c r="O72" s="2">
        <v>16.56268</v>
      </c>
      <c r="P72" s="2">
        <v>470</v>
      </c>
      <c r="Q72" s="2">
        <v>38382.397870000001</v>
      </c>
      <c r="R72" s="2">
        <v>16.61966</v>
      </c>
      <c r="S72" s="2">
        <v>184</v>
      </c>
      <c r="T72" s="2">
        <v>35794.431120000001</v>
      </c>
      <c r="U72" s="2">
        <v>16.599260000000001</v>
      </c>
      <c r="V72" s="2">
        <v>24</v>
      </c>
    </row>
    <row r="73" spans="1:22" x14ac:dyDescent="0.25">
      <c r="A73" s="2" t="s">
        <v>2</v>
      </c>
      <c r="B73" s="2">
        <v>100</v>
      </c>
      <c r="C73" s="2">
        <v>1</v>
      </c>
      <c r="D73" s="2">
        <v>39537.459219999997</v>
      </c>
      <c r="E73" s="2">
        <v>2.0369999999999999E-2</v>
      </c>
      <c r="F73" s="2">
        <v>38359.374819999997</v>
      </c>
      <c r="G73" s="2">
        <v>9.6350000000000005E-2</v>
      </c>
      <c r="H73" s="2">
        <v>38465.486369999999</v>
      </c>
      <c r="I73" s="2">
        <v>26.74776</v>
      </c>
      <c r="J73" s="2">
        <v>216</v>
      </c>
      <c r="K73" s="2">
        <v>35259.209739999998</v>
      </c>
      <c r="L73" s="2">
        <v>26.819330000000001</v>
      </c>
      <c r="M73" s="2">
        <v>83</v>
      </c>
      <c r="N73" s="2">
        <v>35909.293449999997</v>
      </c>
      <c r="O73" s="2">
        <v>26.695229999999999</v>
      </c>
      <c r="P73" s="2">
        <v>739</v>
      </c>
      <c r="Q73" s="2">
        <v>37639.4836</v>
      </c>
      <c r="R73" s="2">
        <v>26.712250000000001</v>
      </c>
      <c r="S73" s="2">
        <v>304</v>
      </c>
      <c r="T73" s="2">
        <v>35471.750619999999</v>
      </c>
      <c r="U73" s="2">
        <v>27.128419999999998</v>
      </c>
      <c r="V73" s="2">
        <v>42</v>
      </c>
    </row>
    <row r="74" spans="1:22" x14ac:dyDescent="0.25">
      <c r="A74" s="2" t="s">
        <v>2</v>
      </c>
      <c r="B74" s="2">
        <v>100</v>
      </c>
      <c r="C74" s="2">
        <v>1</v>
      </c>
      <c r="D74" s="2">
        <v>39537.459219999997</v>
      </c>
      <c r="E74" s="2">
        <v>1.8679999999999999E-2</v>
      </c>
      <c r="F74" s="2">
        <v>38359.374819999997</v>
      </c>
      <c r="G74" s="2">
        <v>9.0789999999999996E-2</v>
      </c>
      <c r="H74" s="2">
        <v>39537.459219999997</v>
      </c>
      <c r="I74" s="2">
        <v>26.78396</v>
      </c>
      <c r="J74" s="2">
        <v>216</v>
      </c>
      <c r="K74" s="2">
        <v>35444.434419999998</v>
      </c>
      <c r="L74" s="2">
        <v>26.703199999999999</v>
      </c>
      <c r="M74" s="2">
        <v>83</v>
      </c>
      <c r="N74" s="2">
        <v>36248.699500000002</v>
      </c>
      <c r="O74" s="2">
        <v>26.701029999999999</v>
      </c>
      <c r="P74" s="2">
        <v>763</v>
      </c>
      <c r="Q74" s="2">
        <v>37855.821510000002</v>
      </c>
      <c r="R74" s="2">
        <v>26.717289999999998</v>
      </c>
      <c r="S74" s="2">
        <v>295</v>
      </c>
      <c r="T74" s="2">
        <v>35461.204189999997</v>
      </c>
      <c r="U74" s="2">
        <v>27.178650000000001</v>
      </c>
      <c r="V74" s="2">
        <v>47</v>
      </c>
    </row>
    <row r="75" spans="1:22" x14ac:dyDescent="0.25">
      <c r="A75" s="2" t="s">
        <v>2</v>
      </c>
      <c r="B75" s="2">
        <v>100</v>
      </c>
      <c r="C75" s="2">
        <v>1</v>
      </c>
      <c r="D75" s="2">
        <v>39537.459219999997</v>
      </c>
      <c r="E75" s="2">
        <v>1.8919999999999999E-2</v>
      </c>
      <c r="F75" s="2">
        <v>38359.374819999997</v>
      </c>
      <c r="G75" s="2">
        <v>8.8929999999999995E-2</v>
      </c>
      <c r="H75" s="2">
        <v>36195.75318</v>
      </c>
      <c r="I75" s="2">
        <v>26.780919999999998</v>
      </c>
      <c r="J75" s="2">
        <v>236</v>
      </c>
      <c r="K75" s="2">
        <v>35451.49626</v>
      </c>
      <c r="L75" s="2">
        <v>26.846910000000001</v>
      </c>
      <c r="M75" s="2">
        <v>84</v>
      </c>
      <c r="N75" s="2">
        <v>36035.735549999998</v>
      </c>
      <c r="O75" s="2">
        <v>26.689350000000001</v>
      </c>
      <c r="P75" s="2">
        <v>749</v>
      </c>
      <c r="Q75" s="2">
        <v>37293.064780000001</v>
      </c>
      <c r="R75" s="2">
        <v>26.777909999999999</v>
      </c>
      <c r="S75" s="2">
        <v>293</v>
      </c>
      <c r="T75" s="2">
        <v>35368.539299999997</v>
      </c>
      <c r="U75" s="2">
        <v>27.29074</v>
      </c>
      <c r="V75" s="2">
        <v>38</v>
      </c>
    </row>
    <row r="76" spans="1:22" x14ac:dyDescent="0.25">
      <c r="A76" s="2" t="s">
        <v>2</v>
      </c>
      <c r="B76" s="2">
        <v>100</v>
      </c>
      <c r="C76" s="2">
        <v>1</v>
      </c>
      <c r="D76" s="2">
        <v>39537.459219999997</v>
      </c>
      <c r="E76" s="2">
        <v>1.9820000000000001E-2</v>
      </c>
      <c r="F76" s="2">
        <v>38359.374819999997</v>
      </c>
      <c r="G76" s="2">
        <v>9.6119999999999997E-2</v>
      </c>
      <c r="H76" s="2">
        <v>36472.032209999998</v>
      </c>
      <c r="I76" s="2">
        <v>26.77881</v>
      </c>
      <c r="J76" s="2">
        <v>259</v>
      </c>
      <c r="K76" s="2">
        <v>35449.716849999997</v>
      </c>
      <c r="L76" s="2">
        <v>26.809539999999998</v>
      </c>
      <c r="M76" s="2">
        <v>83</v>
      </c>
      <c r="N76" s="2">
        <v>36944.00434</v>
      </c>
      <c r="O76" s="2">
        <v>26.741779999999999</v>
      </c>
      <c r="P76" s="2">
        <v>773</v>
      </c>
      <c r="Q76" s="2">
        <v>37146.4735</v>
      </c>
      <c r="R76" s="2">
        <v>26.793430000000001</v>
      </c>
      <c r="S76" s="2">
        <v>303</v>
      </c>
      <c r="T76" s="2">
        <v>35500.165390000002</v>
      </c>
      <c r="U76" s="2">
        <v>27.397760000000002</v>
      </c>
      <c r="V76" s="2">
        <v>38</v>
      </c>
    </row>
    <row r="77" spans="1:22" x14ac:dyDescent="0.25">
      <c r="A77" s="2" t="s">
        <v>2</v>
      </c>
      <c r="B77" s="2">
        <v>100</v>
      </c>
      <c r="C77" s="2">
        <v>1</v>
      </c>
      <c r="D77" s="2">
        <v>39537.459219999997</v>
      </c>
      <c r="E77" s="2">
        <v>1.924E-2</v>
      </c>
      <c r="F77" s="2">
        <v>38359.374819999997</v>
      </c>
      <c r="G77" s="2">
        <v>8.7499999999999994E-2</v>
      </c>
      <c r="H77" s="2">
        <v>39537.459219999997</v>
      </c>
      <c r="I77" s="2">
        <v>26.79138</v>
      </c>
      <c r="J77" s="2">
        <v>223</v>
      </c>
      <c r="K77" s="2">
        <v>35230.773880000001</v>
      </c>
      <c r="L77" s="2">
        <v>26.977329999999998</v>
      </c>
      <c r="M77" s="2">
        <v>84</v>
      </c>
      <c r="N77" s="2">
        <v>36553.511980000003</v>
      </c>
      <c r="O77" s="2">
        <v>26.70335</v>
      </c>
      <c r="P77" s="2">
        <v>798</v>
      </c>
      <c r="Q77" s="2">
        <v>37587.663330000003</v>
      </c>
      <c r="R77" s="2">
        <v>26.758510000000001</v>
      </c>
      <c r="S77" s="2">
        <v>295</v>
      </c>
      <c r="T77" s="2">
        <v>35460.70233</v>
      </c>
      <c r="U77" s="2">
        <v>26.940059999999999</v>
      </c>
      <c r="V77" s="2">
        <v>46</v>
      </c>
    </row>
    <row r="78" spans="1:22" x14ac:dyDescent="0.25">
      <c r="A78" s="2" t="s">
        <v>2</v>
      </c>
      <c r="B78" s="2">
        <v>997</v>
      </c>
      <c r="C78" s="2">
        <v>0.4</v>
      </c>
      <c r="D78" s="2">
        <v>359869.51390000002</v>
      </c>
      <c r="E78" s="2">
        <v>0.12372</v>
      </c>
      <c r="F78" s="2">
        <v>338993.55920000002</v>
      </c>
      <c r="G78" s="2">
        <v>0.11329</v>
      </c>
      <c r="H78" s="2">
        <v>336748.08328999998</v>
      </c>
      <c r="I78" s="2">
        <v>592.92564000000004</v>
      </c>
      <c r="J78" s="2">
        <v>265</v>
      </c>
      <c r="K78" s="2">
        <v>325490.88227</v>
      </c>
      <c r="L78" s="2">
        <v>606.86067000000003</v>
      </c>
      <c r="M78" s="2">
        <v>9</v>
      </c>
      <c r="N78" s="2">
        <v>325301.77243000001</v>
      </c>
      <c r="O78" s="2">
        <v>592.54228000000001</v>
      </c>
      <c r="P78" s="2">
        <v>1471</v>
      </c>
      <c r="Q78" s="2">
        <v>326947.92158999998</v>
      </c>
      <c r="R78" s="2">
        <v>598.73694999999998</v>
      </c>
      <c r="S78" s="2">
        <v>41</v>
      </c>
      <c r="T78" s="2">
        <v>323896.65406999999</v>
      </c>
      <c r="U78" s="2">
        <v>617.41368</v>
      </c>
      <c r="V78" s="2">
        <v>7</v>
      </c>
    </row>
    <row r="79" spans="1:22" x14ac:dyDescent="0.25">
      <c r="A79" s="2" t="s">
        <v>2</v>
      </c>
      <c r="B79" s="2">
        <v>997</v>
      </c>
      <c r="C79" s="2">
        <v>0.4</v>
      </c>
      <c r="D79" s="2">
        <v>359869.51390000002</v>
      </c>
      <c r="E79" s="2">
        <v>1.4030000000000001E-2</v>
      </c>
      <c r="F79" s="2">
        <v>338993.55920000002</v>
      </c>
      <c r="G79" s="2">
        <v>0.10929</v>
      </c>
      <c r="H79" s="2">
        <v>336342.72281000001</v>
      </c>
      <c r="I79" s="2">
        <v>594.23659999999995</v>
      </c>
      <c r="J79" s="2">
        <v>273</v>
      </c>
      <c r="K79" s="2">
        <v>324918.73102000001</v>
      </c>
      <c r="L79" s="2">
        <v>606.75175000000002</v>
      </c>
      <c r="M79" s="2">
        <v>9</v>
      </c>
      <c r="N79" s="2">
        <v>325135.17478</v>
      </c>
      <c r="O79" s="2">
        <v>592.57969000000003</v>
      </c>
      <c r="P79" s="2">
        <v>1475</v>
      </c>
      <c r="Q79" s="2">
        <v>327228.62754000002</v>
      </c>
      <c r="R79" s="2">
        <v>599.28993000000003</v>
      </c>
      <c r="S79" s="2">
        <v>40</v>
      </c>
      <c r="T79" s="2">
        <v>324442.0037</v>
      </c>
      <c r="U79" s="2">
        <v>651.75199999999995</v>
      </c>
      <c r="V79" s="2">
        <v>10</v>
      </c>
    </row>
    <row r="80" spans="1:22" x14ac:dyDescent="0.25">
      <c r="A80" s="2" t="s">
        <v>2</v>
      </c>
      <c r="B80" s="2">
        <v>997</v>
      </c>
      <c r="C80" s="2">
        <v>0.4</v>
      </c>
      <c r="D80" s="2">
        <v>359869.51390000002</v>
      </c>
      <c r="E80" s="2">
        <v>1.392E-2</v>
      </c>
      <c r="F80" s="2">
        <v>338993.55920000002</v>
      </c>
      <c r="G80" s="2">
        <v>0.10963000000000001</v>
      </c>
      <c r="H80" s="2">
        <v>334385.05098</v>
      </c>
      <c r="I80" s="2">
        <v>593.53013999999996</v>
      </c>
      <c r="J80" s="2">
        <v>260</v>
      </c>
      <c r="K80" s="2">
        <v>326010.94474000001</v>
      </c>
      <c r="L80" s="2">
        <v>610.94539999999995</v>
      </c>
      <c r="M80" s="2">
        <v>9</v>
      </c>
      <c r="N80" s="2">
        <v>325025.02346</v>
      </c>
      <c r="O80" s="2">
        <v>592.40866000000005</v>
      </c>
      <c r="P80" s="2">
        <v>1455</v>
      </c>
      <c r="Q80" s="2">
        <v>326777.14474000002</v>
      </c>
      <c r="R80" s="2">
        <v>604.76378</v>
      </c>
      <c r="S80" s="2">
        <v>41</v>
      </c>
      <c r="T80" s="2">
        <v>324110.41953999997</v>
      </c>
      <c r="U80" s="2">
        <v>610.78372999999999</v>
      </c>
      <c r="V80" s="2">
        <v>7</v>
      </c>
    </row>
    <row r="81" spans="1:22" x14ac:dyDescent="0.25">
      <c r="A81" s="2" t="s">
        <v>2</v>
      </c>
      <c r="B81" s="2">
        <v>997</v>
      </c>
      <c r="C81" s="2">
        <v>0.4</v>
      </c>
      <c r="D81" s="2">
        <v>359869.51390000002</v>
      </c>
      <c r="E81" s="2">
        <v>1.443E-2</v>
      </c>
      <c r="F81" s="2">
        <v>338993.55920000002</v>
      </c>
      <c r="G81" s="2">
        <v>0.10768999999999999</v>
      </c>
      <c r="H81" s="2">
        <v>338897.20593</v>
      </c>
      <c r="I81" s="2">
        <v>593.75135999999998</v>
      </c>
      <c r="J81" s="2">
        <v>266</v>
      </c>
      <c r="K81" s="2">
        <v>325920.72447000002</v>
      </c>
      <c r="L81" s="2">
        <v>609.23125000000005</v>
      </c>
      <c r="M81" s="2">
        <v>9</v>
      </c>
      <c r="N81" s="2">
        <v>326039.05806000001</v>
      </c>
      <c r="O81" s="2">
        <v>592.60123999999996</v>
      </c>
      <c r="P81" s="2">
        <v>1456</v>
      </c>
      <c r="Q81" s="2">
        <v>326675.16519000003</v>
      </c>
      <c r="R81" s="2">
        <v>593.01468999999997</v>
      </c>
      <c r="S81" s="2">
        <v>41</v>
      </c>
      <c r="T81" s="2">
        <v>324189.52003999997</v>
      </c>
      <c r="U81" s="2">
        <v>615.21324000000004</v>
      </c>
      <c r="V81" s="2">
        <v>7</v>
      </c>
    </row>
    <row r="82" spans="1:22" x14ac:dyDescent="0.25">
      <c r="A82" s="2" t="s">
        <v>2</v>
      </c>
      <c r="B82" s="2">
        <v>997</v>
      </c>
      <c r="C82" s="2">
        <v>0.4</v>
      </c>
      <c r="D82" s="2">
        <v>359869.51390000002</v>
      </c>
      <c r="E82" s="2">
        <v>1.421E-2</v>
      </c>
      <c r="F82" s="2">
        <v>338993.55920000002</v>
      </c>
      <c r="G82" s="2">
        <v>0.10803</v>
      </c>
      <c r="H82" s="2">
        <v>337827.86332</v>
      </c>
      <c r="I82" s="2">
        <v>592.62630999999999</v>
      </c>
      <c r="J82" s="2">
        <v>272</v>
      </c>
      <c r="K82" s="2">
        <v>325272.15289999999</v>
      </c>
      <c r="L82" s="2">
        <v>611.05011000000002</v>
      </c>
      <c r="M82" s="2">
        <v>9</v>
      </c>
      <c r="N82" s="2">
        <v>325233.23995000002</v>
      </c>
      <c r="O82" s="2">
        <v>592.38115000000005</v>
      </c>
      <c r="P82" s="2">
        <v>1503</v>
      </c>
      <c r="Q82" s="2">
        <v>333652.38981000002</v>
      </c>
      <c r="R82" s="2">
        <v>600.5308</v>
      </c>
      <c r="S82" s="2">
        <v>41</v>
      </c>
      <c r="T82" s="2">
        <v>324529.99670000002</v>
      </c>
      <c r="U82" s="2">
        <v>630.46240999999998</v>
      </c>
      <c r="V82" s="2">
        <v>9</v>
      </c>
    </row>
    <row r="83" spans="1:22" x14ac:dyDescent="0.25">
      <c r="A83" s="2" t="s">
        <v>2</v>
      </c>
      <c r="B83" s="2">
        <v>997</v>
      </c>
      <c r="C83" s="2">
        <v>0.7</v>
      </c>
      <c r="D83" s="2">
        <v>334823.77633999998</v>
      </c>
      <c r="E83" s="2">
        <v>1.397E-2</v>
      </c>
      <c r="F83" s="2">
        <v>330987.09979000001</v>
      </c>
      <c r="G83" s="2">
        <v>9.3960000000000002E-2</v>
      </c>
      <c r="H83" s="2">
        <v>328390.75857000001</v>
      </c>
      <c r="I83" s="2">
        <v>858.26507000000004</v>
      </c>
      <c r="J83" s="2">
        <v>380</v>
      </c>
      <c r="K83" s="2">
        <v>324156.73505999998</v>
      </c>
      <c r="L83" s="2">
        <v>869.38459</v>
      </c>
      <c r="M83" s="2">
        <v>12</v>
      </c>
      <c r="N83" s="2">
        <v>323644.45662999997</v>
      </c>
      <c r="O83" s="2">
        <v>857.40512000000001</v>
      </c>
      <c r="P83" s="2">
        <v>2089</v>
      </c>
      <c r="Q83" s="2">
        <v>330025.44805000001</v>
      </c>
      <c r="R83" s="2">
        <v>861.51986999999997</v>
      </c>
      <c r="S83" s="2">
        <v>60</v>
      </c>
      <c r="T83" s="2">
        <v>323499.14306999999</v>
      </c>
      <c r="U83" s="2">
        <v>927.77701999999999</v>
      </c>
      <c r="V83" s="2">
        <v>10</v>
      </c>
    </row>
    <row r="84" spans="1:22" x14ac:dyDescent="0.25">
      <c r="A84" s="2" t="s">
        <v>2</v>
      </c>
      <c r="B84" s="2">
        <v>997</v>
      </c>
      <c r="C84" s="2">
        <v>0.7</v>
      </c>
      <c r="D84" s="2">
        <v>334823.77633999998</v>
      </c>
      <c r="E84" s="2">
        <v>1.468E-2</v>
      </c>
      <c r="F84" s="2">
        <v>330987.09979000001</v>
      </c>
      <c r="G84" s="2">
        <v>9.5689999999999997E-2</v>
      </c>
      <c r="H84" s="2">
        <v>330252.71710000001</v>
      </c>
      <c r="I84" s="2">
        <v>857.95200999999997</v>
      </c>
      <c r="J84" s="2">
        <v>394</v>
      </c>
      <c r="K84" s="2">
        <v>324157.65214000002</v>
      </c>
      <c r="L84" s="2">
        <v>867.38415999999995</v>
      </c>
      <c r="M84" s="2">
        <v>12</v>
      </c>
      <c r="N84" s="2">
        <v>325083.66159999999</v>
      </c>
      <c r="O84" s="2">
        <v>857.19321000000002</v>
      </c>
      <c r="P84" s="2">
        <v>2027</v>
      </c>
      <c r="Q84" s="2">
        <v>325808.26280000003</v>
      </c>
      <c r="R84" s="2">
        <v>859.10811999999999</v>
      </c>
      <c r="S84" s="2">
        <v>59</v>
      </c>
      <c r="T84" s="2">
        <v>323433.76672999997</v>
      </c>
      <c r="U84" s="2">
        <v>921.23352</v>
      </c>
      <c r="V84" s="2">
        <v>10</v>
      </c>
    </row>
    <row r="85" spans="1:22" x14ac:dyDescent="0.25">
      <c r="A85" s="2" t="s">
        <v>2</v>
      </c>
      <c r="B85" s="2">
        <v>997</v>
      </c>
      <c r="C85" s="2">
        <v>0.7</v>
      </c>
      <c r="D85" s="2">
        <v>334823.77633999998</v>
      </c>
      <c r="E85" s="2">
        <v>1.4279999999999999E-2</v>
      </c>
      <c r="F85" s="2">
        <v>330987.09979000001</v>
      </c>
      <c r="G85" s="2">
        <v>9.3840000000000007E-2</v>
      </c>
      <c r="H85" s="2">
        <v>328389.84123000002</v>
      </c>
      <c r="I85" s="2">
        <v>857.77071000000001</v>
      </c>
      <c r="J85" s="2">
        <v>381</v>
      </c>
      <c r="K85" s="2">
        <v>324582.41717999999</v>
      </c>
      <c r="L85" s="2">
        <v>868.17902000000004</v>
      </c>
      <c r="M85" s="2">
        <v>12</v>
      </c>
      <c r="N85" s="2">
        <v>324849.69722999999</v>
      </c>
      <c r="O85" s="2">
        <v>857.31982000000005</v>
      </c>
      <c r="P85" s="2">
        <v>2176</v>
      </c>
      <c r="Q85" s="2">
        <v>326144.12607</v>
      </c>
      <c r="R85" s="2">
        <v>868.37653</v>
      </c>
      <c r="S85" s="2">
        <v>59</v>
      </c>
      <c r="T85" s="2">
        <v>323548.69043000002</v>
      </c>
      <c r="U85" s="2">
        <v>921.19069999999999</v>
      </c>
      <c r="V85" s="2">
        <v>10</v>
      </c>
    </row>
    <row r="86" spans="1:22" x14ac:dyDescent="0.25">
      <c r="A86" s="2" t="s">
        <v>2</v>
      </c>
      <c r="B86" s="2">
        <v>997</v>
      </c>
      <c r="C86" s="2">
        <v>0.7</v>
      </c>
      <c r="D86" s="2">
        <v>334823.77633999998</v>
      </c>
      <c r="E86" s="2">
        <v>1.443E-2</v>
      </c>
      <c r="F86" s="2">
        <v>330987.09979000001</v>
      </c>
      <c r="G86" s="2">
        <v>9.425E-2</v>
      </c>
      <c r="H86" s="2">
        <v>330315.87975000002</v>
      </c>
      <c r="I86" s="2">
        <v>857.49662000000001</v>
      </c>
      <c r="J86" s="2">
        <v>379</v>
      </c>
      <c r="K86" s="2">
        <v>324325.22149999999</v>
      </c>
      <c r="L86" s="2">
        <v>871.56060000000002</v>
      </c>
      <c r="M86" s="2">
        <v>12</v>
      </c>
      <c r="N86" s="2">
        <v>325610.44949000003</v>
      </c>
      <c r="O86" s="2">
        <v>857.45921999999996</v>
      </c>
      <c r="P86" s="2">
        <v>2037</v>
      </c>
      <c r="Q86" s="2">
        <v>325488.25471000001</v>
      </c>
      <c r="R86" s="2">
        <v>865.12435000000005</v>
      </c>
      <c r="S86" s="2">
        <v>60</v>
      </c>
      <c r="T86" s="2">
        <v>323297.32782000001</v>
      </c>
      <c r="U86" s="2">
        <v>922.57556999999997</v>
      </c>
      <c r="V86" s="2">
        <v>10</v>
      </c>
    </row>
    <row r="87" spans="1:22" x14ac:dyDescent="0.25">
      <c r="A87" s="2" t="s">
        <v>2</v>
      </c>
      <c r="B87" s="2">
        <v>997</v>
      </c>
      <c r="C87" s="2">
        <v>0.7</v>
      </c>
      <c r="D87" s="2">
        <v>334823.77633999998</v>
      </c>
      <c r="E87" s="2">
        <v>1.439E-2</v>
      </c>
      <c r="F87" s="2">
        <v>330987.09979000001</v>
      </c>
      <c r="G87" s="2">
        <v>9.2710000000000001E-2</v>
      </c>
      <c r="H87" s="2">
        <v>328428.36962999997</v>
      </c>
      <c r="I87" s="2">
        <v>857.15723000000003</v>
      </c>
      <c r="J87" s="2">
        <v>376</v>
      </c>
      <c r="K87" s="2">
        <v>324449.57098999998</v>
      </c>
      <c r="L87" s="2">
        <v>864.99626000000001</v>
      </c>
      <c r="M87" s="2">
        <v>12</v>
      </c>
      <c r="N87" s="2">
        <v>324946.17985000001</v>
      </c>
      <c r="O87" s="2">
        <v>857.42821000000004</v>
      </c>
      <c r="P87" s="2">
        <v>2105</v>
      </c>
      <c r="Q87" s="2">
        <v>326086.45263999997</v>
      </c>
      <c r="R87" s="2">
        <v>864.06385</v>
      </c>
      <c r="S87" s="2">
        <v>60</v>
      </c>
      <c r="T87" s="2">
        <v>323450.84594999999</v>
      </c>
      <c r="U87" s="2">
        <v>925.04389000000003</v>
      </c>
      <c r="V87" s="2">
        <v>10</v>
      </c>
    </row>
    <row r="88" spans="1:22" x14ac:dyDescent="0.25">
      <c r="A88" s="2" t="s">
        <v>2</v>
      </c>
      <c r="B88" s="2">
        <v>997</v>
      </c>
      <c r="C88" s="2">
        <v>1</v>
      </c>
      <c r="D88" s="2">
        <v>324476.69643000001</v>
      </c>
      <c r="E88" s="2">
        <v>1.272E-2</v>
      </c>
      <c r="F88" s="2">
        <v>324947.31459999998</v>
      </c>
      <c r="G88" s="2">
        <v>5.8209999999999998E-2</v>
      </c>
      <c r="H88" s="2">
        <v>324476.69643000001</v>
      </c>
      <c r="I88" s="2">
        <v>1009.0478900000001</v>
      </c>
      <c r="J88" s="2">
        <v>455</v>
      </c>
      <c r="K88" s="2">
        <v>323538.44488999998</v>
      </c>
      <c r="L88" s="2">
        <v>1017.6019</v>
      </c>
      <c r="M88" s="2">
        <v>14</v>
      </c>
      <c r="N88" s="2">
        <v>324516.45176000003</v>
      </c>
      <c r="O88" s="2">
        <v>1008.91625</v>
      </c>
      <c r="P88" s="2">
        <v>2536</v>
      </c>
      <c r="Q88" s="2">
        <v>325314.97675999999</v>
      </c>
      <c r="R88" s="2">
        <v>1011.02145</v>
      </c>
      <c r="S88" s="2">
        <v>70</v>
      </c>
      <c r="T88" s="2">
        <v>323156.67132000002</v>
      </c>
      <c r="U88" s="2">
        <v>1083.6076800000001</v>
      </c>
      <c r="V88" s="2">
        <v>11</v>
      </c>
    </row>
    <row r="89" spans="1:22" x14ac:dyDescent="0.25">
      <c r="A89" s="2" t="s">
        <v>2</v>
      </c>
      <c r="B89" s="2">
        <v>997</v>
      </c>
      <c r="C89" s="2">
        <v>1</v>
      </c>
      <c r="D89" s="2">
        <v>324476.69643000001</v>
      </c>
      <c r="E89" s="2">
        <v>1.2760000000000001E-2</v>
      </c>
      <c r="F89" s="2">
        <v>324947.31459999998</v>
      </c>
      <c r="G89" s="2">
        <v>5.7729999999999997E-2</v>
      </c>
      <c r="H89" s="2">
        <v>324476.69643000001</v>
      </c>
      <c r="I89" s="2">
        <v>1008.84696</v>
      </c>
      <c r="J89" s="2">
        <v>460</v>
      </c>
      <c r="K89" s="2">
        <v>322921.59000000003</v>
      </c>
      <c r="L89" s="2">
        <v>1015.32584</v>
      </c>
      <c r="M89" s="2">
        <v>14</v>
      </c>
      <c r="N89" s="2">
        <v>324272.22016999999</v>
      </c>
      <c r="O89" s="2">
        <v>1008.81217</v>
      </c>
      <c r="P89" s="2">
        <v>2364</v>
      </c>
      <c r="Q89" s="2">
        <v>325380.78245</v>
      </c>
      <c r="R89" s="2">
        <v>1017.5473</v>
      </c>
      <c r="S89" s="2">
        <v>72</v>
      </c>
      <c r="T89" s="2">
        <v>322899.40205999999</v>
      </c>
      <c r="U89" s="2">
        <v>1078.3084799999999</v>
      </c>
      <c r="V89" s="2">
        <v>11</v>
      </c>
    </row>
    <row r="90" spans="1:22" x14ac:dyDescent="0.25">
      <c r="A90" s="2" t="s">
        <v>2</v>
      </c>
      <c r="B90" s="2">
        <v>997</v>
      </c>
      <c r="C90" s="2">
        <v>1</v>
      </c>
      <c r="D90" s="2">
        <v>324476.69643000001</v>
      </c>
      <c r="E90" s="2">
        <v>1.2699999999999999E-2</v>
      </c>
      <c r="F90" s="2">
        <v>324947.31459999998</v>
      </c>
      <c r="G90" s="2">
        <v>5.8409999999999997E-2</v>
      </c>
      <c r="H90" s="2">
        <v>324476.69643000001</v>
      </c>
      <c r="I90" s="2">
        <v>1010.23514</v>
      </c>
      <c r="J90" s="2">
        <v>449</v>
      </c>
      <c r="K90" s="2">
        <v>323383.99367</v>
      </c>
      <c r="L90" s="2">
        <v>1013.47487</v>
      </c>
      <c r="M90" s="2">
        <v>14</v>
      </c>
      <c r="N90" s="2">
        <v>324525.92838</v>
      </c>
      <c r="O90" s="2">
        <v>1008.94239</v>
      </c>
      <c r="P90" s="2">
        <v>2513</v>
      </c>
      <c r="Q90" s="2">
        <v>325349.78869000002</v>
      </c>
      <c r="R90" s="2">
        <v>1014.77397</v>
      </c>
      <c r="S90" s="2">
        <v>72</v>
      </c>
      <c r="T90" s="2">
        <v>323089.08776000002</v>
      </c>
      <c r="U90" s="2">
        <v>1083.62024</v>
      </c>
      <c r="V90" s="2">
        <v>11</v>
      </c>
    </row>
    <row r="91" spans="1:22" x14ac:dyDescent="0.25">
      <c r="A91" s="2" t="s">
        <v>2</v>
      </c>
      <c r="B91" s="2">
        <v>997</v>
      </c>
      <c r="C91" s="2">
        <v>1</v>
      </c>
      <c r="D91" s="2">
        <v>324476.69643000001</v>
      </c>
      <c r="E91" s="2">
        <v>1.321E-2</v>
      </c>
      <c r="F91" s="2">
        <v>324947.31459999998</v>
      </c>
      <c r="G91" s="2">
        <v>5.774E-2</v>
      </c>
      <c r="H91" s="2">
        <v>324476.69643000001</v>
      </c>
      <c r="I91" s="2">
        <v>1010.93858</v>
      </c>
      <c r="J91" s="2">
        <v>450</v>
      </c>
      <c r="K91" s="2">
        <v>323326.72658999998</v>
      </c>
      <c r="L91" s="2">
        <v>1011.67845</v>
      </c>
      <c r="M91" s="2">
        <v>14</v>
      </c>
      <c r="N91" s="2">
        <v>324637.16986000002</v>
      </c>
      <c r="O91" s="2">
        <v>1008.74501</v>
      </c>
      <c r="P91" s="2">
        <v>2624</v>
      </c>
      <c r="Q91" s="2">
        <v>325304.97038999997</v>
      </c>
      <c r="R91" s="2">
        <v>1019.0255</v>
      </c>
      <c r="S91" s="2">
        <v>72</v>
      </c>
      <c r="T91" s="2">
        <v>323151.12657000002</v>
      </c>
      <c r="U91" s="2">
        <v>1077.8566800000001</v>
      </c>
      <c r="V91" s="2">
        <v>11</v>
      </c>
    </row>
    <row r="92" spans="1:22" x14ac:dyDescent="0.25">
      <c r="A92" s="2" t="s">
        <v>2</v>
      </c>
      <c r="B92" s="2">
        <v>997</v>
      </c>
      <c r="C92" s="2">
        <v>1</v>
      </c>
      <c r="D92" s="2">
        <v>324476.69643000001</v>
      </c>
      <c r="E92" s="2">
        <v>1.298E-2</v>
      </c>
      <c r="F92" s="2">
        <v>324947.31459999998</v>
      </c>
      <c r="G92" s="2">
        <v>5.851E-2</v>
      </c>
      <c r="H92" s="2">
        <v>324476.69643000001</v>
      </c>
      <c r="I92" s="2">
        <v>1008.91385</v>
      </c>
      <c r="J92" s="2">
        <v>443</v>
      </c>
      <c r="K92" s="2">
        <v>323443.33811999997</v>
      </c>
      <c r="L92" s="2">
        <v>1011.42527</v>
      </c>
      <c r="M92" s="2">
        <v>14</v>
      </c>
      <c r="N92" s="2">
        <v>323840.82439000002</v>
      </c>
      <c r="O92" s="2">
        <v>1008.66733</v>
      </c>
      <c r="P92" s="2">
        <v>2593</v>
      </c>
      <c r="Q92" s="2">
        <v>325403.97795999999</v>
      </c>
      <c r="R92" s="2">
        <v>1012.95795</v>
      </c>
      <c r="S92" s="2">
        <v>72</v>
      </c>
      <c r="T92" s="2">
        <v>323007.87446000002</v>
      </c>
      <c r="U92" s="2">
        <v>1076.1187399999999</v>
      </c>
      <c r="V92" s="2">
        <v>11</v>
      </c>
    </row>
    <row r="93" spans="1:22" x14ac:dyDescent="0.25">
      <c r="A93" s="2" t="s">
        <v>0</v>
      </c>
      <c r="B93" s="2">
        <v>30</v>
      </c>
      <c r="C93" s="2">
        <v>0.4</v>
      </c>
      <c r="D93" s="2">
        <v>1022.80279</v>
      </c>
      <c r="E93" s="2">
        <v>4.8999999999999998E-4</v>
      </c>
      <c r="F93" s="2">
        <v>1022.80279</v>
      </c>
      <c r="G93" s="2">
        <v>1.2099999999999999E-3</v>
      </c>
      <c r="H93" s="2">
        <v>928.12973</v>
      </c>
      <c r="I93" s="2">
        <v>1.5244800000000001</v>
      </c>
      <c r="J93" s="2">
        <v>25</v>
      </c>
      <c r="K93" s="2">
        <v>888.29060000000004</v>
      </c>
      <c r="L93" s="2">
        <v>1.4890399999999999</v>
      </c>
      <c r="M93" s="2">
        <v>46</v>
      </c>
      <c r="N93" s="2">
        <v>888.29060000000004</v>
      </c>
      <c r="O93" s="2">
        <v>1.7575000000000001</v>
      </c>
      <c r="P93" s="2">
        <v>95</v>
      </c>
      <c r="Q93" s="2">
        <v>927.65713000000005</v>
      </c>
      <c r="R93" s="2">
        <v>1.4912799999999999</v>
      </c>
      <c r="S93" s="2">
        <v>125</v>
      </c>
      <c r="T93" s="2">
        <v>888.29060000000004</v>
      </c>
      <c r="U93" s="2">
        <v>1.55958</v>
      </c>
      <c r="V93" s="2">
        <v>13</v>
      </c>
    </row>
    <row r="94" spans="1:22" x14ac:dyDescent="0.25">
      <c r="A94" s="2" t="s">
        <v>0</v>
      </c>
      <c r="B94" s="2">
        <v>30</v>
      </c>
      <c r="C94" s="2">
        <v>0.4</v>
      </c>
      <c r="D94" s="2">
        <v>1022.80279</v>
      </c>
      <c r="E94" s="2">
        <v>6.3400000000000001E-3</v>
      </c>
      <c r="F94" s="2">
        <v>1022.80279</v>
      </c>
      <c r="G94" s="2">
        <v>1.5959999999999998E-2</v>
      </c>
      <c r="H94" s="2">
        <v>897.74519999999995</v>
      </c>
      <c r="I94" s="2">
        <v>1.49057</v>
      </c>
      <c r="J94" s="2">
        <v>22</v>
      </c>
      <c r="K94" s="2">
        <v>888.29060000000004</v>
      </c>
      <c r="L94" s="2">
        <v>1.48689</v>
      </c>
      <c r="M94" s="2">
        <v>48</v>
      </c>
      <c r="N94" s="2">
        <v>888.29060000000004</v>
      </c>
      <c r="O94" s="2">
        <v>1.4939100000000001</v>
      </c>
      <c r="P94" s="2">
        <v>75</v>
      </c>
      <c r="Q94" s="2">
        <v>927.65713000000005</v>
      </c>
      <c r="R94" s="2">
        <v>1.48847</v>
      </c>
      <c r="S94" s="2">
        <v>105</v>
      </c>
      <c r="T94" s="2">
        <v>888.29060000000004</v>
      </c>
      <c r="U94" s="2">
        <v>1.4888999999999999</v>
      </c>
      <c r="V94" s="2">
        <v>18</v>
      </c>
    </row>
    <row r="95" spans="1:22" x14ac:dyDescent="0.25">
      <c r="A95" s="2" t="s">
        <v>0</v>
      </c>
      <c r="B95" s="2">
        <v>30</v>
      </c>
      <c r="C95" s="2">
        <v>0.4</v>
      </c>
      <c r="D95" s="2">
        <v>1022.80279</v>
      </c>
      <c r="E95" s="2">
        <v>6.7000000000000002E-3</v>
      </c>
      <c r="F95" s="2">
        <v>1022.80279</v>
      </c>
      <c r="G95" s="2">
        <v>1.6310000000000002E-2</v>
      </c>
      <c r="H95" s="2">
        <v>899.96099000000004</v>
      </c>
      <c r="I95" s="2">
        <v>1.49129</v>
      </c>
      <c r="J95" s="2">
        <v>27</v>
      </c>
      <c r="K95" s="2">
        <v>889.76575000000003</v>
      </c>
      <c r="L95" s="2">
        <v>1.4907600000000001</v>
      </c>
      <c r="M95" s="2">
        <v>33</v>
      </c>
      <c r="N95" s="2">
        <v>888.29060000000004</v>
      </c>
      <c r="O95" s="2">
        <v>1.50132</v>
      </c>
      <c r="P95" s="2">
        <v>99</v>
      </c>
      <c r="Q95" s="2">
        <v>888.29060000000004</v>
      </c>
      <c r="R95" s="2">
        <v>1.49373</v>
      </c>
      <c r="S95" s="2">
        <v>109</v>
      </c>
      <c r="T95" s="2">
        <v>888.29060000000004</v>
      </c>
      <c r="U95" s="2">
        <v>1.5088999999999999</v>
      </c>
      <c r="V95" s="2">
        <v>16</v>
      </c>
    </row>
    <row r="96" spans="1:22" x14ac:dyDescent="0.25">
      <c r="A96" s="2" t="s">
        <v>0</v>
      </c>
      <c r="B96" s="2">
        <v>30</v>
      </c>
      <c r="C96" s="2">
        <v>0.4</v>
      </c>
      <c r="D96" s="2">
        <v>1022.80279</v>
      </c>
      <c r="E96" s="2">
        <v>6.3E-3</v>
      </c>
      <c r="F96" s="2">
        <v>1022.80279</v>
      </c>
      <c r="G96" s="2">
        <v>1.575E-2</v>
      </c>
      <c r="H96" s="2">
        <v>891.96988999999996</v>
      </c>
      <c r="I96" s="2">
        <v>1.5004599999999999</v>
      </c>
      <c r="J96" s="2">
        <v>26</v>
      </c>
      <c r="K96" s="2">
        <v>888.29060000000004</v>
      </c>
      <c r="L96" s="2">
        <v>1.50776</v>
      </c>
      <c r="M96" s="2">
        <v>48</v>
      </c>
      <c r="N96" s="2">
        <v>888.29060000000004</v>
      </c>
      <c r="O96" s="2">
        <v>1.48797</v>
      </c>
      <c r="P96" s="2">
        <v>84</v>
      </c>
      <c r="Q96" s="2">
        <v>888.29060000000004</v>
      </c>
      <c r="R96" s="2">
        <v>1.48614</v>
      </c>
      <c r="S96" s="2">
        <v>113</v>
      </c>
      <c r="T96" s="2">
        <v>888.29060000000004</v>
      </c>
      <c r="U96" s="2">
        <v>1.5262800000000001</v>
      </c>
      <c r="V96" s="2">
        <v>19</v>
      </c>
    </row>
    <row r="97" spans="1:22" x14ac:dyDescent="0.25">
      <c r="A97" s="2" t="s">
        <v>0</v>
      </c>
      <c r="B97" s="2">
        <v>30</v>
      </c>
      <c r="C97" s="2">
        <v>0.4</v>
      </c>
      <c r="D97" s="2">
        <v>1022.80279</v>
      </c>
      <c r="E97" s="2">
        <v>6.45E-3</v>
      </c>
      <c r="F97" s="2">
        <v>1022.80279</v>
      </c>
      <c r="G97" s="2">
        <v>1.6570000000000001E-2</v>
      </c>
      <c r="H97" s="2">
        <v>897.74519999999995</v>
      </c>
      <c r="I97" s="2">
        <v>1.5233300000000001</v>
      </c>
      <c r="J97" s="2">
        <v>27</v>
      </c>
      <c r="K97" s="2">
        <v>888.29060000000004</v>
      </c>
      <c r="L97" s="2">
        <v>1.9440500000000001</v>
      </c>
      <c r="M97" s="2">
        <v>39</v>
      </c>
      <c r="N97" s="2">
        <v>888.29060000000004</v>
      </c>
      <c r="O97" s="2">
        <v>1.48942</v>
      </c>
      <c r="P97" s="2">
        <v>100</v>
      </c>
      <c r="Q97" s="2">
        <v>888.29060000000004</v>
      </c>
      <c r="R97" s="2">
        <v>1.49542</v>
      </c>
      <c r="S97" s="2">
        <v>125</v>
      </c>
      <c r="T97" s="2">
        <v>888.29060000000004</v>
      </c>
      <c r="U97" s="2">
        <v>1.5343</v>
      </c>
      <c r="V97" s="2">
        <v>15</v>
      </c>
    </row>
    <row r="98" spans="1:22" x14ac:dyDescent="0.25">
      <c r="A98" s="2" t="s">
        <v>0</v>
      </c>
      <c r="B98" s="2">
        <v>30</v>
      </c>
      <c r="C98" s="2">
        <v>0.7</v>
      </c>
      <c r="D98" s="2">
        <v>740.48424</v>
      </c>
      <c r="E98" s="2">
        <v>8.43E-3</v>
      </c>
      <c r="F98" s="2">
        <v>740.76545999999996</v>
      </c>
      <c r="G98" s="2">
        <v>2.5819999999999999E-2</v>
      </c>
      <c r="H98" s="2">
        <v>728.30672000000004</v>
      </c>
      <c r="I98" s="2">
        <v>2.0755699999999999</v>
      </c>
      <c r="J98" s="2">
        <v>20</v>
      </c>
      <c r="K98" s="2">
        <v>652.96983999999998</v>
      </c>
      <c r="L98" s="2">
        <v>2.0543300000000002</v>
      </c>
      <c r="M98" s="2">
        <v>56</v>
      </c>
      <c r="N98" s="2">
        <v>712.9</v>
      </c>
      <c r="O98" s="2">
        <v>2.05525</v>
      </c>
      <c r="P98" s="2">
        <v>100</v>
      </c>
      <c r="Q98" s="2">
        <v>696.20016999999996</v>
      </c>
      <c r="R98" s="2">
        <v>2.1075699999999999</v>
      </c>
      <c r="S98" s="2">
        <v>138</v>
      </c>
      <c r="T98" s="2">
        <v>652.39584000000002</v>
      </c>
      <c r="U98" s="2">
        <v>2.0463200000000001</v>
      </c>
      <c r="V98" s="2">
        <v>21</v>
      </c>
    </row>
    <row r="99" spans="1:22" x14ac:dyDescent="0.25">
      <c r="A99" s="2" t="s">
        <v>0</v>
      </c>
      <c r="B99" s="2">
        <v>30</v>
      </c>
      <c r="C99" s="2">
        <v>0.7</v>
      </c>
      <c r="D99" s="2">
        <v>740.48424</v>
      </c>
      <c r="E99" s="2">
        <v>8.5500000000000003E-3</v>
      </c>
      <c r="F99" s="2">
        <v>740.76545999999996</v>
      </c>
      <c r="G99" s="2">
        <v>2.5489999999999999E-2</v>
      </c>
      <c r="H99" s="2">
        <v>740.48424</v>
      </c>
      <c r="I99" s="2">
        <v>2.0518000000000001</v>
      </c>
      <c r="J99" s="2">
        <v>33</v>
      </c>
      <c r="K99" s="2">
        <v>653.28261999999995</v>
      </c>
      <c r="L99" s="2">
        <v>2.04142</v>
      </c>
      <c r="M99" s="2">
        <v>47</v>
      </c>
      <c r="N99" s="2">
        <v>692.34547999999995</v>
      </c>
      <c r="O99" s="2">
        <v>2.05341</v>
      </c>
      <c r="P99" s="2">
        <v>96</v>
      </c>
      <c r="Q99" s="2">
        <v>694.78048000000001</v>
      </c>
      <c r="R99" s="2">
        <v>2.0417000000000001</v>
      </c>
      <c r="S99" s="2">
        <v>140</v>
      </c>
      <c r="T99" s="2">
        <v>655.32002999999997</v>
      </c>
      <c r="U99" s="2">
        <v>2.0562399999999998</v>
      </c>
      <c r="V99" s="2">
        <v>18</v>
      </c>
    </row>
    <row r="100" spans="1:22" x14ac:dyDescent="0.25">
      <c r="A100" s="2" t="s">
        <v>0</v>
      </c>
      <c r="B100" s="2">
        <v>30</v>
      </c>
      <c r="C100" s="2">
        <v>0.7</v>
      </c>
      <c r="D100" s="2">
        <v>740.48424</v>
      </c>
      <c r="E100" s="2">
        <v>8.3599999999999994E-3</v>
      </c>
      <c r="F100" s="2">
        <v>740.76545999999996</v>
      </c>
      <c r="G100" s="2">
        <v>2.5520000000000001E-2</v>
      </c>
      <c r="H100" s="2">
        <v>740.48424</v>
      </c>
      <c r="I100" s="2">
        <v>2.0624099999999999</v>
      </c>
      <c r="J100" s="2">
        <v>30</v>
      </c>
      <c r="K100" s="2">
        <v>675.08456999999999</v>
      </c>
      <c r="L100" s="2">
        <v>2.1216400000000002</v>
      </c>
      <c r="M100" s="2">
        <v>51</v>
      </c>
      <c r="N100" s="2">
        <v>726.09056999999996</v>
      </c>
      <c r="O100" s="2">
        <v>2.0522300000000002</v>
      </c>
      <c r="P100" s="2">
        <v>99</v>
      </c>
      <c r="Q100" s="2">
        <v>715.40705000000003</v>
      </c>
      <c r="R100" s="2">
        <v>2.0489299999999999</v>
      </c>
      <c r="S100" s="2">
        <v>133</v>
      </c>
      <c r="T100" s="2">
        <v>653.64452000000006</v>
      </c>
      <c r="U100" s="2">
        <v>2.1055000000000001</v>
      </c>
      <c r="V100" s="2">
        <v>22</v>
      </c>
    </row>
    <row r="101" spans="1:22" x14ac:dyDescent="0.25">
      <c r="A101" s="2" t="s">
        <v>0</v>
      </c>
      <c r="B101" s="2">
        <v>30</v>
      </c>
      <c r="C101" s="2">
        <v>0.7</v>
      </c>
      <c r="D101" s="2">
        <v>740.48424</v>
      </c>
      <c r="E101" s="2">
        <v>8.6300000000000005E-3</v>
      </c>
      <c r="F101" s="2">
        <v>740.76545999999996</v>
      </c>
      <c r="G101" s="2">
        <v>2.564E-2</v>
      </c>
      <c r="H101" s="2">
        <v>733.48761000000002</v>
      </c>
      <c r="I101" s="2">
        <v>2.08636</v>
      </c>
      <c r="J101" s="2">
        <v>33</v>
      </c>
      <c r="K101" s="2">
        <v>654.55265999999995</v>
      </c>
      <c r="L101" s="2">
        <v>2.0596199999999998</v>
      </c>
      <c r="M101" s="2">
        <v>51</v>
      </c>
      <c r="N101" s="2">
        <v>717.69829000000004</v>
      </c>
      <c r="O101" s="2">
        <v>2.0418799999999999</v>
      </c>
      <c r="P101" s="2">
        <v>92</v>
      </c>
      <c r="Q101" s="2">
        <v>655.48788000000002</v>
      </c>
      <c r="R101" s="2">
        <v>2.0448599999999999</v>
      </c>
      <c r="S101" s="2">
        <v>120</v>
      </c>
      <c r="T101" s="2">
        <v>652.30250999999998</v>
      </c>
      <c r="U101" s="2">
        <v>2.1164900000000002</v>
      </c>
      <c r="V101" s="2">
        <v>20</v>
      </c>
    </row>
    <row r="102" spans="1:22" x14ac:dyDescent="0.25">
      <c r="A102" s="2" t="s">
        <v>0</v>
      </c>
      <c r="B102" s="2">
        <v>30</v>
      </c>
      <c r="C102" s="2">
        <v>0.7</v>
      </c>
      <c r="D102" s="2">
        <v>740.48424</v>
      </c>
      <c r="E102" s="2">
        <v>8.1300000000000001E-3</v>
      </c>
      <c r="F102" s="2">
        <v>740.76545999999996</v>
      </c>
      <c r="G102" s="2">
        <v>2.5499999999999998E-2</v>
      </c>
      <c r="H102" s="2">
        <v>678.30916999999999</v>
      </c>
      <c r="I102" s="2">
        <v>2.0784400000000001</v>
      </c>
      <c r="J102" s="2">
        <v>32</v>
      </c>
      <c r="K102" s="2">
        <v>653.00265999999999</v>
      </c>
      <c r="L102" s="2">
        <v>2.0567600000000001</v>
      </c>
      <c r="M102" s="2">
        <v>71</v>
      </c>
      <c r="N102" s="2">
        <v>691.32511</v>
      </c>
      <c r="O102" s="2">
        <v>2.05124</v>
      </c>
      <c r="P102" s="2">
        <v>103</v>
      </c>
      <c r="Q102" s="2">
        <v>692.25999000000002</v>
      </c>
      <c r="R102" s="2">
        <v>2.0457299999999998</v>
      </c>
      <c r="S102" s="2">
        <v>153</v>
      </c>
      <c r="T102" s="2">
        <v>655.22670000000005</v>
      </c>
      <c r="U102" s="2">
        <v>2.0796700000000001</v>
      </c>
      <c r="V102" s="2">
        <v>24</v>
      </c>
    </row>
    <row r="103" spans="1:22" x14ac:dyDescent="0.25">
      <c r="A103" s="2" t="s">
        <v>0</v>
      </c>
      <c r="B103" s="2">
        <v>30</v>
      </c>
      <c r="C103" s="2">
        <v>1</v>
      </c>
      <c r="D103" s="2">
        <v>673.73296000000005</v>
      </c>
      <c r="E103" s="2">
        <v>6.6600000000000001E-3</v>
      </c>
      <c r="F103" s="2">
        <v>677.81985999999995</v>
      </c>
      <c r="G103" s="2">
        <v>2.307E-2</v>
      </c>
      <c r="H103" s="2">
        <v>656.78704000000005</v>
      </c>
      <c r="I103" s="2">
        <v>3.2339199999999999</v>
      </c>
      <c r="J103" s="2">
        <v>68</v>
      </c>
      <c r="K103" s="2">
        <v>623.99517000000003</v>
      </c>
      <c r="L103" s="2">
        <v>3.2326199999999998</v>
      </c>
      <c r="M103" s="2">
        <v>105</v>
      </c>
      <c r="N103" s="2">
        <v>728.45183999999995</v>
      </c>
      <c r="O103" s="2">
        <v>3.2298399999999998</v>
      </c>
      <c r="P103" s="2">
        <v>215</v>
      </c>
      <c r="Q103" s="2">
        <v>634.63001999999994</v>
      </c>
      <c r="R103" s="2">
        <v>3.2301099999999998</v>
      </c>
      <c r="S103" s="2">
        <v>310</v>
      </c>
      <c r="T103" s="2">
        <v>617.39211999999998</v>
      </c>
      <c r="U103" s="2">
        <v>3.2372999999999998</v>
      </c>
      <c r="V103" s="2">
        <v>35</v>
      </c>
    </row>
    <row r="104" spans="1:22" x14ac:dyDescent="0.25">
      <c r="A104" s="2" t="s">
        <v>0</v>
      </c>
      <c r="B104" s="2">
        <v>30</v>
      </c>
      <c r="C104" s="2">
        <v>1</v>
      </c>
      <c r="D104" s="2">
        <v>673.73296000000005</v>
      </c>
      <c r="E104" s="2">
        <v>6.6499999999999997E-3</v>
      </c>
      <c r="F104" s="2">
        <v>677.81985999999995</v>
      </c>
      <c r="G104" s="2">
        <v>2.3109999999999999E-2</v>
      </c>
      <c r="H104" s="2">
        <v>663.47150999999997</v>
      </c>
      <c r="I104" s="2">
        <v>3.2485599999999999</v>
      </c>
      <c r="J104" s="2">
        <v>70</v>
      </c>
      <c r="K104" s="2">
        <v>618.55429000000004</v>
      </c>
      <c r="L104" s="2">
        <v>3.25034</v>
      </c>
      <c r="M104" s="2">
        <v>106</v>
      </c>
      <c r="N104" s="2">
        <v>673.32333000000006</v>
      </c>
      <c r="O104" s="2">
        <v>3.22905</v>
      </c>
      <c r="P104" s="2">
        <v>226</v>
      </c>
      <c r="Q104" s="2">
        <v>681.72119999999995</v>
      </c>
      <c r="R104" s="2">
        <v>3.56698</v>
      </c>
      <c r="S104" s="2">
        <v>293</v>
      </c>
      <c r="T104" s="2">
        <v>617.39211999999998</v>
      </c>
      <c r="U104" s="2">
        <v>3.2399300000000002</v>
      </c>
      <c r="V104" s="2">
        <v>36</v>
      </c>
    </row>
    <row r="105" spans="1:22" x14ac:dyDescent="0.25">
      <c r="A105" s="2" t="s">
        <v>0</v>
      </c>
      <c r="B105" s="2">
        <v>30</v>
      </c>
      <c r="C105" s="2">
        <v>1</v>
      </c>
      <c r="D105" s="2">
        <v>673.73296000000005</v>
      </c>
      <c r="E105" s="2">
        <v>6.6899999999999998E-3</v>
      </c>
      <c r="F105" s="2">
        <v>677.81985999999995</v>
      </c>
      <c r="G105" s="2">
        <v>2.3099999999999999E-2</v>
      </c>
      <c r="H105" s="2">
        <v>668.59893</v>
      </c>
      <c r="I105" s="2">
        <v>3.2362600000000001</v>
      </c>
      <c r="J105" s="2">
        <v>70</v>
      </c>
      <c r="K105" s="2">
        <v>618.64572999999996</v>
      </c>
      <c r="L105" s="2">
        <v>3.25176</v>
      </c>
      <c r="M105" s="2">
        <v>98</v>
      </c>
      <c r="N105" s="2">
        <v>658.83371</v>
      </c>
      <c r="O105" s="2">
        <v>3.2399499999999999</v>
      </c>
      <c r="P105" s="2">
        <v>138</v>
      </c>
      <c r="Q105" s="2">
        <v>704.51553999999999</v>
      </c>
      <c r="R105" s="2">
        <v>3.2358500000000001</v>
      </c>
      <c r="S105" s="2">
        <v>211</v>
      </c>
      <c r="T105" s="2">
        <v>618.13297</v>
      </c>
      <c r="U105" s="2">
        <v>3.2563900000000001</v>
      </c>
      <c r="V105" s="2">
        <v>25</v>
      </c>
    </row>
    <row r="106" spans="1:22" x14ac:dyDescent="0.25">
      <c r="A106" s="2" t="s">
        <v>0</v>
      </c>
      <c r="B106" s="2">
        <v>30</v>
      </c>
      <c r="C106" s="2">
        <v>1</v>
      </c>
      <c r="D106" s="2">
        <v>673.73296000000005</v>
      </c>
      <c r="E106" s="2">
        <v>9.1800000000000007E-3</v>
      </c>
      <c r="F106" s="2">
        <v>677.81985999999995</v>
      </c>
      <c r="G106" s="2">
        <v>3.0929999999999999E-2</v>
      </c>
      <c r="H106" s="2">
        <v>651.76941999999997</v>
      </c>
      <c r="I106" s="2">
        <v>3.2348400000000002</v>
      </c>
      <c r="J106" s="2">
        <v>56</v>
      </c>
      <c r="K106" s="2">
        <v>624.13845000000003</v>
      </c>
      <c r="L106" s="2">
        <v>3.2351000000000001</v>
      </c>
      <c r="M106" s="2">
        <v>73</v>
      </c>
      <c r="N106" s="2">
        <v>648.64166</v>
      </c>
      <c r="O106" s="2">
        <v>3.2405400000000002</v>
      </c>
      <c r="P106" s="2">
        <v>159</v>
      </c>
      <c r="Q106" s="2">
        <v>699.10599000000002</v>
      </c>
      <c r="R106" s="2">
        <v>3.2322000000000002</v>
      </c>
      <c r="S106" s="2">
        <v>217</v>
      </c>
      <c r="T106" s="2">
        <v>617.39211999999998</v>
      </c>
      <c r="U106" s="2">
        <v>3.2598400000000001</v>
      </c>
      <c r="V106" s="2">
        <v>26</v>
      </c>
    </row>
    <row r="107" spans="1:22" x14ac:dyDescent="0.25">
      <c r="A107" s="2" t="s">
        <v>0</v>
      </c>
      <c r="B107" s="2">
        <v>30</v>
      </c>
      <c r="C107" s="2">
        <v>1</v>
      </c>
      <c r="D107" s="2">
        <v>673.73296000000005</v>
      </c>
      <c r="E107" s="2">
        <v>8.9099999999999995E-3</v>
      </c>
      <c r="F107" s="2">
        <v>677.81985999999995</v>
      </c>
      <c r="G107" s="2">
        <v>3.1230000000000001E-2</v>
      </c>
      <c r="H107" s="2">
        <v>650.86838999999998</v>
      </c>
      <c r="I107" s="2">
        <v>3.2542399999999998</v>
      </c>
      <c r="J107" s="2">
        <v>51</v>
      </c>
      <c r="K107" s="2">
        <v>620.09685000000002</v>
      </c>
      <c r="L107" s="2">
        <v>3.2331799999999999</v>
      </c>
      <c r="M107" s="2">
        <v>80</v>
      </c>
      <c r="N107" s="2">
        <v>762.87923000000001</v>
      </c>
      <c r="O107" s="2">
        <v>3.2423099999999998</v>
      </c>
      <c r="P107" s="2">
        <v>153</v>
      </c>
      <c r="Q107" s="2">
        <v>646.38840000000005</v>
      </c>
      <c r="R107" s="2">
        <v>3.2402700000000002</v>
      </c>
      <c r="S107" s="2">
        <v>181</v>
      </c>
      <c r="T107" s="2">
        <v>617.46307999999999</v>
      </c>
      <c r="U107" s="2">
        <v>3.23983</v>
      </c>
      <c r="V107" s="2">
        <v>29</v>
      </c>
    </row>
    <row r="108" spans="1:22" x14ac:dyDescent="0.25">
      <c r="A108" s="2" t="s">
        <v>0</v>
      </c>
      <c r="B108" s="2">
        <v>100</v>
      </c>
      <c r="C108" s="2">
        <v>0.4</v>
      </c>
      <c r="D108" s="2">
        <v>2067.69659</v>
      </c>
      <c r="E108" s="2">
        <v>2.3869999999999999E-2</v>
      </c>
      <c r="F108" s="2">
        <v>2077.0194000000001</v>
      </c>
      <c r="G108" s="2">
        <v>6.3710000000000003E-2</v>
      </c>
      <c r="H108" s="2">
        <v>2032.2058999999999</v>
      </c>
      <c r="I108" s="2">
        <v>7.9203599999999996</v>
      </c>
      <c r="J108" s="2">
        <v>76</v>
      </c>
      <c r="K108" s="2">
        <v>1845.92479</v>
      </c>
      <c r="L108" s="2">
        <v>7.9802799999999996</v>
      </c>
      <c r="M108" s="2">
        <v>38</v>
      </c>
      <c r="N108" s="2">
        <v>1927.4087300000001</v>
      </c>
      <c r="O108" s="2">
        <v>7.8425700000000003</v>
      </c>
      <c r="P108" s="2">
        <v>296</v>
      </c>
      <c r="Q108" s="2">
        <v>1951.14312</v>
      </c>
      <c r="R108" s="2">
        <v>7.8602699999999999</v>
      </c>
      <c r="S108" s="2">
        <v>110</v>
      </c>
      <c r="T108" s="2">
        <v>1869.3929700000001</v>
      </c>
      <c r="U108" s="2">
        <v>7.8440500000000002</v>
      </c>
      <c r="V108" s="2">
        <v>16</v>
      </c>
    </row>
    <row r="109" spans="1:22" x14ac:dyDescent="0.25">
      <c r="A109" s="2" t="s">
        <v>0</v>
      </c>
      <c r="B109" s="2">
        <v>100</v>
      </c>
      <c r="C109" s="2">
        <v>0.4</v>
      </c>
      <c r="D109" s="2">
        <v>2067.69659</v>
      </c>
      <c r="E109" s="2">
        <v>0.02</v>
      </c>
      <c r="F109" s="2">
        <v>2077.0194000000001</v>
      </c>
      <c r="G109" s="2">
        <v>5.3769999999999998E-2</v>
      </c>
      <c r="H109" s="2">
        <v>2031.3451299999999</v>
      </c>
      <c r="I109" s="2">
        <v>7.9045100000000001</v>
      </c>
      <c r="J109" s="2">
        <v>67</v>
      </c>
      <c r="K109" s="2">
        <v>1834.2473600000001</v>
      </c>
      <c r="L109" s="2">
        <v>7.93119</v>
      </c>
      <c r="M109" s="2">
        <v>31</v>
      </c>
      <c r="N109" s="2">
        <v>2039.50611</v>
      </c>
      <c r="O109" s="2">
        <v>7.8284900000000004</v>
      </c>
      <c r="P109" s="2">
        <v>230</v>
      </c>
      <c r="Q109" s="2">
        <v>1964.2633000000001</v>
      </c>
      <c r="R109" s="2">
        <v>7.8322399999999996</v>
      </c>
      <c r="S109" s="2">
        <v>94</v>
      </c>
      <c r="T109" s="2">
        <v>1835.95469</v>
      </c>
      <c r="U109" s="2">
        <v>7.9327800000000002</v>
      </c>
      <c r="V109" s="2">
        <v>16</v>
      </c>
    </row>
    <row r="110" spans="1:22" x14ac:dyDescent="0.25">
      <c r="A110" s="2" t="s">
        <v>0</v>
      </c>
      <c r="B110" s="2">
        <v>100</v>
      </c>
      <c r="C110" s="2">
        <v>0.4</v>
      </c>
      <c r="D110" s="2">
        <v>2067.69659</v>
      </c>
      <c r="E110" s="2">
        <v>2.0330000000000001E-2</v>
      </c>
      <c r="F110" s="2">
        <v>2077.0194000000001</v>
      </c>
      <c r="G110" s="2">
        <v>5.3940000000000002E-2</v>
      </c>
      <c r="H110" s="2">
        <v>2067.69659</v>
      </c>
      <c r="I110" s="2">
        <v>7.8625800000000003</v>
      </c>
      <c r="J110" s="2">
        <v>65</v>
      </c>
      <c r="K110" s="2">
        <v>1877.7065600000001</v>
      </c>
      <c r="L110" s="2">
        <v>7.9185800000000004</v>
      </c>
      <c r="M110" s="2">
        <v>31</v>
      </c>
      <c r="N110" s="2">
        <v>1959.7870499999999</v>
      </c>
      <c r="O110" s="2">
        <v>7.8284099999999999</v>
      </c>
      <c r="P110" s="2">
        <v>233</v>
      </c>
      <c r="Q110" s="2">
        <v>1984.42299</v>
      </c>
      <c r="R110" s="2">
        <v>7.8832199999999997</v>
      </c>
      <c r="S110" s="2">
        <v>94</v>
      </c>
      <c r="T110" s="2">
        <v>1847.21163</v>
      </c>
      <c r="U110" s="2">
        <v>7.9259399999999998</v>
      </c>
      <c r="V110" s="2">
        <v>15</v>
      </c>
    </row>
    <row r="111" spans="1:22" x14ac:dyDescent="0.25">
      <c r="A111" s="2" t="s">
        <v>0</v>
      </c>
      <c r="B111" s="2">
        <v>100</v>
      </c>
      <c r="C111" s="2">
        <v>0.4</v>
      </c>
      <c r="D111" s="2">
        <v>2067.69659</v>
      </c>
      <c r="E111" s="2">
        <v>1.8769999999999998E-2</v>
      </c>
      <c r="F111" s="2">
        <v>2077.0194000000001</v>
      </c>
      <c r="G111" s="2">
        <v>6.089E-2</v>
      </c>
      <c r="H111" s="2">
        <v>2067.69659</v>
      </c>
      <c r="I111" s="2">
        <v>7.8293600000000003</v>
      </c>
      <c r="J111" s="2">
        <v>69</v>
      </c>
      <c r="K111" s="2">
        <v>1845.9742200000001</v>
      </c>
      <c r="L111" s="2">
        <v>7.8996500000000003</v>
      </c>
      <c r="M111" s="2">
        <v>31</v>
      </c>
      <c r="N111" s="2">
        <v>1983.83203</v>
      </c>
      <c r="O111" s="2">
        <v>7.8378399999999999</v>
      </c>
      <c r="P111" s="2">
        <v>252</v>
      </c>
      <c r="Q111" s="2">
        <v>1941.15445</v>
      </c>
      <c r="R111" s="2">
        <v>7.8724699999999999</v>
      </c>
      <c r="S111" s="2">
        <v>84</v>
      </c>
      <c r="T111" s="2">
        <v>1848.6714300000001</v>
      </c>
      <c r="U111" s="2">
        <v>8.1046099999999992</v>
      </c>
      <c r="V111" s="2">
        <v>16</v>
      </c>
    </row>
    <row r="112" spans="1:22" x14ac:dyDescent="0.25">
      <c r="A112" s="2" t="s">
        <v>0</v>
      </c>
      <c r="B112" s="2">
        <v>100</v>
      </c>
      <c r="C112" s="2">
        <v>0.4</v>
      </c>
      <c r="D112" s="2">
        <v>2067.69659</v>
      </c>
      <c r="E112" s="2">
        <v>2.002E-2</v>
      </c>
      <c r="F112" s="2">
        <v>2077.0194000000001</v>
      </c>
      <c r="G112" s="2">
        <v>5.4170000000000003E-2</v>
      </c>
      <c r="H112" s="2">
        <v>2022.42788</v>
      </c>
      <c r="I112" s="2">
        <v>7.8917400000000004</v>
      </c>
      <c r="J112" s="2">
        <v>68</v>
      </c>
      <c r="K112" s="2">
        <v>1843.9827600000001</v>
      </c>
      <c r="L112" s="2">
        <v>7.8292200000000003</v>
      </c>
      <c r="M112" s="2">
        <v>31</v>
      </c>
      <c r="N112" s="2">
        <v>2003.5930499999999</v>
      </c>
      <c r="O112" s="2">
        <v>7.8441700000000001</v>
      </c>
      <c r="P112" s="2">
        <v>251</v>
      </c>
      <c r="Q112" s="2">
        <v>1959.78415</v>
      </c>
      <c r="R112" s="2">
        <v>7.8624700000000001</v>
      </c>
      <c r="S112" s="2">
        <v>94</v>
      </c>
      <c r="T112" s="2">
        <v>1839.4164499999999</v>
      </c>
      <c r="U112" s="2">
        <v>7.9397599999999997</v>
      </c>
      <c r="V112" s="2">
        <v>15</v>
      </c>
    </row>
    <row r="113" spans="1:22" x14ac:dyDescent="0.25">
      <c r="A113" s="2" t="s">
        <v>0</v>
      </c>
      <c r="B113" s="2">
        <v>100</v>
      </c>
      <c r="C113" s="2">
        <v>0.7</v>
      </c>
      <c r="D113" s="2">
        <v>1832.4753499999999</v>
      </c>
      <c r="E113" s="2">
        <v>2.1739999999999999E-2</v>
      </c>
      <c r="F113" s="2">
        <v>1892.0446199999999</v>
      </c>
      <c r="G113" s="2">
        <v>7.1910000000000002E-2</v>
      </c>
      <c r="H113" s="2">
        <v>1832.4753499999999</v>
      </c>
      <c r="I113" s="2">
        <v>11.67896</v>
      </c>
      <c r="J113" s="2">
        <v>106</v>
      </c>
      <c r="K113" s="2">
        <v>1790.26134</v>
      </c>
      <c r="L113" s="2">
        <v>11.766870000000001</v>
      </c>
      <c r="M113" s="2">
        <v>44</v>
      </c>
      <c r="N113" s="2">
        <v>1837.54421</v>
      </c>
      <c r="O113" s="2">
        <v>11.707599999999999</v>
      </c>
      <c r="P113" s="2">
        <v>391</v>
      </c>
      <c r="Q113" s="2">
        <v>1836.2479499999999</v>
      </c>
      <c r="R113" s="2">
        <v>11.67046</v>
      </c>
      <c r="S113" s="2">
        <v>147</v>
      </c>
      <c r="T113" s="2">
        <v>1775.6735699999999</v>
      </c>
      <c r="U113" s="2">
        <v>11.6828</v>
      </c>
      <c r="V113" s="2">
        <v>24</v>
      </c>
    </row>
    <row r="114" spans="1:22" x14ac:dyDescent="0.25">
      <c r="A114" s="2" t="s">
        <v>0</v>
      </c>
      <c r="B114" s="2">
        <v>100</v>
      </c>
      <c r="C114" s="2">
        <v>0.7</v>
      </c>
      <c r="D114" s="2">
        <v>1832.4753499999999</v>
      </c>
      <c r="E114" s="2">
        <v>2.163E-2</v>
      </c>
      <c r="F114" s="2">
        <v>1892.0446199999999</v>
      </c>
      <c r="G114" s="2">
        <v>7.0050000000000001E-2</v>
      </c>
      <c r="H114" s="2">
        <v>1832.4753499999999</v>
      </c>
      <c r="I114" s="2">
        <v>11.74004</v>
      </c>
      <c r="J114" s="2">
        <v>103</v>
      </c>
      <c r="K114" s="2">
        <v>1799.21505</v>
      </c>
      <c r="L114" s="2">
        <v>11.854699999999999</v>
      </c>
      <c r="M114" s="2">
        <v>44</v>
      </c>
      <c r="N114" s="2">
        <v>1845.4921999999999</v>
      </c>
      <c r="O114" s="2">
        <v>11.64368</v>
      </c>
      <c r="P114" s="2">
        <v>367</v>
      </c>
      <c r="Q114" s="2">
        <v>1819.60302</v>
      </c>
      <c r="R114" s="2">
        <v>11.67324</v>
      </c>
      <c r="S114" s="2">
        <v>142</v>
      </c>
      <c r="T114" s="2">
        <v>1780.9781599999999</v>
      </c>
      <c r="U114" s="2">
        <v>11.858610000000001</v>
      </c>
      <c r="V114" s="2">
        <v>23</v>
      </c>
    </row>
    <row r="115" spans="1:22" x14ac:dyDescent="0.25">
      <c r="A115" s="2" t="s">
        <v>0</v>
      </c>
      <c r="B115" s="2">
        <v>100</v>
      </c>
      <c r="C115" s="2">
        <v>0.7</v>
      </c>
      <c r="D115" s="2">
        <v>1832.4753499999999</v>
      </c>
      <c r="E115" s="2">
        <v>2.1190000000000001E-2</v>
      </c>
      <c r="F115" s="2">
        <v>1892.0446199999999</v>
      </c>
      <c r="G115" s="2">
        <v>7.0069999999999993E-2</v>
      </c>
      <c r="H115" s="2">
        <v>1832.4753499999999</v>
      </c>
      <c r="I115" s="2">
        <v>11.66277</v>
      </c>
      <c r="J115" s="2">
        <v>105</v>
      </c>
      <c r="K115" s="2">
        <v>1802.8028899999999</v>
      </c>
      <c r="L115" s="2">
        <v>11.800190000000001</v>
      </c>
      <c r="M115" s="2">
        <v>45</v>
      </c>
      <c r="N115" s="2">
        <v>1825.3842999999999</v>
      </c>
      <c r="O115" s="2">
        <v>11.65161</v>
      </c>
      <c r="P115" s="2">
        <v>385</v>
      </c>
      <c r="Q115" s="2">
        <v>1837.45588</v>
      </c>
      <c r="R115" s="2">
        <v>11.69922</v>
      </c>
      <c r="S115" s="2">
        <v>148</v>
      </c>
      <c r="T115" s="2">
        <v>1785.8710599999999</v>
      </c>
      <c r="U115" s="2">
        <v>11.687889999999999</v>
      </c>
      <c r="V115" s="2">
        <v>20</v>
      </c>
    </row>
    <row r="116" spans="1:22" x14ac:dyDescent="0.25">
      <c r="A116" s="2" t="s">
        <v>0</v>
      </c>
      <c r="B116" s="2">
        <v>100</v>
      </c>
      <c r="C116" s="2">
        <v>0.7</v>
      </c>
      <c r="D116" s="2">
        <v>1832.4753499999999</v>
      </c>
      <c r="E116" s="2">
        <v>2.2519999999999998E-2</v>
      </c>
      <c r="F116" s="2">
        <v>1892.0446199999999</v>
      </c>
      <c r="G116" s="2">
        <v>7.2669999999999998E-2</v>
      </c>
      <c r="H116" s="2">
        <v>1832.4753499999999</v>
      </c>
      <c r="I116" s="2">
        <v>11.682090000000001</v>
      </c>
      <c r="J116" s="2">
        <v>103</v>
      </c>
      <c r="K116" s="2">
        <v>1800.4128499999999</v>
      </c>
      <c r="L116" s="2">
        <v>11.703340000000001</v>
      </c>
      <c r="M116" s="2">
        <v>44</v>
      </c>
      <c r="N116" s="2">
        <v>1835.5951600000001</v>
      </c>
      <c r="O116" s="2">
        <v>11.633800000000001</v>
      </c>
      <c r="P116" s="2">
        <v>364</v>
      </c>
      <c r="Q116" s="2">
        <v>1844.5304900000001</v>
      </c>
      <c r="R116" s="2">
        <v>11.634460000000001</v>
      </c>
      <c r="S116" s="2">
        <v>139</v>
      </c>
      <c r="T116" s="2">
        <v>1775.9623099999999</v>
      </c>
      <c r="U116" s="2">
        <v>11.8278</v>
      </c>
      <c r="V116" s="2">
        <v>23</v>
      </c>
    </row>
    <row r="117" spans="1:22" x14ac:dyDescent="0.25">
      <c r="A117" s="2" t="s">
        <v>0</v>
      </c>
      <c r="B117" s="2">
        <v>100</v>
      </c>
      <c r="C117" s="2">
        <v>0.7</v>
      </c>
      <c r="D117" s="2">
        <v>1832.4753499999999</v>
      </c>
      <c r="E117" s="2">
        <v>2.1899999999999999E-2</v>
      </c>
      <c r="F117" s="2">
        <v>1892.0446199999999</v>
      </c>
      <c r="G117" s="2">
        <v>7.0510000000000003E-2</v>
      </c>
      <c r="H117" s="2">
        <v>1832.4753499999999</v>
      </c>
      <c r="I117" s="2">
        <v>11.730560000000001</v>
      </c>
      <c r="J117" s="2">
        <v>105</v>
      </c>
      <c r="K117" s="2">
        <v>1789.2848899999999</v>
      </c>
      <c r="L117" s="2">
        <v>11.69786</v>
      </c>
      <c r="M117" s="2">
        <v>44</v>
      </c>
      <c r="N117" s="2">
        <v>1825.82125</v>
      </c>
      <c r="O117" s="2">
        <v>11.64016</v>
      </c>
      <c r="P117" s="2">
        <v>370</v>
      </c>
      <c r="Q117" s="2">
        <v>1829.9729600000001</v>
      </c>
      <c r="R117" s="2">
        <v>11.74586</v>
      </c>
      <c r="S117" s="2">
        <v>146</v>
      </c>
      <c r="T117" s="2">
        <v>1772.6003700000001</v>
      </c>
      <c r="U117" s="2">
        <v>11.72396</v>
      </c>
      <c r="V117" s="2">
        <v>21</v>
      </c>
    </row>
    <row r="118" spans="1:22" x14ac:dyDescent="0.25">
      <c r="A118" s="2" t="s">
        <v>0</v>
      </c>
      <c r="B118" s="2">
        <v>100</v>
      </c>
      <c r="C118" s="2">
        <v>1</v>
      </c>
      <c r="D118" s="2">
        <v>1831.3246999999999</v>
      </c>
      <c r="E118" s="2">
        <v>2.2589999999999999E-2</v>
      </c>
      <c r="F118" s="2">
        <v>1837.9951100000001</v>
      </c>
      <c r="G118" s="2">
        <v>7.6509999999999995E-2</v>
      </c>
      <c r="H118" s="2">
        <v>1831.3246999999999</v>
      </c>
      <c r="I118" s="2">
        <v>19.31213</v>
      </c>
      <c r="J118" s="2">
        <v>172</v>
      </c>
      <c r="K118" s="2">
        <v>1763.4379899999999</v>
      </c>
      <c r="L118" s="2">
        <v>19.330860000000001</v>
      </c>
      <c r="M118" s="2">
        <v>71</v>
      </c>
      <c r="N118" s="2">
        <v>1839.24587</v>
      </c>
      <c r="O118" s="2">
        <v>19.25253</v>
      </c>
      <c r="P118" s="2">
        <v>619</v>
      </c>
      <c r="Q118" s="2">
        <v>1851.03649</v>
      </c>
      <c r="R118" s="2">
        <v>19.234020000000001</v>
      </c>
      <c r="S118" s="2">
        <v>240</v>
      </c>
      <c r="T118" s="2">
        <v>1758.07862</v>
      </c>
      <c r="U118" s="2">
        <v>19.412520000000001</v>
      </c>
      <c r="V118" s="2">
        <v>32</v>
      </c>
    </row>
    <row r="119" spans="1:22" x14ac:dyDescent="0.25">
      <c r="A119" s="2" t="s">
        <v>0</v>
      </c>
      <c r="B119" s="2">
        <v>100</v>
      </c>
      <c r="C119" s="2">
        <v>1</v>
      </c>
      <c r="D119" s="2">
        <v>1831.3246999999999</v>
      </c>
      <c r="E119" s="2">
        <v>2.4060000000000002E-2</v>
      </c>
      <c r="F119" s="2">
        <v>1837.9951100000001</v>
      </c>
      <c r="G119" s="2">
        <v>7.8789999999999999E-2</v>
      </c>
      <c r="H119" s="2">
        <v>1831.3246999999999</v>
      </c>
      <c r="I119" s="2">
        <v>19.266629999999999</v>
      </c>
      <c r="J119" s="2">
        <v>172</v>
      </c>
      <c r="K119" s="2">
        <v>1762.98936</v>
      </c>
      <c r="L119" s="2">
        <v>19.457070000000002</v>
      </c>
      <c r="M119" s="2">
        <v>69</v>
      </c>
      <c r="N119" s="2">
        <v>1843.44487</v>
      </c>
      <c r="O119" s="2">
        <v>19.247039999999998</v>
      </c>
      <c r="P119" s="2">
        <v>617</v>
      </c>
      <c r="Q119" s="2">
        <v>1815.6560999999999</v>
      </c>
      <c r="R119" s="2">
        <v>19.244250000000001</v>
      </c>
      <c r="S119" s="2">
        <v>232</v>
      </c>
      <c r="T119" s="2">
        <v>1760.62952</v>
      </c>
      <c r="U119" s="2">
        <v>19.259119999999999</v>
      </c>
      <c r="V119" s="2">
        <v>34</v>
      </c>
    </row>
    <row r="120" spans="1:22" x14ac:dyDescent="0.25">
      <c r="A120" s="2" t="s">
        <v>0</v>
      </c>
      <c r="B120" s="2">
        <v>100</v>
      </c>
      <c r="C120" s="2">
        <v>1</v>
      </c>
      <c r="D120" s="2">
        <v>1831.3246999999999</v>
      </c>
      <c r="E120" s="2">
        <v>2.2429999999999999E-2</v>
      </c>
      <c r="F120" s="2">
        <v>1837.9951100000001</v>
      </c>
      <c r="G120" s="2">
        <v>7.6329999999999995E-2</v>
      </c>
      <c r="H120" s="2">
        <v>1831.3246999999999</v>
      </c>
      <c r="I120" s="2">
        <v>19.280629999999999</v>
      </c>
      <c r="J120" s="2">
        <v>168</v>
      </c>
      <c r="K120" s="2">
        <v>1766.0666699999999</v>
      </c>
      <c r="L120" s="2">
        <v>19.423259999999999</v>
      </c>
      <c r="M120" s="2">
        <v>71</v>
      </c>
      <c r="N120" s="2">
        <v>1851.0422100000001</v>
      </c>
      <c r="O120" s="2">
        <v>19.225549999999998</v>
      </c>
      <c r="P120" s="2">
        <v>614</v>
      </c>
      <c r="Q120" s="2">
        <v>1825.33824</v>
      </c>
      <c r="R120" s="2">
        <v>19.291550000000001</v>
      </c>
      <c r="S120" s="2">
        <v>241</v>
      </c>
      <c r="T120" s="2">
        <v>1760.49937</v>
      </c>
      <c r="U120" s="2">
        <v>19.31935</v>
      </c>
      <c r="V120" s="2">
        <v>27</v>
      </c>
    </row>
    <row r="121" spans="1:22" x14ac:dyDescent="0.25">
      <c r="A121" s="2" t="s">
        <v>0</v>
      </c>
      <c r="B121" s="2">
        <v>100</v>
      </c>
      <c r="C121" s="2">
        <v>1</v>
      </c>
      <c r="D121" s="2">
        <v>1831.3246999999999</v>
      </c>
      <c r="E121" s="2">
        <v>2.6960000000000001E-2</v>
      </c>
      <c r="F121" s="2">
        <v>1837.9951100000001</v>
      </c>
      <c r="G121" s="2">
        <v>9.0539999999999995E-2</v>
      </c>
      <c r="H121" s="2">
        <v>1831.3246999999999</v>
      </c>
      <c r="I121" s="2">
        <v>19.23779</v>
      </c>
      <c r="J121" s="2">
        <v>161</v>
      </c>
      <c r="K121" s="2">
        <v>1761.55621</v>
      </c>
      <c r="L121" s="2">
        <v>19.41319</v>
      </c>
      <c r="M121" s="2">
        <v>74</v>
      </c>
      <c r="N121" s="2">
        <v>1870.77252</v>
      </c>
      <c r="O121" s="2">
        <v>19.2256</v>
      </c>
      <c r="P121" s="2">
        <v>668</v>
      </c>
      <c r="Q121" s="2">
        <v>1816.93841</v>
      </c>
      <c r="R121" s="2">
        <v>19.255890000000001</v>
      </c>
      <c r="S121" s="2">
        <v>239</v>
      </c>
      <c r="T121" s="2">
        <v>1761.6547599999999</v>
      </c>
      <c r="U121" s="2">
        <v>19.231660000000002</v>
      </c>
      <c r="V121" s="2">
        <v>35</v>
      </c>
    </row>
    <row r="122" spans="1:22" x14ac:dyDescent="0.25">
      <c r="A122" s="2" t="s">
        <v>0</v>
      </c>
      <c r="B122" s="2">
        <v>100</v>
      </c>
      <c r="C122" s="2">
        <v>1</v>
      </c>
      <c r="D122" s="2">
        <v>1831.3246999999999</v>
      </c>
      <c r="E122" s="2">
        <v>2.2579999999999999E-2</v>
      </c>
      <c r="F122" s="2">
        <v>1837.9951100000001</v>
      </c>
      <c r="G122" s="2">
        <v>7.4999999999999997E-2</v>
      </c>
      <c r="H122" s="2">
        <v>1831.3246999999999</v>
      </c>
      <c r="I122" s="2">
        <v>19.307110000000002</v>
      </c>
      <c r="J122" s="2">
        <v>177</v>
      </c>
      <c r="K122" s="2">
        <v>1762.9837</v>
      </c>
      <c r="L122" s="2">
        <v>19.27196</v>
      </c>
      <c r="M122" s="2">
        <v>70</v>
      </c>
      <c r="N122" s="2">
        <v>1832.0006699999999</v>
      </c>
      <c r="O122" s="2">
        <v>19.249269999999999</v>
      </c>
      <c r="P122" s="2">
        <v>607</v>
      </c>
      <c r="Q122" s="2">
        <v>1831.0663</v>
      </c>
      <c r="R122" s="2">
        <v>19.249469999999999</v>
      </c>
      <c r="S122" s="2">
        <v>241</v>
      </c>
      <c r="T122" s="2">
        <v>1761.02325</v>
      </c>
      <c r="U122" s="2">
        <v>19.80977</v>
      </c>
      <c r="V122" s="2">
        <v>32</v>
      </c>
    </row>
    <row r="123" spans="1:22" x14ac:dyDescent="0.25">
      <c r="A123" s="2" t="s">
        <v>0</v>
      </c>
      <c r="B123" s="2">
        <v>1000</v>
      </c>
      <c r="C123" s="2">
        <v>0.4</v>
      </c>
      <c r="D123" s="2">
        <v>19280.803469999999</v>
      </c>
      <c r="E123" s="2">
        <v>0.14255000000000001</v>
      </c>
      <c r="F123" s="2">
        <v>19279.331849999999</v>
      </c>
      <c r="G123" s="2">
        <v>7.1209999999999996E-2</v>
      </c>
      <c r="H123" s="2">
        <v>19280.803469999999</v>
      </c>
      <c r="I123" s="2">
        <v>379.78205000000003</v>
      </c>
      <c r="J123" s="2">
        <v>173</v>
      </c>
      <c r="K123" s="2">
        <v>19067.41905</v>
      </c>
      <c r="L123" s="2">
        <v>406.95395000000002</v>
      </c>
      <c r="M123" s="2">
        <v>9</v>
      </c>
      <c r="N123" s="2">
        <v>19937.110960000002</v>
      </c>
      <c r="O123" s="2">
        <v>379.96494999999999</v>
      </c>
      <c r="P123" s="2">
        <v>1222</v>
      </c>
      <c r="Q123" s="2">
        <v>19190.319360000001</v>
      </c>
      <c r="R123" s="2">
        <v>384.25992000000002</v>
      </c>
      <c r="S123" s="2">
        <v>30</v>
      </c>
      <c r="T123" s="2">
        <v>19001.65279</v>
      </c>
      <c r="U123" s="2">
        <v>393.63484999999997</v>
      </c>
      <c r="V123" s="2">
        <v>8</v>
      </c>
    </row>
    <row r="124" spans="1:22" x14ac:dyDescent="0.25">
      <c r="A124" s="2" t="s">
        <v>0</v>
      </c>
      <c r="B124" s="2">
        <v>1000</v>
      </c>
      <c r="C124" s="2">
        <v>0.4</v>
      </c>
      <c r="D124" s="2">
        <v>19280.803469999999</v>
      </c>
      <c r="E124" s="2">
        <v>1.5800000000000002E-2</v>
      </c>
      <c r="F124" s="2">
        <v>19279.331849999999</v>
      </c>
      <c r="G124" s="2">
        <v>6.8779999999999994E-2</v>
      </c>
      <c r="H124" s="2">
        <v>19280.803469999999</v>
      </c>
      <c r="I124" s="2">
        <v>381.84057000000001</v>
      </c>
      <c r="J124" s="2">
        <v>175</v>
      </c>
      <c r="K124" s="2">
        <v>19045.092390000002</v>
      </c>
      <c r="L124" s="2">
        <v>398.20972</v>
      </c>
      <c r="M124" s="2">
        <v>9</v>
      </c>
      <c r="N124" s="2">
        <v>19998.457180000001</v>
      </c>
      <c r="O124" s="2">
        <v>379.72566999999998</v>
      </c>
      <c r="P124" s="2">
        <v>1225</v>
      </c>
      <c r="Q124" s="2">
        <v>19190.319360000001</v>
      </c>
      <c r="R124" s="2">
        <v>388.81855999999999</v>
      </c>
      <c r="S124" s="2">
        <v>31</v>
      </c>
      <c r="T124" s="2">
        <v>18989.328590000001</v>
      </c>
      <c r="U124" s="2">
        <v>419.42455000000001</v>
      </c>
      <c r="V124" s="2">
        <v>7</v>
      </c>
    </row>
    <row r="125" spans="1:22" x14ac:dyDescent="0.25">
      <c r="A125" s="2" t="s">
        <v>0</v>
      </c>
      <c r="B125" s="2">
        <v>1000</v>
      </c>
      <c r="C125" s="2">
        <v>0.4</v>
      </c>
      <c r="D125" s="2">
        <v>19280.803469999999</v>
      </c>
      <c r="E125" s="2">
        <v>1.553E-2</v>
      </c>
      <c r="F125" s="2">
        <v>19279.331849999999</v>
      </c>
      <c r="G125" s="2">
        <v>6.8409999999999999E-2</v>
      </c>
      <c r="H125" s="2">
        <v>19280.803469999999</v>
      </c>
      <c r="I125" s="2">
        <v>380.08390000000003</v>
      </c>
      <c r="J125" s="2">
        <v>175</v>
      </c>
      <c r="K125" s="2">
        <v>19047.867050000001</v>
      </c>
      <c r="L125" s="2">
        <v>398.06441999999998</v>
      </c>
      <c r="M125" s="2">
        <v>9</v>
      </c>
      <c r="N125" s="2">
        <v>19497.922139999999</v>
      </c>
      <c r="O125" s="2">
        <v>379.89569999999998</v>
      </c>
      <c r="P125" s="2">
        <v>1196</v>
      </c>
      <c r="Q125" s="2">
        <v>19190.319360000001</v>
      </c>
      <c r="R125" s="2">
        <v>388.09739999999999</v>
      </c>
      <c r="S125" s="2">
        <v>31</v>
      </c>
      <c r="T125" s="2">
        <v>18993.67153</v>
      </c>
      <c r="U125" s="2">
        <v>404.64085</v>
      </c>
      <c r="V125" s="2">
        <v>7</v>
      </c>
    </row>
    <row r="126" spans="1:22" x14ac:dyDescent="0.25">
      <c r="A126" s="2" t="s">
        <v>0</v>
      </c>
      <c r="B126" s="2">
        <v>1000</v>
      </c>
      <c r="C126" s="2">
        <v>0.4</v>
      </c>
      <c r="D126" s="2">
        <v>19280.803469999999</v>
      </c>
      <c r="E126" s="2">
        <v>1.575E-2</v>
      </c>
      <c r="F126" s="2">
        <v>19279.331849999999</v>
      </c>
      <c r="G126" s="2">
        <v>6.9360000000000005E-2</v>
      </c>
      <c r="H126" s="2">
        <v>19280.803469999999</v>
      </c>
      <c r="I126" s="2">
        <v>381.41840999999999</v>
      </c>
      <c r="J126" s="2">
        <v>177</v>
      </c>
      <c r="K126" s="2">
        <v>19043.882600000001</v>
      </c>
      <c r="L126" s="2">
        <v>395.66120999999998</v>
      </c>
      <c r="M126" s="2">
        <v>9</v>
      </c>
      <c r="N126" s="2">
        <v>19528.78571</v>
      </c>
      <c r="O126" s="2">
        <v>379.81225000000001</v>
      </c>
      <c r="P126" s="2">
        <v>1206</v>
      </c>
      <c r="Q126" s="2">
        <v>19190.319360000001</v>
      </c>
      <c r="R126" s="2">
        <v>380.11466000000001</v>
      </c>
      <c r="S126" s="2">
        <v>31</v>
      </c>
      <c r="T126" s="2">
        <v>19001.673330000001</v>
      </c>
      <c r="U126" s="2">
        <v>402.54575999999997</v>
      </c>
      <c r="V126" s="2">
        <v>8</v>
      </c>
    </row>
    <row r="127" spans="1:22" x14ac:dyDescent="0.25">
      <c r="A127" s="2" t="s">
        <v>0</v>
      </c>
      <c r="B127" s="2">
        <v>1000</v>
      </c>
      <c r="C127" s="2">
        <v>0.4</v>
      </c>
      <c r="D127" s="2">
        <v>19280.803469999999</v>
      </c>
      <c r="E127" s="2">
        <v>1.5480000000000001E-2</v>
      </c>
      <c r="F127" s="2">
        <v>19279.331849999999</v>
      </c>
      <c r="G127" s="2">
        <v>6.8790000000000004E-2</v>
      </c>
      <c r="H127" s="2">
        <v>19280.803469999999</v>
      </c>
      <c r="I127" s="2">
        <v>381.28167000000002</v>
      </c>
      <c r="J127" s="2">
        <v>175</v>
      </c>
      <c r="K127" s="2">
        <v>19057.685150000001</v>
      </c>
      <c r="L127" s="2">
        <v>395.89402999999999</v>
      </c>
      <c r="M127" s="2">
        <v>9</v>
      </c>
      <c r="N127" s="2">
        <v>19639.189999999999</v>
      </c>
      <c r="O127" s="2">
        <v>379.78336999999999</v>
      </c>
      <c r="P127" s="2">
        <v>1225</v>
      </c>
      <c r="Q127" s="2">
        <v>19190.319360000001</v>
      </c>
      <c r="R127" s="2">
        <v>381.29993000000002</v>
      </c>
      <c r="S127" s="2">
        <v>31</v>
      </c>
      <c r="T127" s="2">
        <v>18997.26914</v>
      </c>
      <c r="U127" s="2">
        <v>420.52852000000001</v>
      </c>
      <c r="V127" s="2">
        <v>7</v>
      </c>
    </row>
    <row r="128" spans="1:22" x14ac:dyDescent="0.25">
      <c r="A128" s="2" t="s">
        <v>0</v>
      </c>
      <c r="B128" s="2">
        <v>1000</v>
      </c>
      <c r="C128" s="2">
        <v>0.7</v>
      </c>
      <c r="D128" s="2">
        <v>19017.987539999998</v>
      </c>
      <c r="E128" s="2">
        <v>1.609E-2</v>
      </c>
      <c r="F128" s="2">
        <v>19151.942719999999</v>
      </c>
      <c r="G128" s="2">
        <v>7.5490000000000002E-2</v>
      </c>
      <c r="H128" s="2">
        <v>19017.987539999998</v>
      </c>
      <c r="I128" s="2">
        <v>603.53422999999998</v>
      </c>
      <c r="J128" s="2">
        <v>282</v>
      </c>
      <c r="K128" s="2">
        <v>18994.444920000002</v>
      </c>
      <c r="L128" s="2">
        <v>623.75437999999997</v>
      </c>
      <c r="M128" s="2">
        <v>14</v>
      </c>
      <c r="N128" s="2">
        <v>19233.43</v>
      </c>
      <c r="O128" s="2">
        <v>602.25761</v>
      </c>
      <c r="P128" s="2">
        <v>1947</v>
      </c>
      <c r="Q128" s="2">
        <v>19087.48804</v>
      </c>
      <c r="R128" s="2">
        <v>603.34712000000002</v>
      </c>
      <c r="S128" s="2">
        <v>50</v>
      </c>
      <c r="T128" s="2">
        <v>18980.854360000001</v>
      </c>
      <c r="U128" s="2">
        <v>615.20779000000005</v>
      </c>
      <c r="V128" s="2">
        <v>12</v>
      </c>
    </row>
    <row r="129" spans="1:22" x14ac:dyDescent="0.25">
      <c r="A129" s="2" t="s">
        <v>0</v>
      </c>
      <c r="B129" s="2">
        <v>1000</v>
      </c>
      <c r="C129" s="2">
        <v>0.7</v>
      </c>
      <c r="D129" s="2">
        <v>19017.987539999998</v>
      </c>
      <c r="E129" s="2">
        <v>1.617E-2</v>
      </c>
      <c r="F129" s="2">
        <v>19151.942719999999</v>
      </c>
      <c r="G129" s="2">
        <v>7.5870000000000007E-2</v>
      </c>
      <c r="H129" s="2">
        <v>19017.987539999998</v>
      </c>
      <c r="I129" s="2">
        <v>604.05622000000005</v>
      </c>
      <c r="J129" s="2">
        <v>274</v>
      </c>
      <c r="K129" s="2">
        <v>18994.530910000001</v>
      </c>
      <c r="L129" s="2">
        <v>627.06519000000003</v>
      </c>
      <c r="M129" s="2">
        <v>14</v>
      </c>
      <c r="N129" s="2">
        <v>19295.719720000001</v>
      </c>
      <c r="O129" s="2">
        <v>602.45600000000002</v>
      </c>
      <c r="P129" s="2">
        <v>1894</v>
      </c>
      <c r="Q129" s="2">
        <v>19087.48804</v>
      </c>
      <c r="R129" s="2">
        <v>608.47571000000005</v>
      </c>
      <c r="S129" s="2">
        <v>51</v>
      </c>
      <c r="T129" s="2">
        <v>18978.34073</v>
      </c>
      <c r="U129" s="2">
        <v>647.79636000000005</v>
      </c>
      <c r="V129" s="2">
        <v>10</v>
      </c>
    </row>
    <row r="130" spans="1:22" x14ac:dyDescent="0.25">
      <c r="A130" s="2" t="s">
        <v>0</v>
      </c>
      <c r="B130" s="2">
        <v>1000</v>
      </c>
      <c r="C130" s="2">
        <v>0.7</v>
      </c>
      <c r="D130" s="2">
        <v>19017.987539999998</v>
      </c>
      <c r="E130" s="2">
        <v>1.6299999999999999E-2</v>
      </c>
      <c r="F130" s="2">
        <v>19151.942719999999</v>
      </c>
      <c r="G130" s="2">
        <v>7.4639999999999998E-2</v>
      </c>
      <c r="H130" s="2">
        <v>19017.987539999998</v>
      </c>
      <c r="I130" s="2">
        <v>604.00436999999999</v>
      </c>
      <c r="J130" s="2">
        <v>276</v>
      </c>
      <c r="K130" s="2">
        <v>18993.344440000001</v>
      </c>
      <c r="L130" s="2">
        <v>622.81920000000002</v>
      </c>
      <c r="M130" s="2">
        <v>14</v>
      </c>
      <c r="N130" s="2">
        <v>19770.638370000001</v>
      </c>
      <c r="O130" s="2">
        <v>602.16394000000003</v>
      </c>
      <c r="P130" s="2">
        <v>1915</v>
      </c>
      <c r="Q130" s="2">
        <v>19087.48804</v>
      </c>
      <c r="R130" s="2">
        <v>605.69259999999997</v>
      </c>
      <c r="S130" s="2">
        <v>51</v>
      </c>
      <c r="T130" s="2">
        <v>18978.594440000001</v>
      </c>
      <c r="U130" s="2">
        <v>642.35655999999994</v>
      </c>
      <c r="V130" s="2">
        <v>10</v>
      </c>
    </row>
    <row r="131" spans="1:22" x14ac:dyDescent="0.25">
      <c r="A131" s="2" t="s">
        <v>0</v>
      </c>
      <c r="B131" s="2">
        <v>1000</v>
      </c>
      <c r="C131" s="2">
        <v>0.7</v>
      </c>
      <c r="D131" s="2">
        <v>19017.987539999998</v>
      </c>
      <c r="E131" s="2">
        <v>1.651E-2</v>
      </c>
      <c r="F131" s="2">
        <v>19151.942719999999</v>
      </c>
      <c r="G131" s="2">
        <v>7.5509999999999994E-2</v>
      </c>
      <c r="H131" s="2">
        <v>19017.987539999998</v>
      </c>
      <c r="I131" s="2">
        <v>604.29519000000005</v>
      </c>
      <c r="J131" s="2">
        <v>277</v>
      </c>
      <c r="K131" s="2">
        <v>18997.410520000001</v>
      </c>
      <c r="L131" s="2">
        <v>621.63639999999998</v>
      </c>
      <c r="M131" s="2">
        <v>14</v>
      </c>
      <c r="N131" s="2">
        <v>19403.18447</v>
      </c>
      <c r="O131" s="2">
        <v>602.40409999999997</v>
      </c>
      <c r="P131" s="2">
        <v>1872</v>
      </c>
      <c r="Q131" s="2">
        <v>19081.318039999998</v>
      </c>
      <c r="R131" s="2">
        <v>607.42260999999996</v>
      </c>
      <c r="S131" s="2">
        <v>51</v>
      </c>
      <c r="T131" s="2">
        <v>18979.232960000001</v>
      </c>
      <c r="U131" s="2">
        <v>648.18835000000001</v>
      </c>
      <c r="V131" s="2">
        <v>10</v>
      </c>
    </row>
    <row r="132" spans="1:22" x14ac:dyDescent="0.25">
      <c r="A132" s="2" t="s">
        <v>0</v>
      </c>
      <c r="B132" s="2">
        <v>1000</v>
      </c>
      <c r="C132" s="2">
        <v>0.7</v>
      </c>
      <c r="D132" s="2">
        <v>19017.987539999998</v>
      </c>
      <c r="E132" s="2">
        <v>1.6320000000000001E-2</v>
      </c>
      <c r="F132" s="2">
        <v>19151.942719999999</v>
      </c>
      <c r="G132" s="2">
        <v>7.4440000000000006E-2</v>
      </c>
      <c r="H132" s="2">
        <v>19017.987539999998</v>
      </c>
      <c r="I132" s="2">
        <v>603.81821000000002</v>
      </c>
      <c r="J132" s="2">
        <v>279</v>
      </c>
      <c r="K132" s="2">
        <v>18992.241699999999</v>
      </c>
      <c r="L132" s="2">
        <v>623.13437999999996</v>
      </c>
      <c r="M132" s="2">
        <v>14</v>
      </c>
      <c r="N132" s="2">
        <v>19396.60557</v>
      </c>
      <c r="O132" s="2">
        <v>602.33596</v>
      </c>
      <c r="P132" s="2">
        <v>1890</v>
      </c>
      <c r="Q132" s="2">
        <v>19070.694240000001</v>
      </c>
      <c r="R132" s="2">
        <v>602.44893000000002</v>
      </c>
      <c r="S132" s="2">
        <v>51</v>
      </c>
      <c r="T132" s="2">
        <v>18978.91764</v>
      </c>
      <c r="U132" s="2">
        <v>647.70573999999999</v>
      </c>
      <c r="V132" s="2">
        <v>10</v>
      </c>
    </row>
    <row r="133" spans="1:22" x14ac:dyDescent="0.25">
      <c r="A133" s="2" t="s">
        <v>0</v>
      </c>
      <c r="B133" s="2">
        <v>1000</v>
      </c>
      <c r="C133" s="2">
        <v>1</v>
      </c>
      <c r="D133" s="2">
        <v>19002.437119999999</v>
      </c>
      <c r="E133" s="2">
        <v>1.7639999999999999E-2</v>
      </c>
      <c r="F133" s="2">
        <v>19050.21963</v>
      </c>
      <c r="G133" s="2">
        <v>6.275E-2</v>
      </c>
      <c r="H133" s="2">
        <v>19002.437119999999</v>
      </c>
      <c r="I133" s="2">
        <v>951.96365000000003</v>
      </c>
      <c r="J133" s="2">
        <v>432</v>
      </c>
      <c r="K133" s="2">
        <v>18979.024280000001</v>
      </c>
      <c r="L133" s="2">
        <v>975.46579999999994</v>
      </c>
      <c r="M133" s="2">
        <v>21</v>
      </c>
      <c r="N133" s="2">
        <v>19550.338530000001</v>
      </c>
      <c r="O133" s="2">
        <v>951.45574999999997</v>
      </c>
      <c r="P133" s="2">
        <v>2972</v>
      </c>
      <c r="Q133" s="2">
        <v>19091.698359999999</v>
      </c>
      <c r="R133" s="2">
        <v>958.62963999999999</v>
      </c>
      <c r="S133" s="2">
        <v>78</v>
      </c>
      <c r="T133" s="2">
        <v>18979.77116</v>
      </c>
      <c r="U133" s="2">
        <v>987.74320999999998</v>
      </c>
      <c r="V133" s="2">
        <v>19</v>
      </c>
    </row>
    <row r="134" spans="1:22" x14ac:dyDescent="0.25">
      <c r="A134" s="2" t="s">
        <v>0</v>
      </c>
      <c r="B134" s="2">
        <v>1000</v>
      </c>
      <c r="C134" s="2">
        <v>1</v>
      </c>
      <c r="D134" s="2">
        <v>19002.437119999999</v>
      </c>
      <c r="E134" s="2">
        <v>1.7059999999999999E-2</v>
      </c>
      <c r="F134" s="2">
        <v>19050.21963</v>
      </c>
      <c r="G134" s="2">
        <v>6.2880000000000005E-2</v>
      </c>
      <c r="H134" s="2">
        <v>19002.437119999999</v>
      </c>
      <c r="I134" s="2">
        <v>952.53828999999996</v>
      </c>
      <c r="J134" s="2">
        <v>436</v>
      </c>
      <c r="K134" s="2">
        <v>18976.876319999999</v>
      </c>
      <c r="L134" s="2">
        <v>987.56232999999997</v>
      </c>
      <c r="M134" s="2">
        <v>21</v>
      </c>
      <c r="N134" s="2">
        <v>19352.427609999999</v>
      </c>
      <c r="O134" s="2">
        <v>951.61257000000001</v>
      </c>
      <c r="P134" s="2">
        <v>3084</v>
      </c>
      <c r="Q134" s="2">
        <v>19179.090410000001</v>
      </c>
      <c r="R134" s="2">
        <v>952.53486999999996</v>
      </c>
      <c r="S134" s="2">
        <v>82</v>
      </c>
      <c r="T134" s="2">
        <v>18977.171269999999</v>
      </c>
      <c r="U134" s="2">
        <v>984.26478999999995</v>
      </c>
      <c r="V134" s="2">
        <v>14</v>
      </c>
    </row>
    <row r="135" spans="1:22" x14ac:dyDescent="0.25">
      <c r="A135" s="2" t="s">
        <v>0</v>
      </c>
      <c r="B135" s="2">
        <v>1000</v>
      </c>
      <c r="C135" s="2">
        <v>1</v>
      </c>
      <c r="D135" s="2">
        <v>19002.437119999999</v>
      </c>
      <c r="E135" s="2">
        <v>1.7989999999999999E-2</v>
      </c>
      <c r="F135" s="2">
        <v>19050.21963</v>
      </c>
      <c r="G135" s="2">
        <v>6.225E-2</v>
      </c>
      <c r="H135" s="2">
        <v>19002.437119999999</v>
      </c>
      <c r="I135" s="2">
        <v>952.52287000000001</v>
      </c>
      <c r="J135" s="2">
        <v>433</v>
      </c>
      <c r="K135" s="2">
        <v>18983.493890000002</v>
      </c>
      <c r="L135" s="2">
        <v>974.44172000000003</v>
      </c>
      <c r="M135" s="2">
        <v>21</v>
      </c>
      <c r="N135" s="2">
        <v>19139.592369999998</v>
      </c>
      <c r="O135" s="2">
        <v>951.48337000000004</v>
      </c>
      <c r="P135" s="2">
        <v>3038</v>
      </c>
      <c r="Q135" s="2">
        <v>19067.937129999998</v>
      </c>
      <c r="R135" s="2">
        <v>960.00135</v>
      </c>
      <c r="S135" s="2">
        <v>78</v>
      </c>
      <c r="T135" s="2">
        <v>18977.753860000001</v>
      </c>
      <c r="U135" s="2">
        <v>953.96636999999998</v>
      </c>
      <c r="V135" s="2">
        <v>15</v>
      </c>
    </row>
    <row r="136" spans="1:22" x14ac:dyDescent="0.25">
      <c r="A136" s="2" t="s">
        <v>0</v>
      </c>
      <c r="B136" s="2">
        <v>1000</v>
      </c>
      <c r="C136" s="2">
        <v>1</v>
      </c>
      <c r="D136" s="2">
        <v>19002.437119999999</v>
      </c>
      <c r="E136" s="2">
        <v>1.695E-2</v>
      </c>
      <c r="F136" s="2">
        <v>19050.21963</v>
      </c>
      <c r="G136" s="2">
        <v>6.2700000000000006E-2</v>
      </c>
      <c r="H136" s="2">
        <v>19002.437119999999</v>
      </c>
      <c r="I136" s="2">
        <v>952.56578000000002</v>
      </c>
      <c r="J136" s="2">
        <v>430</v>
      </c>
      <c r="K136" s="2">
        <v>18982.66923</v>
      </c>
      <c r="L136" s="2">
        <v>981.51729</v>
      </c>
      <c r="M136" s="2">
        <v>21</v>
      </c>
      <c r="N136" s="2">
        <v>19308.265299999999</v>
      </c>
      <c r="O136" s="2">
        <v>951.62003000000004</v>
      </c>
      <c r="P136" s="2">
        <v>3054</v>
      </c>
      <c r="Q136" s="2">
        <v>19056.999390000001</v>
      </c>
      <c r="R136" s="2">
        <v>962.36485000000005</v>
      </c>
      <c r="S136" s="2">
        <v>78</v>
      </c>
      <c r="T136" s="2">
        <v>18977.184160000001</v>
      </c>
      <c r="U136" s="2">
        <v>980.06114000000002</v>
      </c>
      <c r="V136" s="2">
        <v>14</v>
      </c>
    </row>
    <row r="137" spans="1:22" x14ac:dyDescent="0.25">
      <c r="A137" s="2" t="s">
        <v>0</v>
      </c>
      <c r="B137" s="2">
        <v>1000</v>
      </c>
      <c r="C137" s="2">
        <v>1</v>
      </c>
      <c r="D137" s="2">
        <v>19002.437119999999</v>
      </c>
      <c r="E137" s="2">
        <v>1.753E-2</v>
      </c>
      <c r="F137" s="2">
        <v>19050.21963</v>
      </c>
      <c r="G137" s="2">
        <v>6.3850000000000004E-2</v>
      </c>
      <c r="H137" s="2">
        <v>19002.437119999999</v>
      </c>
      <c r="I137" s="2">
        <v>952.56826000000001</v>
      </c>
      <c r="J137" s="2">
        <v>436</v>
      </c>
      <c r="K137" s="2">
        <v>18983.190490000001</v>
      </c>
      <c r="L137" s="2">
        <v>981.17971999999997</v>
      </c>
      <c r="M137" s="2">
        <v>21</v>
      </c>
      <c r="N137" s="2">
        <v>19129.2415</v>
      </c>
      <c r="O137" s="2">
        <v>951.56268</v>
      </c>
      <c r="P137" s="2">
        <v>3095</v>
      </c>
      <c r="Q137" s="2">
        <v>19179.090410000001</v>
      </c>
      <c r="R137" s="2">
        <v>951.90536999999995</v>
      </c>
      <c r="S137" s="2">
        <v>82</v>
      </c>
      <c r="T137" s="2">
        <v>18976.609130000001</v>
      </c>
      <c r="U137" s="2">
        <v>982.01552000000004</v>
      </c>
      <c r="V137" s="2">
        <v>14</v>
      </c>
    </row>
  </sheetData>
  <mergeCells count="7">
    <mergeCell ref="T1:V1"/>
    <mergeCell ref="D1:E1"/>
    <mergeCell ref="F1:G1"/>
    <mergeCell ref="H1:J1"/>
    <mergeCell ref="K1:M1"/>
    <mergeCell ref="N1:P1"/>
    <mergeCell ref="Q1:S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A1:Q55"/>
  <sheetViews>
    <sheetView zoomScale="85" zoomScaleNormal="85" workbookViewId="0">
      <selection activeCell="L30" sqref="L30:Q30"/>
    </sheetView>
  </sheetViews>
  <sheetFormatPr defaultRowHeight="13.8" x14ac:dyDescent="0.25"/>
  <cols>
    <col min="1" max="1" width="10.44140625" customWidth="1"/>
    <col min="2" max="2" width="5.44140625" bestFit="1" customWidth="1"/>
    <col min="3" max="3" width="4.44140625" bestFit="1" customWidth="1"/>
    <col min="4" max="4" width="13.21875" style="16" customWidth="1"/>
    <col min="5" max="10" width="13.21875" customWidth="1"/>
    <col min="11" max="11" width="4.44140625" customWidth="1"/>
    <col min="12" max="17" width="8.109375" customWidth="1"/>
  </cols>
  <sheetData>
    <row r="1" spans="1:17" s="3" customFormat="1" x14ac:dyDescent="0.25">
      <c r="D1" s="30" t="s">
        <v>49</v>
      </c>
      <c r="E1" s="30" t="s">
        <v>58</v>
      </c>
      <c r="F1" s="29" t="s">
        <v>50</v>
      </c>
      <c r="G1" s="29" t="s">
        <v>51</v>
      </c>
      <c r="H1" s="29" t="s">
        <v>52</v>
      </c>
      <c r="I1" s="29" t="s">
        <v>53</v>
      </c>
      <c r="J1" s="29" t="s">
        <v>54</v>
      </c>
      <c r="K1" s="9"/>
      <c r="L1" s="18" t="s">
        <v>49</v>
      </c>
      <c r="M1" s="18" t="s">
        <v>59</v>
      </c>
      <c r="N1" s="18" t="s">
        <v>50</v>
      </c>
      <c r="O1" s="18" t="s">
        <v>51</v>
      </c>
      <c r="P1" s="18" t="s">
        <v>52</v>
      </c>
      <c r="Q1" s="18" t="s">
        <v>53</v>
      </c>
    </row>
    <row r="2" spans="1:17" s="3" customFormat="1" x14ac:dyDescent="0.25">
      <c r="D2" s="13" t="s">
        <v>55</v>
      </c>
      <c r="E2" s="13" t="s">
        <v>55</v>
      </c>
      <c r="F2" s="9" t="s">
        <v>55</v>
      </c>
      <c r="G2" s="9" t="s">
        <v>55</v>
      </c>
      <c r="H2" s="9" t="s">
        <v>55</v>
      </c>
      <c r="I2" s="9" t="s">
        <v>56</v>
      </c>
      <c r="J2" s="9" t="s">
        <v>55</v>
      </c>
      <c r="K2" s="9"/>
      <c r="M2" s="9"/>
    </row>
    <row r="3" spans="1:17" s="3" customFormat="1" x14ac:dyDescent="0.25">
      <c r="A3" s="3" t="s">
        <v>1</v>
      </c>
      <c r="B3" s="3">
        <v>25</v>
      </c>
      <c r="C3" s="3">
        <v>0.4</v>
      </c>
      <c r="D3" s="14">
        <v>38.419870000000003</v>
      </c>
      <c r="E3" s="14">
        <v>38.419870000000003</v>
      </c>
      <c r="F3" s="14">
        <v>36.245935999999993</v>
      </c>
      <c r="G3" s="14">
        <v>34.628991999999997</v>
      </c>
      <c r="H3" s="14">
        <v>35.763847999999996</v>
      </c>
      <c r="I3" s="14">
        <v>35.618186000000001</v>
      </c>
      <c r="J3" s="14">
        <v>34.344764000000005</v>
      </c>
      <c r="L3" s="3">
        <f t="shared" ref="L3:L29" si="0">(D3-J3)/MAX(D3,J3)</f>
        <v>0.10606766758971328</v>
      </c>
      <c r="M3" s="3">
        <f t="shared" ref="M3:M29" si="1">(E3-J3)/MAX(J3,E3)</f>
        <v>0.10606766758971328</v>
      </c>
      <c r="N3" s="3">
        <f t="shared" ref="N3:N29" si="2">(F3-J3)/MAX(F3,J3)</f>
        <v>5.2452004550247747E-2</v>
      </c>
      <c r="O3" s="3">
        <f t="shared" ref="O3:O29" si="3">(G3-J3)/MAX(G3,J3)</f>
        <v>8.2078046048811287E-3</v>
      </c>
      <c r="P3" s="3">
        <f t="shared" ref="P3:P29" si="4">(H3-J3)/MAX(H3,J3)</f>
        <v>3.9679287307115028E-2</v>
      </c>
      <c r="Q3" s="3">
        <f t="shared" ref="Q3:Q29" si="5">(I3-J3)/MAX(I3,J3)</f>
        <v>3.5752017241978476E-2</v>
      </c>
    </row>
    <row r="4" spans="1:17" s="3" customFormat="1" x14ac:dyDescent="0.25">
      <c r="A4" s="3" t="s">
        <v>1</v>
      </c>
      <c r="B4" s="3">
        <v>25</v>
      </c>
      <c r="C4" s="3">
        <v>0.7</v>
      </c>
      <c r="D4" s="14">
        <v>34.063429999999997</v>
      </c>
      <c r="E4" s="14">
        <v>33.23415</v>
      </c>
      <c r="F4" s="14">
        <v>31.822593999999999</v>
      </c>
      <c r="G4" s="14">
        <v>30.182198</v>
      </c>
      <c r="H4" s="14">
        <v>32.884895999999991</v>
      </c>
      <c r="I4" s="14">
        <v>31.251958000000002</v>
      </c>
      <c r="J4" s="14">
        <v>30.503638000000002</v>
      </c>
      <c r="L4" s="3">
        <f t="shared" si="0"/>
        <v>0.104504801777155</v>
      </c>
      <c r="M4" s="3">
        <f t="shared" si="1"/>
        <v>8.2159826563940927E-2</v>
      </c>
      <c r="N4" s="3">
        <f t="shared" si="2"/>
        <v>4.14471554393082E-2</v>
      </c>
      <c r="O4" s="3">
        <f t="shared" si="3"/>
        <v>-1.0537759463313937E-2</v>
      </c>
      <c r="P4" s="3">
        <f t="shared" si="4"/>
        <v>7.2411906061676121E-2</v>
      </c>
      <c r="Q4" s="3">
        <f t="shared" si="5"/>
        <v>2.3944739718388192E-2</v>
      </c>
    </row>
    <row r="5" spans="1:17" s="3" customFormat="1" x14ac:dyDescent="0.25">
      <c r="A5" s="3" t="s">
        <v>1</v>
      </c>
      <c r="B5" s="3">
        <v>25</v>
      </c>
      <c r="C5" s="3">
        <v>1</v>
      </c>
      <c r="D5" s="14">
        <v>30.61402</v>
      </c>
      <c r="E5" s="14">
        <v>30.660309999999999</v>
      </c>
      <c r="F5" s="14">
        <v>30.586402</v>
      </c>
      <c r="G5" s="14">
        <v>29.329975999999998</v>
      </c>
      <c r="H5" s="14">
        <v>31.856472000000004</v>
      </c>
      <c r="I5" s="14">
        <v>30.716415999999999</v>
      </c>
      <c r="J5" s="14">
        <v>29.329162000000004</v>
      </c>
      <c r="L5" s="3">
        <f t="shared" si="0"/>
        <v>4.1969594323123728E-2</v>
      </c>
      <c r="M5" s="3">
        <f t="shared" si="1"/>
        <v>4.3415999381610795E-2</v>
      </c>
      <c r="N5" s="3">
        <f t="shared" si="2"/>
        <v>4.1104540507902694E-2</v>
      </c>
      <c r="O5" s="3">
        <f t="shared" si="3"/>
        <v>2.7753176477020077E-5</v>
      </c>
      <c r="P5" s="3">
        <f t="shared" si="4"/>
        <v>7.9334271541431189E-2</v>
      </c>
      <c r="Q5" s="3">
        <f t="shared" si="5"/>
        <v>4.5163276861467011E-2</v>
      </c>
    </row>
    <row r="6" spans="1:17" s="3" customFormat="1" x14ac:dyDescent="0.25">
      <c r="A6" s="3" t="s">
        <v>1</v>
      </c>
      <c r="B6" s="3">
        <v>100</v>
      </c>
      <c r="C6" s="3">
        <v>0.4</v>
      </c>
      <c r="D6" s="14">
        <v>157.83188000000001</v>
      </c>
      <c r="E6" s="14">
        <v>156.76316</v>
      </c>
      <c r="F6" s="14">
        <v>147.62344400000001</v>
      </c>
      <c r="G6" s="14">
        <v>146.08124400000003</v>
      </c>
      <c r="H6" s="14">
        <v>151.34697199999999</v>
      </c>
      <c r="I6" s="14">
        <v>147.97691</v>
      </c>
      <c r="J6" s="14">
        <v>145.86062200000001</v>
      </c>
      <c r="L6" s="3">
        <f t="shared" si="0"/>
        <v>7.5848161980963572E-2</v>
      </c>
      <c r="M6" s="3">
        <f t="shared" si="1"/>
        <v>6.9547832539226639E-2</v>
      </c>
      <c r="N6" s="3">
        <f t="shared" si="2"/>
        <v>1.1941341783084264E-2</v>
      </c>
      <c r="O6" s="3">
        <f t="shared" si="3"/>
        <v>1.510269175966355E-3</v>
      </c>
      <c r="P6" s="3">
        <f t="shared" si="4"/>
        <v>3.6250147112292325E-2</v>
      </c>
      <c r="Q6" s="3">
        <f t="shared" si="5"/>
        <v>1.4301474466523171E-2</v>
      </c>
    </row>
    <row r="7" spans="1:17" s="3" customFormat="1" x14ac:dyDescent="0.25">
      <c r="A7" s="3" t="s">
        <v>1</v>
      </c>
      <c r="B7" s="3">
        <v>100</v>
      </c>
      <c r="C7" s="3">
        <v>0.7</v>
      </c>
      <c r="D7" s="14">
        <v>161.43922000000001</v>
      </c>
      <c r="E7" s="14">
        <v>115.59333999999998</v>
      </c>
      <c r="F7" s="14">
        <v>113.18435600000001</v>
      </c>
      <c r="G7" s="14">
        <v>153.43605399999998</v>
      </c>
      <c r="H7" s="14">
        <v>113.50589600000001</v>
      </c>
      <c r="I7" s="14">
        <v>111.298824</v>
      </c>
      <c r="J7" s="14">
        <v>109.60972799999999</v>
      </c>
      <c r="L7" s="3">
        <f t="shared" si="0"/>
        <v>0.32104647185485669</v>
      </c>
      <c r="M7" s="3">
        <f t="shared" si="1"/>
        <v>5.1764331751292893E-2</v>
      </c>
      <c r="N7" s="3">
        <f t="shared" si="2"/>
        <v>3.1582350479601777E-2</v>
      </c>
      <c r="O7" s="3">
        <f t="shared" si="3"/>
        <v>0.28563251502805198</v>
      </c>
      <c r="P7" s="3">
        <f t="shared" si="4"/>
        <v>3.4325688244424037E-2</v>
      </c>
      <c r="Q7" s="3">
        <f t="shared" si="5"/>
        <v>1.51762250425935E-2</v>
      </c>
    </row>
    <row r="8" spans="1:17" s="3" customFormat="1" x14ac:dyDescent="0.25">
      <c r="A8" s="3" t="s">
        <v>1</v>
      </c>
      <c r="B8" s="3">
        <v>100</v>
      </c>
      <c r="C8" s="3">
        <v>1</v>
      </c>
      <c r="D8" s="14">
        <v>108.22162</v>
      </c>
      <c r="E8" s="14">
        <v>108.66589000000002</v>
      </c>
      <c r="F8" s="14">
        <v>106.06357800000001</v>
      </c>
      <c r="G8" s="14">
        <v>106.74082800000001</v>
      </c>
      <c r="H8" s="14">
        <v>108.636336</v>
      </c>
      <c r="I8" s="14">
        <v>105.83133599999999</v>
      </c>
      <c r="J8" s="14">
        <v>105.126992</v>
      </c>
      <c r="L8" s="3">
        <f t="shared" si="0"/>
        <v>2.8595284380329919E-2</v>
      </c>
      <c r="M8" s="3">
        <f t="shared" si="1"/>
        <v>3.2566778774830045E-2</v>
      </c>
      <c r="N8" s="3">
        <f t="shared" si="2"/>
        <v>8.8304205615240081E-3</v>
      </c>
      <c r="O8" s="3">
        <f t="shared" si="3"/>
        <v>1.5119200686732599E-2</v>
      </c>
      <c r="P8" s="3">
        <f t="shared" si="4"/>
        <v>3.230359315505632E-2</v>
      </c>
      <c r="Q8" s="3">
        <f t="shared" si="5"/>
        <v>6.6553445002337673E-3</v>
      </c>
    </row>
    <row r="9" spans="1:17" s="3" customFormat="1" x14ac:dyDescent="0.25">
      <c r="A9" s="3" t="s">
        <v>1</v>
      </c>
      <c r="B9" s="3">
        <v>1000</v>
      </c>
      <c r="C9" s="3">
        <v>0.4</v>
      </c>
      <c r="D9" s="14">
        <v>1268.10175</v>
      </c>
      <c r="E9" s="14">
        <v>1245.6232500000001</v>
      </c>
      <c r="F9" s="14">
        <v>1077.077086</v>
      </c>
      <c r="G9" s="14">
        <v>1078.2667180000001</v>
      </c>
      <c r="H9" s="14">
        <v>1143.093764</v>
      </c>
      <c r="I9" s="14">
        <v>1085.7625</v>
      </c>
      <c r="J9" s="14">
        <v>1075.0042740000001</v>
      </c>
      <c r="L9" s="3">
        <f t="shared" si="0"/>
        <v>0.15227285665365567</v>
      </c>
      <c r="M9" s="3">
        <f t="shared" si="1"/>
        <v>0.13697478430978224</v>
      </c>
      <c r="N9" s="3">
        <f t="shared" si="2"/>
        <v>1.9244787833132728E-3</v>
      </c>
      <c r="O9" s="3">
        <f t="shared" si="3"/>
        <v>3.0256372987670747E-3</v>
      </c>
      <c r="P9" s="3">
        <f t="shared" si="4"/>
        <v>5.956597100288253E-2</v>
      </c>
      <c r="Q9" s="3">
        <f t="shared" si="5"/>
        <v>9.9084523549117995E-3</v>
      </c>
    </row>
    <row r="10" spans="1:17" s="3" customFormat="1" x14ac:dyDescent="0.25">
      <c r="A10" s="3" t="s">
        <v>1</v>
      </c>
      <c r="B10" s="3">
        <v>1000</v>
      </c>
      <c r="C10" s="3">
        <v>0.7</v>
      </c>
      <c r="D10" s="14">
        <v>1193.6681699999999</v>
      </c>
      <c r="E10" s="14">
        <v>1062.7005799999999</v>
      </c>
      <c r="F10" s="14">
        <v>1067.8653419999998</v>
      </c>
      <c r="G10" s="14">
        <v>1153.168596</v>
      </c>
      <c r="H10" s="14">
        <v>1085.653654</v>
      </c>
      <c r="I10" s="14">
        <v>1073.6382939999999</v>
      </c>
      <c r="J10" s="14">
        <v>1151.8169480000001</v>
      </c>
      <c r="L10" s="3">
        <f t="shared" si="0"/>
        <v>3.5061018674896714E-2</v>
      </c>
      <c r="M10" s="3">
        <f t="shared" si="1"/>
        <v>-7.7370252412712531E-2</v>
      </c>
      <c r="N10" s="3">
        <f t="shared" si="2"/>
        <v>-7.2886239558961841E-2</v>
      </c>
      <c r="O10" s="3">
        <f t="shared" si="3"/>
        <v>1.1721165531981249E-3</v>
      </c>
      <c r="P10" s="3">
        <f t="shared" si="4"/>
        <v>-5.7442542510669992E-2</v>
      </c>
      <c r="Q10" s="3">
        <f t="shared" si="5"/>
        <v>-6.787420009381584E-2</v>
      </c>
    </row>
    <row r="11" spans="1:17" s="3" customFormat="1" x14ac:dyDescent="0.25">
      <c r="A11" s="3" t="s">
        <v>1</v>
      </c>
      <c r="B11" s="3">
        <v>1000</v>
      </c>
      <c r="C11" s="3">
        <v>1</v>
      </c>
      <c r="D11" s="14">
        <v>1051.02151</v>
      </c>
      <c r="E11" s="14">
        <v>1041.3588199999999</v>
      </c>
      <c r="F11" s="14">
        <v>1038.2857259999998</v>
      </c>
      <c r="G11" s="14">
        <v>1038.0819999999999</v>
      </c>
      <c r="H11" s="14">
        <v>1062.8518200000001</v>
      </c>
      <c r="I11" s="14">
        <v>1042.4378860000002</v>
      </c>
      <c r="J11" s="14">
        <v>1037.3658</v>
      </c>
      <c r="L11" s="3">
        <f t="shared" si="0"/>
        <v>1.2992797835317375E-2</v>
      </c>
      <c r="M11" s="3">
        <f t="shared" si="1"/>
        <v>3.8344324005436356E-3</v>
      </c>
      <c r="N11" s="3">
        <f t="shared" si="2"/>
        <v>8.8600466804433851E-4</v>
      </c>
      <c r="O11" s="3">
        <f t="shared" si="3"/>
        <v>6.8992622933433429E-4</v>
      </c>
      <c r="P11" s="3">
        <f t="shared" si="4"/>
        <v>2.3978902345954539E-2</v>
      </c>
      <c r="Q11" s="3">
        <f t="shared" si="5"/>
        <v>4.8656002128458003E-3</v>
      </c>
    </row>
    <row r="12" spans="1:17" s="3" customFormat="1" x14ac:dyDescent="0.25">
      <c r="A12" s="3" t="s">
        <v>57</v>
      </c>
      <c r="B12" s="3">
        <v>24</v>
      </c>
      <c r="C12" s="3">
        <v>0.4</v>
      </c>
      <c r="D12" s="14">
        <v>3931.5385099999999</v>
      </c>
      <c r="E12" s="14">
        <v>2866.0430099999999</v>
      </c>
      <c r="F12" s="14">
        <v>2864.8763060000001</v>
      </c>
      <c r="G12" s="14">
        <v>2849.2891599999998</v>
      </c>
      <c r="H12" s="14">
        <v>2853.7358519999998</v>
      </c>
      <c r="I12" s="14">
        <v>2850.367624</v>
      </c>
      <c r="J12" s="14">
        <v>2849.2891599999998</v>
      </c>
      <c r="L12" s="3">
        <f t="shared" si="0"/>
        <v>0.2752737502754361</v>
      </c>
      <c r="M12" s="3">
        <f t="shared" si="1"/>
        <v>5.8456380248110996E-3</v>
      </c>
      <c r="N12" s="3">
        <f t="shared" si="2"/>
        <v>5.440774516985482E-3</v>
      </c>
      <c r="O12" s="3">
        <f t="shared" si="3"/>
        <v>0</v>
      </c>
      <c r="P12" s="3">
        <f t="shared" si="4"/>
        <v>1.5582002787271234E-3</v>
      </c>
      <c r="Q12" s="3">
        <f t="shared" si="5"/>
        <v>3.7835961611391335E-4</v>
      </c>
    </row>
    <row r="13" spans="1:17" s="3" customFormat="1" x14ac:dyDescent="0.25">
      <c r="A13" s="3" t="s">
        <v>2</v>
      </c>
      <c r="B13" s="3">
        <v>24</v>
      </c>
      <c r="C13" s="3">
        <v>0.7</v>
      </c>
      <c r="D13" s="14">
        <v>2612.6319699999999</v>
      </c>
      <c r="E13" s="14">
        <v>2612.6319699999999</v>
      </c>
      <c r="F13" s="14">
        <v>2612.4647460000001</v>
      </c>
      <c r="G13" s="14">
        <v>2612.4229399999999</v>
      </c>
      <c r="H13" s="14">
        <v>2610.2108560000001</v>
      </c>
      <c r="I13" s="14">
        <v>2612.4229399999999</v>
      </c>
      <c r="J13" s="14">
        <v>2604.9495200000001</v>
      </c>
      <c r="L13" s="3">
        <f t="shared" si="0"/>
        <v>2.9405021787281388E-3</v>
      </c>
      <c r="M13" s="3">
        <f t="shared" si="1"/>
        <v>2.9405021787281388E-3</v>
      </c>
      <c r="N13" s="3">
        <f t="shared" si="2"/>
        <v>2.8766803500436533E-3</v>
      </c>
      <c r="O13" s="3">
        <f t="shared" si="3"/>
        <v>2.8607236162149939E-3</v>
      </c>
      <c r="P13" s="3">
        <f t="shared" si="4"/>
        <v>2.0156747060897321E-3</v>
      </c>
      <c r="Q13" s="3">
        <f t="shared" si="5"/>
        <v>2.8607236162149939E-3</v>
      </c>
    </row>
    <row r="14" spans="1:17" s="3" customFormat="1" x14ac:dyDescent="0.25">
      <c r="A14" s="3" t="s">
        <v>2</v>
      </c>
      <c r="B14" s="3">
        <v>24</v>
      </c>
      <c r="C14" s="3">
        <v>1</v>
      </c>
      <c r="D14" s="14">
        <v>3680.2775800000004</v>
      </c>
      <c r="E14" s="14">
        <v>2534.6066700000001</v>
      </c>
      <c r="F14" s="14">
        <v>2253.5416920000002</v>
      </c>
      <c r="G14" s="14">
        <v>2244.1253260000003</v>
      </c>
      <c r="H14" s="14">
        <v>2350.2255700000001</v>
      </c>
      <c r="I14" s="14">
        <v>2416.483174</v>
      </c>
      <c r="J14" s="14">
        <v>2242.55953</v>
      </c>
      <c r="L14" s="3">
        <f t="shared" si="0"/>
        <v>0.39065478588166719</v>
      </c>
      <c r="M14" s="3">
        <f t="shared" si="1"/>
        <v>0.11522385049195823</v>
      </c>
      <c r="N14" s="3">
        <f t="shared" si="2"/>
        <v>4.8732899147091715E-3</v>
      </c>
      <c r="O14" s="3">
        <f t="shared" si="3"/>
        <v>6.977310856302499E-4</v>
      </c>
      <c r="P14" s="3">
        <f t="shared" si="4"/>
        <v>4.5810938904898423E-2</v>
      </c>
      <c r="Q14" s="3">
        <f t="shared" si="5"/>
        <v>7.1973869245737176E-2</v>
      </c>
    </row>
    <row r="15" spans="1:17" s="3" customFormat="1" x14ac:dyDescent="0.25">
      <c r="A15" s="3" t="s">
        <v>2</v>
      </c>
      <c r="B15" s="3">
        <v>100</v>
      </c>
      <c r="C15" s="3">
        <v>0.4</v>
      </c>
      <c r="D15" s="14">
        <v>62622.836380000008</v>
      </c>
      <c r="E15" s="14">
        <v>58364.168660000003</v>
      </c>
      <c r="F15" s="14">
        <v>46961.376318000002</v>
      </c>
      <c r="G15" s="14">
        <v>41205.954530000003</v>
      </c>
      <c r="H15" s="14">
        <v>41631.10499</v>
      </c>
      <c r="I15" s="14">
        <v>41617.317798000004</v>
      </c>
      <c r="J15" s="14">
        <v>41203.782196</v>
      </c>
      <c r="L15" s="3">
        <f t="shared" si="0"/>
        <v>0.34203264211840551</v>
      </c>
      <c r="M15" s="3">
        <f t="shared" si="1"/>
        <v>0.29402263165894982</v>
      </c>
      <c r="N15" s="3">
        <f t="shared" si="2"/>
        <v>0.12260275514525651</v>
      </c>
      <c r="O15" s="3">
        <f t="shared" si="3"/>
        <v>5.2718934066216686E-5</v>
      </c>
      <c r="P15" s="3">
        <f t="shared" si="4"/>
        <v>1.0264507610418815E-2</v>
      </c>
      <c r="Q15" s="3">
        <f t="shared" si="5"/>
        <v>9.9366231146178468E-3</v>
      </c>
    </row>
    <row r="16" spans="1:17" s="3" customFormat="1" x14ac:dyDescent="0.25">
      <c r="A16" s="3" t="s">
        <v>2</v>
      </c>
      <c r="B16" s="3">
        <v>100</v>
      </c>
      <c r="C16" s="3">
        <v>0.7</v>
      </c>
      <c r="D16" s="14">
        <v>44282.776030000001</v>
      </c>
      <c r="E16" s="14">
        <v>42700.736669999998</v>
      </c>
      <c r="F16" s="14">
        <v>39572.658100000001</v>
      </c>
      <c r="G16" s="14">
        <v>35670.029091999997</v>
      </c>
      <c r="H16" s="14">
        <v>36846.200413999999</v>
      </c>
      <c r="I16" s="14">
        <v>37467.695400000004</v>
      </c>
      <c r="J16" s="14">
        <v>35773.97279</v>
      </c>
      <c r="L16" s="3">
        <f t="shared" si="0"/>
        <v>0.19214701522405891</v>
      </c>
      <c r="M16" s="3">
        <f t="shared" si="1"/>
        <v>0.1622164960181236</v>
      </c>
      <c r="N16" s="3">
        <f t="shared" si="2"/>
        <v>9.5992675053587079E-2</v>
      </c>
      <c r="O16" s="3">
        <f t="shared" si="3"/>
        <v>-2.9055676485855225E-3</v>
      </c>
      <c r="P16" s="3">
        <f t="shared" si="4"/>
        <v>2.910008662908423E-2</v>
      </c>
      <c r="Q16" s="3">
        <f t="shared" si="5"/>
        <v>4.5204878280290607E-2</v>
      </c>
    </row>
    <row r="17" spans="1:17" s="3" customFormat="1" x14ac:dyDescent="0.25">
      <c r="A17" s="3" t="s">
        <v>2</v>
      </c>
      <c r="B17" s="3">
        <v>100</v>
      </c>
      <c r="C17" s="3">
        <v>1</v>
      </c>
      <c r="D17" s="14">
        <v>39537.459219999997</v>
      </c>
      <c r="E17" s="14">
        <v>38359.374819999997</v>
      </c>
      <c r="F17" s="14">
        <v>38041.638039999998</v>
      </c>
      <c r="G17" s="14">
        <v>35367.126229999994</v>
      </c>
      <c r="H17" s="14">
        <v>36338.248964000006</v>
      </c>
      <c r="I17" s="14">
        <v>37504.501344000004</v>
      </c>
      <c r="J17" s="14">
        <v>35452.472366000002</v>
      </c>
      <c r="L17" s="3">
        <f t="shared" si="0"/>
        <v>0.10331940733140503</v>
      </c>
      <c r="M17" s="3">
        <f t="shared" si="1"/>
        <v>7.5780756793887599E-2</v>
      </c>
      <c r="N17" s="3">
        <f t="shared" si="2"/>
        <v>6.8061361376645813E-2</v>
      </c>
      <c r="O17" s="3">
        <f t="shared" si="3"/>
        <v>-2.4073394689916442E-3</v>
      </c>
      <c r="P17" s="3">
        <f t="shared" si="4"/>
        <v>2.4375874546886819E-2</v>
      </c>
      <c r="Q17" s="3">
        <f t="shared" si="5"/>
        <v>5.4714205081099872E-2</v>
      </c>
    </row>
    <row r="18" spans="1:17" s="3" customFormat="1" x14ac:dyDescent="0.25">
      <c r="A18" s="3" t="s">
        <v>2</v>
      </c>
      <c r="B18" s="3">
        <v>997</v>
      </c>
      <c r="C18" s="3">
        <v>0.4</v>
      </c>
      <c r="D18" s="14">
        <v>359869.51390000002</v>
      </c>
      <c r="E18" s="14">
        <v>338993.55920000002</v>
      </c>
      <c r="F18" s="14">
        <v>336840.18526599999</v>
      </c>
      <c r="G18" s="14">
        <v>325522.68707999995</v>
      </c>
      <c r="H18" s="14">
        <v>325346.85373600002</v>
      </c>
      <c r="I18" s="14">
        <v>328256.24977400003</v>
      </c>
      <c r="J18" s="14">
        <v>324233.71880999999</v>
      </c>
      <c r="L18" s="3">
        <f t="shared" si="0"/>
        <v>9.9024212147913279E-2</v>
      </c>
      <c r="M18" s="3">
        <f t="shared" si="1"/>
        <v>4.3540179420612501E-2</v>
      </c>
      <c r="N18" s="3">
        <f t="shared" si="2"/>
        <v>3.7425660617199721E-2</v>
      </c>
      <c r="O18" s="3">
        <f t="shared" si="3"/>
        <v>3.9596879761660949E-3</v>
      </c>
      <c r="P18" s="3">
        <f t="shared" si="4"/>
        <v>3.4213791011585191E-3</v>
      </c>
      <c r="Q18" s="3">
        <f t="shared" si="5"/>
        <v>1.2254240297845028E-2</v>
      </c>
    </row>
    <row r="19" spans="1:17" s="3" customFormat="1" x14ac:dyDescent="0.25">
      <c r="A19" s="3" t="s">
        <v>2</v>
      </c>
      <c r="B19" s="3">
        <v>997</v>
      </c>
      <c r="C19" s="3">
        <v>0.7</v>
      </c>
      <c r="D19" s="14">
        <v>334823.77633999998</v>
      </c>
      <c r="E19" s="14">
        <v>330987.09979000001</v>
      </c>
      <c r="F19" s="14">
        <v>329155.51325600001</v>
      </c>
      <c r="G19" s="14">
        <v>324334.31937400001</v>
      </c>
      <c r="H19" s="14">
        <v>324826.88896000001</v>
      </c>
      <c r="I19" s="14">
        <v>326710.50885400001</v>
      </c>
      <c r="J19" s="14">
        <v>323445.95480000001</v>
      </c>
      <c r="L19" s="3">
        <f t="shared" si="0"/>
        <v>3.3981522054294791E-2</v>
      </c>
      <c r="M19" s="3">
        <f t="shared" si="1"/>
        <v>2.2783803340929599E-2</v>
      </c>
      <c r="N19" s="3">
        <f t="shared" si="2"/>
        <v>1.7346081794350508E-2</v>
      </c>
      <c r="O19" s="3">
        <f t="shared" si="3"/>
        <v>2.7390396912502055E-3</v>
      </c>
      <c r="P19" s="3">
        <f t="shared" si="4"/>
        <v>4.2512926328893176E-3</v>
      </c>
      <c r="Q19" s="3">
        <f t="shared" si="5"/>
        <v>9.9921917585420166E-3</v>
      </c>
    </row>
    <row r="20" spans="1:17" s="3" customFormat="1" x14ac:dyDescent="0.25">
      <c r="A20" s="3" t="s">
        <v>2</v>
      </c>
      <c r="B20" s="3">
        <v>997</v>
      </c>
      <c r="C20" s="3">
        <v>1</v>
      </c>
      <c r="D20" s="14">
        <v>324476.69643000001</v>
      </c>
      <c r="E20" s="14">
        <v>324947.31459999998</v>
      </c>
      <c r="F20" s="14">
        <v>324476.69643000001</v>
      </c>
      <c r="G20" s="14">
        <v>323322.818654</v>
      </c>
      <c r="H20" s="14">
        <v>324358.518912</v>
      </c>
      <c r="I20" s="14">
        <v>325350.89925000002</v>
      </c>
      <c r="J20" s="14">
        <v>323060.83243400004</v>
      </c>
      <c r="L20" s="3">
        <f t="shared" si="0"/>
        <v>4.3635306065975621E-3</v>
      </c>
      <c r="M20" s="3">
        <f t="shared" si="1"/>
        <v>5.8055016343869286E-3</v>
      </c>
      <c r="N20" s="3">
        <f t="shared" si="2"/>
        <v>4.3635306065975621E-3</v>
      </c>
      <c r="O20" s="3">
        <f t="shared" si="3"/>
        <v>8.1029301021999273E-4</v>
      </c>
      <c r="P20" s="3">
        <f t="shared" si="4"/>
        <v>4.0007781585413762E-3</v>
      </c>
      <c r="Q20" s="3">
        <f t="shared" si="5"/>
        <v>7.0387597553258543E-3</v>
      </c>
    </row>
    <row r="21" spans="1:17" s="3" customFormat="1" x14ac:dyDescent="0.25">
      <c r="A21" s="3" t="s">
        <v>0</v>
      </c>
      <c r="B21" s="3">
        <v>30</v>
      </c>
      <c r="C21" s="3">
        <v>0.4</v>
      </c>
      <c r="D21" s="14">
        <v>1022.80279</v>
      </c>
      <c r="E21" s="14">
        <v>1022.80279</v>
      </c>
      <c r="F21" s="14">
        <v>903.11020200000007</v>
      </c>
      <c r="G21" s="14">
        <v>888.58563000000015</v>
      </c>
      <c r="H21" s="14">
        <v>888.29060000000004</v>
      </c>
      <c r="I21" s="14">
        <v>904.03721200000018</v>
      </c>
      <c r="J21" s="14">
        <v>888.29060000000004</v>
      </c>
      <c r="L21" s="3">
        <f t="shared" si="0"/>
        <v>0.13151331939561869</v>
      </c>
      <c r="M21" s="3">
        <f t="shared" si="1"/>
        <v>0.13151331939561869</v>
      </c>
      <c r="N21" s="3">
        <f t="shared" si="2"/>
        <v>1.6409516764599709E-2</v>
      </c>
      <c r="O21" s="3">
        <f t="shared" si="3"/>
        <v>3.3202202470921196E-4</v>
      </c>
      <c r="P21" s="3">
        <f t="shared" si="4"/>
        <v>0</v>
      </c>
      <c r="Q21" s="3">
        <f t="shared" si="5"/>
        <v>1.7418101590269647E-2</v>
      </c>
    </row>
    <row r="22" spans="1:17" s="3" customFormat="1" x14ac:dyDescent="0.25">
      <c r="A22" s="3" t="s">
        <v>0</v>
      </c>
      <c r="B22" s="3">
        <v>30</v>
      </c>
      <c r="C22" s="3">
        <v>0.7</v>
      </c>
      <c r="D22" s="14">
        <v>740.48424</v>
      </c>
      <c r="E22" s="14">
        <v>740.76545999999996</v>
      </c>
      <c r="F22" s="14">
        <v>724.21439600000008</v>
      </c>
      <c r="G22" s="14">
        <v>657.77846999999997</v>
      </c>
      <c r="H22" s="14">
        <v>708.07188999999994</v>
      </c>
      <c r="I22" s="14">
        <v>690.82711400000005</v>
      </c>
      <c r="J22" s="14">
        <v>653.77792000000011</v>
      </c>
      <c r="L22" s="3">
        <f t="shared" si="0"/>
        <v>0.11709407886925438</v>
      </c>
      <c r="M22" s="3">
        <f t="shared" si="1"/>
        <v>0.11742926026815539</v>
      </c>
      <c r="N22" s="3">
        <f t="shared" si="2"/>
        <v>9.7259149209179718E-2</v>
      </c>
      <c r="O22" s="3">
        <f t="shared" si="3"/>
        <v>6.0819108293402521E-3</v>
      </c>
      <c r="P22" s="3">
        <f t="shared" si="4"/>
        <v>7.667861239343908E-2</v>
      </c>
      <c r="Q22" s="3">
        <f t="shared" si="5"/>
        <v>5.3630196686228995E-2</v>
      </c>
    </row>
    <row r="23" spans="1:17" s="3" customFormat="1" x14ac:dyDescent="0.25">
      <c r="A23" s="3" t="s">
        <v>0</v>
      </c>
      <c r="B23" s="3">
        <v>30</v>
      </c>
      <c r="C23" s="3">
        <v>1</v>
      </c>
      <c r="D23" s="14">
        <v>673.73296000000005</v>
      </c>
      <c r="E23" s="14">
        <v>677.81985999999995</v>
      </c>
      <c r="F23" s="14">
        <v>658.29905800000006</v>
      </c>
      <c r="G23" s="14">
        <v>621.08609799999999</v>
      </c>
      <c r="H23" s="14">
        <v>694.42595400000005</v>
      </c>
      <c r="I23" s="14">
        <v>673.27222999999992</v>
      </c>
      <c r="J23" s="14">
        <v>617.55448200000001</v>
      </c>
      <c r="L23" s="3">
        <f t="shared" si="0"/>
        <v>8.3383894414190501E-2</v>
      </c>
      <c r="M23" s="3">
        <f t="shared" si="1"/>
        <v>8.8910611146743243E-2</v>
      </c>
      <c r="N23" s="3">
        <f t="shared" si="2"/>
        <v>6.1893717611851799E-2</v>
      </c>
      <c r="O23" s="3">
        <f t="shared" si="3"/>
        <v>5.686193929267413E-3</v>
      </c>
      <c r="P23" s="3">
        <f t="shared" si="4"/>
        <v>0.11069786714797822</v>
      </c>
      <c r="Q23" s="3">
        <f t="shared" si="5"/>
        <v>8.2756640653365313E-2</v>
      </c>
    </row>
    <row r="24" spans="1:17" s="3" customFormat="1" x14ac:dyDescent="0.25">
      <c r="A24" s="3" t="s">
        <v>0</v>
      </c>
      <c r="B24" s="3">
        <v>100</v>
      </c>
      <c r="C24" s="3">
        <v>0.4</v>
      </c>
      <c r="D24" s="14">
        <v>2067.69659</v>
      </c>
      <c r="E24" s="14">
        <v>2077.0194000000001</v>
      </c>
      <c r="F24" s="14">
        <v>2044.2744179999997</v>
      </c>
      <c r="G24" s="14">
        <v>1849.5671380000003</v>
      </c>
      <c r="H24" s="14">
        <v>1982.825394</v>
      </c>
      <c r="I24" s="14">
        <v>1960.1536019999999</v>
      </c>
      <c r="J24" s="14">
        <v>1848.1294339999999</v>
      </c>
      <c r="L24" s="3">
        <f t="shared" si="0"/>
        <v>0.10618925284390979</v>
      </c>
      <c r="M24" s="3">
        <f t="shared" si="1"/>
        <v>0.11020116904059739</v>
      </c>
      <c r="N24" s="3">
        <f t="shared" si="2"/>
        <v>9.5948460868525043E-2</v>
      </c>
      <c r="O24" s="3">
        <f t="shared" si="3"/>
        <v>7.7731917401767446E-4</v>
      </c>
      <c r="P24" s="3">
        <f t="shared" si="4"/>
        <v>6.7931326887172197E-2</v>
      </c>
      <c r="Q24" s="3">
        <f t="shared" si="5"/>
        <v>5.7150708947349076E-2</v>
      </c>
    </row>
    <row r="25" spans="1:17" s="3" customFormat="1" x14ac:dyDescent="0.25">
      <c r="A25" s="3" t="s">
        <v>0</v>
      </c>
      <c r="B25" s="3">
        <v>100</v>
      </c>
      <c r="C25" s="3">
        <v>0.7</v>
      </c>
      <c r="D25" s="14">
        <v>1832.4753499999999</v>
      </c>
      <c r="E25" s="14">
        <v>1892.0446199999999</v>
      </c>
      <c r="F25" s="14">
        <v>1832.4753499999999</v>
      </c>
      <c r="G25" s="14">
        <v>1796.3954039999996</v>
      </c>
      <c r="H25" s="14">
        <v>1833.9674239999999</v>
      </c>
      <c r="I25" s="14">
        <v>1833.5620600000002</v>
      </c>
      <c r="J25" s="14">
        <v>1778.2170939999996</v>
      </c>
      <c r="L25" s="3">
        <f t="shared" si="0"/>
        <v>2.9609269232462147E-2</v>
      </c>
      <c r="M25" s="3">
        <f t="shared" si="1"/>
        <v>6.0161121358755412E-2</v>
      </c>
      <c r="N25" s="3">
        <f t="shared" si="2"/>
        <v>2.9609269232462147E-2</v>
      </c>
      <c r="O25" s="3">
        <f t="shared" si="3"/>
        <v>1.0119325600323132E-2</v>
      </c>
      <c r="P25" s="3">
        <f t="shared" si="4"/>
        <v>3.0398756962871934E-2</v>
      </c>
      <c r="Q25" s="3">
        <f t="shared" si="5"/>
        <v>3.0184397467299558E-2</v>
      </c>
    </row>
    <row r="26" spans="1:17" s="3" customFormat="1" x14ac:dyDescent="0.25">
      <c r="A26" s="3" t="s">
        <v>0</v>
      </c>
      <c r="B26" s="3">
        <v>100</v>
      </c>
      <c r="C26" s="3">
        <v>1</v>
      </c>
      <c r="D26" s="14">
        <v>1831.3246999999999</v>
      </c>
      <c r="E26" s="14">
        <v>1837.9951100000003</v>
      </c>
      <c r="F26" s="14">
        <v>1831.3246999999999</v>
      </c>
      <c r="G26" s="14">
        <v>1763.406786</v>
      </c>
      <c r="H26" s="14">
        <v>1847.3012279999998</v>
      </c>
      <c r="I26" s="14">
        <v>1828.0071079999998</v>
      </c>
      <c r="J26" s="14">
        <v>1760.3771039999999</v>
      </c>
      <c r="L26" s="3">
        <f t="shared" si="0"/>
        <v>3.874113421830655E-2</v>
      </c>
      <c r="M26" s="3">
        <f t="shared" si="1"/>
        <v>4.2229713005058192E-2</v>
      </c>
      <c r="N26" s="3">
        <f t="shared" si="2"/>
        <v>3.874113421830655E-2</v>
      </c>
      <c r="O26" s="3">
        <f t="shared" si="3"/>
        <v>1.7180845758637642E-3</v>
      </c>
      <c r="P26" s="3">
        <f t="shared" si="4"/>
        <v>4.7054656101814654E-2</v>
      </c>
      <c r="Q26" s="3">
        <f t="shared" si="5"/>
        <v>3.6996576054889103E-2</v>
      </c>
    </row>
    <row r="27" spans="1:17" s="3" customFormat="1" x14ac:dyDescent="0.25">
      <c r="A27" s="3" t="s">
        <v>0</v>
      </c>
      <c r="B27" s="3">
        <v>1000</v>
      </c>
      <c r="C27" s="3">
        <v>0.4</v>
      </c>
      <c r="D27" s="14">
        <v>19280.803469999999</v>
      </c>
      <c r="E27" s="14">
        <v>19279.331849999999</v>
      </c>
      <c r="F27" s="14">
        <v>19280.803469999999</v>
      </c>
      <c r="G27" s="14">
        <v>19052.389247999999</v>
      </c>
      <c r="H27" s="14">
        <v>19720.293197999999</v>
      </c>
      <c r="I27" s="14">
        <v>19190.319360000001</v>
      </c>
      <c r="J27" s="14">
        <v>18996.719076000001</v>
      </c>
      <c r="L27" s="3">
        <f t="shared" si="0"/>
        <v>1.4734053715241656E-2</v>
      </c>
      <c r="M27" s="3">
        <f t="shared" si="1"/>
        <v>1.4658846903970766E-2</v>
      </c>
      <c r="N27" s="3">
        <f t="shared" si="2"/>
        <v>1.4734053715241656E-2</v>
      </c>
      <c r="O27" s="3">
        <f t="shared" si="3"/>
        <v>2.921952269363916E-3</v>
      </c>
      <c r="P27" s="3">
        <f t="shared" si="4"/>
        <v>3.6691854159317562E-2</v>
      </c>
      <c r="Q27" s="3">
        <f t="shared" si="5"/>
        <v>1.0088434713782693E-2</v>
      </c>
    </row>
    <row r="28" spans="1:17" s="3" customFormat="1" x14ac:dyDescent="0.25">
      <c r="A28" s="3" t="s">
        <v>0</v>
      </c>
      <c r="B28" s="3">
        <v>1000</v>
      </c>
      <c r="C28" s="3">
        <v>0.7</v>
      </c>
      <c r="D28" s="14">
        <v>19017.987539999998</v>
      </c>
      <c r="E28" s="14">
        <v>19151.942719999999</v>
      </c>
      <c r="F28" s="14">
        <v>19017.987539999998</v>
      </c>
      <c r="G28" s="14">
        <v>18994.394498000001</v>
      </c>
      <c r="H28" s="14">
        <v>19419.915625999998</v>
      </c>
      <c r="I28" s="14">
        <v>19082.895280000001</v>
      </c>
      <c r="J28" s="14">
        <v>18979.188026</v>
      </c>
      <c r="L28" s="3">
        <f t="shared" si="0"/>
        <v>2.0401482500917896E-3</v>
      </c>
      <c r="M28" s="3">
        <f t="shared" si="1"/>
        <v>9.0202177672343876E-3</v>
      </c>
      <c r="N28" s="3">
        <f t="shared" si="2"/>
        <v>2.0401482500917896E-3</v>
      </c>
      <c r="O28" s="3">
        <f t="shared" si="3"/>
        <v>8.005768228938711E-4</v>
      </c>
      <c r="P28" s="3">
        <f t="shared" si="4"/>
        <v>2.2694619713483116E-2</v>
      </c>
      <c r="Q28" s="3">
        <f t="shared" si="5"/>
        <v>5.4345660067994057E-3</v>
      </c>
    </row>
    <row r="29" spans="1:17" s="3" customFormat="1" x14ac:dyDescent="0.25">
      <c r="A29" s="3" t="s">
        <v>0</v>
      </c>
      <c r="B29" s="3">
        <v>1000</v>
      </c>
      <c r="C29" s="3">
        <v>1</v>
      </c>
      <c r="D29" s="14">
        <v>19002.437119999999</v>
      </c>
      <c r="E29" s="14">
        <v>19050.21963</v>
      </c>
      <c r="F29" s="14">
        <v>19002.437119999999</v>
      </c>
      <c r="G29" s="14">
        <v>18981.050842000004</v>
      </c>
      <c r="H29" s="14">
        <v>19295.973061999997</v>
      </c>
      <c r="I29" s="14">
        <v>19114.96314</v>
      </c>
      <c r="J29" s="14">
        <v>18977.697915999997</v>
      </c>
      <c r="L29" s="3">
        <f t="shared" si="0"/>
        <v>1.3018963748583287E-3</v>
      </c>
      <c r="M29" s="3">
        <f t="shared" si="1"/>
        <v>3.8068702308185539E-3</v>
      </c>
      <c r="N29" s="3">
        <f t="shared" si="2"/>
        <v>1.3018963748583287E-3</v>
      </c>
      <c r="O29" s="3">
        <f t="shared" si="3"/>
        <v>1.7664596275079327E-4</v>
      </c>
      <c r="P29" s="3">
        <f t="shared" si="4"/>
        <v>1.6494381754024446E-2</v>
      </c>
      <c r="Q29" s="3">
        <f t="shared" si="5"/>
        <v>7.1810352442041115E-3</v>
      </c>
    </row>
    <row r="30" spans="1:17" s="3" customFormat="1" x14ac:dyDescent="0.25">
      <c r="D30" s="14"/>
      <c r="H30" s="14"/>
      <c r="L30" s="24">
        <f>AVERAGE(L3:L29)</f>
        <v>0.10543344704453529</v>
      </c>
      <c r="M30" s="24">
        <f>AVERAGE(M3:M29)</f>
        <v>6.5001921836206192E-2</v>
      </c>
      <c r="N30" s="24">
        <f t="shared" ref="N30:Q30" si="6">AVERAGE(N3:N29)</f>
        <v>3.0896378253131723E-2</v>
      </c>
      <c r="O30" s="24">
        <f t="shared" si="6"/>
        <v>1.2565510432392421E-2</v>
      </c>
      <c r="P30" s="24">
        <f t="shared" si="6"/>
        <v>3.1624001183294725E-2</v>
      </c>
      <c r="Q30" s="24">
        <f t="shared" si="6"/>
        <v>2.2336571793892632E-2</v>
      </c>
    </row>
    <row r="31" spans="1:17" s="3" customFormat="1" x14ac:dyDescent="0.25">
      <c r="D31" s="14"/>
      <c r="H31" s="14"/>
      <c r="L31" s="25" t="s">
        <v>49</v>
      </c>
      <c r="M31" s="25" t="s">
        <v>59</v>
      </c>
      <c r="N31" s="25" t="s">
        <v>50</v>
      </c>
      <c r="O31" s="25" t="s">
        <v>51</v>
      </c>
      <c r="P31" s="25" t="s">
        <v>52</v>
      </c>
      <c r="Q31" s="25" t="s">
        <v>53</v>
      </c>
    </row>
    <row r="32" spans="1:17" s="1" customFormat="1" x14ac:dyDescent="0.25">
      <c r="D32" s="15"/>
      <c r="H32" s="14"/>
    </row>
    <row r="33" spans="4:17" s="1" customFormat="1" x14ac:dyDescent="0.25">
      <c r="D33" s="15"/>
      <c r="H33" s="14"/>
      <c r="L33" s="17"/>
      <c r="M33" s="17"/>
      <c r="N33" s="17"/>
      <c r="O33" s="17"/>
      <c r="P33" s="17"/>
      <c r="Q33" s="17"/>
    </row>
    <row r="34" spans="4:17" x14ac:dyDescent="0.25">
      <c r="H34" s="14"/>
    </row>
    <row r="35" spans="4:17" x14ac:dyDescent="0.25">
      <c r="H35" s="14"/>
    </row>
    <row r="36" spans="4:17" x14ac:dyDescent="0.25">
      <c r="H36" s="14"/>
    </row>
    <row r="37" spans="4:17" x14ac:dyDescent="0.25">
      <c r="H37" s="14"/>
    </row>
    <row r="38" spans="4:17" x14ac:dyDescent="0.25">
      <c r="H38" s="14"/>
    </row>
    <row r="39" spans="4:17" x14ac:dyDescent="0.25">
      <c r="H39" s="14"/>
    </row>
    <row r="40" spans="4:17" x14ac:dyDescent="0.25">
      <c r="H40" s="14"/>
    </row>
    <row r="41" spans="4:17" x14ac:dyDescent="0.25">
      <c r="H41" s="14"/>
    </row>
    <row r="42" spans="4:17" x14ac:dyDescent="0.25">
      <c r="H42" s="14"/>
    </row>
    <row r="43" spans="4:17" x14ac:dyDescent="0.25">
      <c r="H43" s="14"/>
    </row>
    <row r="44" spans="4:17" x14ac:dyDescent="0.25">
      <c r="H44" s="14"/>
    </row>
    <row r="45" spans="4:17" x14ac:dyDescent="0.25">
      <c r="H45" s="14"/>
    </row>
    <row r="46" spans="4:17" x14ac:dyDescent="0.25">
      <c r="H46" s="14"/>
    </row>
    <row r="47" spans="4:17" x14ac:dyDescent="0.25">
      <c r="H47" s="14"/>
    </row>
    <row r="48" spans="4:17" x14ac:dyDescent="0.25">
      <c r="H48" s="14"/>
    </row>
    <row r="49" spans="8:8" x14ac:dyDescent="0.25">
      <c r="H49" s="14"/>
    </row>
    <row r="50" spans="8:8" x14ac:dyDescent="0.25">
      <c r="H50" s="14"/>
    </row>
    <row r="51" spans="8:8" x14ac:dyDescent="0.25">
      <c r="H51" s="14"/>
    </row>
    <row r="52" spans="8:8" x14ac:dyDescent="0.25">
      <c r="H52" s="14"/>
    </row>
    <row r="53" spans="8:8" x14ac:dyDescent="0.25">
      <c r="H53" s="14"/>
    </row>
    <row r="54" spans="8:8" x14ac:dyDescent="0.25">
      <c r="H54" s="14"/>
    </row>
    <row r="55" spans="8:8" x14ac:dyDescent="0.25">
      <c r="H55" s="14"/>
    </row>
  </sheetData>
  <phoneticPr fontId="1" type="noConversion"/>
  <conditionalFormatting sqref="N3:Q29 L3:L29">
    <cfRule type="cellIs" dxfId="4" priority="6" operator="lessThanOrEqual">
      <formula>0</formula>
    </cfRule>
  </conditionalFormatting>
  <conditionalFormatting sqref="M3:M29">
    <cfRule type="cellIs" dxfId="3" priority="1" operator="lessThanOrEqual">
      <formula>0</formula>
    </cfRule>
  </conditionalFormatting>
  <pageMargins left="0.7" right="0.7" top="0.75" bottom="0.75" header="0.3" footer="0.3"/>
  <pageSetup paperSize="15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/>
  <dimension ref="A1:BC76"/>
  <sheetViews>
    <sheetView tabSelected="1" topLeftCell="S1" zoomScale="85" zoomScaleNormal="85" workbookViewId="0">
      <selection activeCell="AB32" sqref="AB32:AH32"/>
    </sheetView>
  </sheetViews>
  <sheetFormatPr defaultRowHeight="13.8" x14ac:dyDescent="0.25"/>
  <cols>
    <col min="2" max="2" width="5.77734375" bestFit="1" customWidth="1"/>
    <col min="3" max="3" width="4.88671875" bestFit="1" customWidth="1"/>
    <col min="4" max="9" width="10.44140625" style="10" customWidth="1"/>
    <col min="10" max="24" width="10.44140625" bestFit="1" customWidth="1"/>
    <col min="25" max="25" width="4.33203125" customWidth="1"/>
    <col min="26" max="26" width="5" customWidth="1"/>
    <col min="27" max="27" width="8" customWidth="1"/>
    <col min="28" max="54" width="11.77734375" customWidth="1"/>
  </cols>
  <sheetData>
    <row r="1" spans="1:54" x14ac:dyDescent="0.25"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0</v>
      </c>
      <c r="AU1" t="s">
        <v>0</v>
      </c>
      <c r="AV1" t="s">
        <v>0</v>
      </c>
      <c r="AW1" t="s">
        <v>0</v>
      </c>
      <c r="AX1" t="s">
        <v>0</v>
      </c>
      <c r="AY1" t="s">
        <v>0</v>
      </c>
      <c r="AZ1" t="s">
        <v>0</v>
      </c>
      <c r="BA1" t="s">
        <v>0</v>
      </c>
      <c r="BB1" t="s">
        <v>0</v>
      </c>
    </row>
    <row r="2" spans="1:54" s="3" customFormat="1" x14ac:dyDescent="0.25">
      <c r="D2" s="35" t="s">
        <v>16</v>
      </c>
      <c r="E2" s="35"/>
      <c r="F2" s="35"/>
      <c r="G2" s="35" t="s">
        <v>61</v>
      </c>
      <c r="H2" s="35"/>
      <c r="I2" s="35"/>
      <c r="J2" s="35" t="s">
        <v>3</v>
      </c>
      <c r="K2" s="35"/>
      <c r="L2" s="35"/>
      <c r="M2" s="35" t="s">
        <v>5</v>
      </c>
      <c r="N2" s="35"/>
      <c r="O2" s="35"/>
      <c r="P2" s="35" t="s">
        <v>4</v>
      </c>
      <c r="Q2" s="35"/>
      <c r="R2" s="35"/>
      <c r="S2" s="35" t="s">
        <v>19</v>
      </c>
      <c r="T2" s="35"/>
      <c r="U2" s="35"/>
      <c r="V2" s="35" t="s">
        <v>7</v>
      </c>
      <c r="W2" s="35"/>
      <c r="X2" s="35"/>
      <c r="Y2" s="8"/>
      <c r="AB2" s="3">
        <v>25</v>
      </c>
      <c r="AC2" s="3">
        <v>25</v>
      </c>
      <c r="AD2" s="3">
        <v>25</v>
      </c>
      <c r="AE2" s="3">
        <v>100</v>
      </c>
      <c r="AF2" s="3">
        <v>100</v>
      </c>
      <c r="AG2" s="3">
        <v>100</v>
      </c>
      <c r="AH2" s="3">
        <v>1000</v>
      </c>
      <c r="AI2" s="3">
        <v>1000</v>
      </c>
      <c r="AJ2" s="3">
        <v>1000</v>
      </c>
      <c r="AK2" s="3">
        <v>24</v>
      </c>
      <c r="AL2" s="3">
        <v>24</v>
      </c>
      <c r="AM2" s="3">
        <v>24</v>
      </c>
      <c r="AN2" s="3">
        <v>100</v>
      </c>
      <c r="AO2" s="3">
        <v>100</v>
      </c>
      <c r="AP2" s="3">
        <v>100</v>
      </c>
      <c r="AQ2" s="3">
        <v>997</v>
      </c>
      <c r="AR2" s="3">
        <v>997</v>
      </c>
      <c r="AS2" s="3">
        <v>997</v>
      </c>
      <c r="AT2" s="3">
        <v>30</v>
      </c>
      <c r="AU2" s="3">
        <v>30</v>
      </c>
      <c r="AV2" s="3">
        <v>30</v>
      </c>
      <c r="AW2" s="3">
        <v>100</v>
      </c>
      <c r="AX2" s="3">
        <v>100</v>
      </c>
      <c r="AY2" s="3">
        <v>100</v>
      </c>
      <c r="AZ2" s="3">
        <v>1000</v>
      </c>
      <c r="BA2" s="3">
        <v>1000</v>
      </c>
      <c r="BB2" s="3">
        <v>1000</v>
      </c>
    </row>
    <row r="3" spans="1:54" s="3" customFormat="1" x14ac:dyDescent="0.25">
      <c r="D3" s="11" t="s">
        <v>8</v>
      </c>
      <c r="E3" s="11" t="s">
        <v>9</v>
      </c>
      <c r="F3" s="11" t="s">
        <v>10</v>
      </c>
      <c r="G3" s="11" t="s">
        <v>8</v>
      </c>
      <c r="H3" s="11" t="s">
        <v>9</v>
      </c>
      <c r="I3" s="11" t="s">
        <v>10</v>
      </c>
      <c r="J3" s="11" t="s">
        <v>8</v>
      </c>
      <c r="K3" s="11" t="s">
        <v>9</v>
      </c>
      <c r="L3" s="11" t="s">
        <v>10</v>
      </c>
      <c r="M3" s="11" t="s">
        <v>8</v>
      </c>
      <c r="N3" s="11" t="s">
        <v>9</v>
      </c>
      <c r="O3" s="11" t="s">
        <v>10</v>
      </c>
      <c r="P3" s="11" t="s">
        <v>8</v>
      </c>
      <c r="Q3" s="11" t="s">
        <v>9</v>
      </c>
      <c r="R3" s="11" t="s">
        <v>10</v>
      </c>
      <c r="S3" s="11" t="s">
        <v>8</v>
      </c>
      <c r="T3" s="11" t="s">
        <v>60</v>
      </c>
      <c r="U3" s="11" t="s">
        <v>10</v>
      </c>
      <c r="V3" s="11" t="s">
        <v>8</v>
      </c>
      <c r="W3" s="11" t="s">
        <v>9</v>
      </c>
      <c r="X3" s="11" t="s">
        <v>10</v>
      </c>
      <c r="Y3" s="6"/>
      <c r="AB3" s="3">
        <v>0.4</v>
      </c>
      <c r="AC3" s="3">
        <v>0.7</v>
      </c>
      <c r="AD3" s="3">
        <v>1</v>
      </c>
      <c r="AE3" s="3">
        <v>0.4</v>
      </c>
      <c r="AF3" s="3">
        <v>0.7</v>
      </c>
      <c r="AG3" s="3">
        <v>1</v>
      </c>
      <c r="AH3" s="3">
        <v>0.4</v>
      </c>
      <c r="AI3" s="3">
        <v>0.7</v>
      </c>
      <c r="AJ3" s="3">
        <v>1</v>
      </c>
      <c r="AK3" s="3">
        <v>0.4</v>
      </c>
      <c r="AL3" s="3">
        <v>0.7</v>
      </c>
      <c r="AM3" s="3">
        <v>1</v>
      </c>
      <c r="AN3" s="3">
        <v>0.4</v>
      </c>
      <c r="AO3" s="3">
        <v>0.7</v>
      </c>
      <c r="AP3" s="3">
        <v>1</v>
      </c>
      <c r="AQ3" s="3">
        <v>0.4</v>
      </c>
      <c r="AR3" s="3">
        <v>0.7</v>
      </c>
      <c r="AS3" s="3">
        <v>1</v>
      </c>
      <c r="AT3" s="3">
        <v>0.4</v>
      </c>
      <c r="AU3" s="3">
        <v>0.7</v>
      </c>
      <c r="AV3" s="3">
        <v>1</v>
      </c>
      <c r="AW3" s="3">
        <v>0.4</v>
      </c>
      <c r="AX3" s="3">
        <v>0.7</v>
      </c>
      <c r="AY3" s="3">
        <v>1</v>
      </c>
      <c r="AZ3" s="3">
        <v>0.4</v>
      </c>
      <c r="BA3" s="3">
        <v>0.7</v>
      </c>
      <c r="BB3" s="3">
        <v>1</v>
      </c>
    </row>
    <row r="4" spans="1:54" s="3" customFormat="1" x14ac:dyDescent="0.25">
      <c r="A4" s="3" t="s">
        <v>1</v>
      </c>
      <c r="B4" s="3">
        <v>25</v>
      </c>
      <c r="C4" s="19">
        <v>0.4</v>
      </c>
      <c r="D4" s="22">
        <v>38.419870000000003</v>
      </c>
      <c r="E4" s="21">
        <v>38.419870000000003</v>
      </c>
      <c r="F4" s="21">
        <v>38.419870000000003</v>
      </c>
      <c r="G4" s="21">
        <v>38.419870000000003</v>
      </c>
      <c r="H4" s="21">
        <v>38.419870000000003</v>
      </c>
      <c r="I4" s="21">
        <v>38.419870000000003</v>
      </c>
      <c r="J4" s="22">
        <v>38.09704</v>
      </c>
      <c r="K4" s="22">
        <v>34.913220000000003</v>
      </c>
      <c r="L4" s="22">
        <v>36.245935999999993</v>
      </c>
      <c r="M4" s="22">
        <v>34.913220000000003</v>
      </c>
      <c r="N4" s="22">
        <v>34.202649999999998</v>
      </c>
      <c r="O4" s="22">
        <v>34.628991999999997</v>
      </c>
      <c r="P4" s="22">
        <v>37.195729999999998</v>
      </c>
      <c r="Q4" s="22">
        <v>34.913220000000003</v>
      </c>
      <c r="R4" s="22">
        <v>35.763847999999996</v>
      </c>
      <c r="S4" s="22">
        <v>35.963340000000002</v>
      </c>
      <c r="T4" s="22">
        <v>34.913220000000003</v>
      </c>
      <c r="U4" s="22">
        <v>35.618186000000001</v>
      </c>
      <c r="V4" s="22">
        <v>34.913220000000003</v>
      </c>
      <c r="W4" s="22">
        <v>34.202649999999998</v>
      </c>
      <c r="X4" s="22">
        <v>34.344764000000005</v>
      </c>
      <c r="Y4" s="23"/>
      <c r="AB4" s="5" t="s">
        <v>21</v>
      </c>
      <c r="AC4" s="5" t="s">
        <v>22</v>
      </c>
      <c r="AD4" s="5" t="s">
        <v>23</v>
      </c>
      <c r="AE4" s="5" t="s">
        <v>24</v>
      </c>
      <c r="AF4" s="5" t="s">
        <v>25</v>
      </c>
      <c r="AG4" s="5" t="s">
        <v>26</v>
      </c>
      <c r="AH4" s="5" t="s">
        <v>27</v>
      </c>
      <c r="AI4" s="5" t="s">
        <v>28</v>
      </c>
      <c r="AJ4" s="5" t="s">
        <v>29</v>
      </c>
      <c r="AK4" s="5" t="s">
        <v>30</v>
      </c>
      <c r="AL4" s="5" t="s">
        <v>31</v>
      </c>
      <c r="AM4" s="5" t="s">
        <v>32</v>
      </c>
      <c r="AN4" s="5" t="s">
        <v>33</v>
      </c>
      <c r="AO4" s="5" t="s">
        <v>34</v>
      </c>
      <c r="AP4" s="5" t="s">
        <v>35</v>
      </c>
      <c r="AQ4" s="5" t="s">
        <v>36</v>
      </c>
      <c r="AR4" s="5" t="s">
        <v>37</v>
      </c>
      <c r="AS4" s="5" t="s">
        <v>38</v>
      </c>
      <c r="AT4" s="5" t="s">
        <v>39</v>
      </c>
      <c r="AU4" s="5" t="s">
        <v>40</v>
      </c>
      <c r="AV4" s="5" t="s">
        <v>41</v>
      </c>
      <c r="AW4" s="5" t="s">
        <v>42</v>
      </c>
      <c r="AX4" s="5" t="s">
        <v>43</v>
      </c>
      <c r="AY4" s="5" t="s">
        <v>44</v>
      </c>
      <c r="AZ4" s="5" t="s">
        <v>45</v>
      </c>
      <c r="BA4" s="5" t="s">
        <v>46</v>
      </c>
      <c r="BB4" s="5" t="s">
        <v>47</v>
      </c>
    </row>
    <row r="5" spans="1:54" s="3" customFormat="1" x14ac:dyDescent="0.25">
      <c r="A5" s="3" t="s">
        <v>1</v>
      </c>
      <c r="B5" s="3">
        <v>25</v>
      </c>
      <c r="C5" s="19">
        <v>0.7</v>
      </c>
      <c r="D5" s="22">
        <v>34.063429999999997</v>
      </c>
      <c r="E5" s="21">
        <v>34.063429999999997</v>
      </c>
      <c r="F5" s="21">
        <v>34.063429999999997</v>
      </c>
      <c r="G5" s="21">
        <v>33.23415</v>
      </c>
      <c r="H5" s="21">
        <v>33.23415</v>
      </c>
      <c r="I5" s="21">
        <v>33.23415</v>
      </c>
      <c r="J5" s="22">
        <v>32.312240000000003</v>
      </c>
      <c r="K5" s="22">
        <v>31.414449999999999</v>
      </c>
      <c r="L5" s="22">
        <v>31.822593999999999</v>
      </c>
      <c r="M5" s="22">
        <v>30.940429999999999</v>
      </c>
      <c r="N5" s="22">
        <v>29.992640000000002</v>
      </c>
      <c r="O5" s="22">
        <v>30.182198</v>
      </c>
      <c r="P5" s="22">
        <v>34.55556</v>
      </c>
      <c r="Q5" s="22">
        <v>31.494509999999998</v>
      </c>
      <c r="R5" s="22">
        <v>32.884895999999991</v>
      </c>
      <c r="S5" s="22">
        <v>31.303290000000001</v>
      </c>
      <c r="T5" s="22">
        <v>31.04663</v>
      </c>
      <c r="U5" s="22">
        <v>31.251958000000002</v>
      </c>
      <c r="V5" s="22">
        <v>30.940429999999999</v>
      </c>
      <c r="W5" s="22">
        <v>30.394439999999999</v>
      </c>
      <c r="X5" s="22">
        <v>30.503638000000002</v>
      </c>
      <c r="Y5" s="23"/>
    </row>
    <row r="6" spans="1:54" s="3" customFormat="1" x14ac:dyDescent="0.25">
      <c r="A6" s="3" t="s">
        <v>1</v>
      </c>
      <c r="B6" s="3">
        <v>25</v>
      </c>
      <c r="C6" s="19">
        <v>1</v>
      </c>
      <c r="D6" s="22">
        <v>30.61402</v>
      </c>
      <c r="E6" s="21">
        <v>30.61402</v>
      </c>
      <c r="F6" s="21">
        <v>30.61402</v>
      </c>
      <c r="G6" s="21">
        <v>30.660309999999999</v>
      </c>
      <c r="H6" s="21">
        <v>30.660309999999999</v>
      </c>
      <c r="I6" s="21">
        <v>30.660309999999999</v>
      </c>
      <c r="J6" s="22">
        <v>30.61402</v>
      </c>
      <c r="K6" s="22">
        <v>30.475930000000002</v>
      </c>
      <c r="L6" s="22">
        <v>30.586402</v>
      </c>
      <c r="M6" s="22">
        <v>29.372050000000002</v>
      </c>
      <c r="N6" s="22">
        <v>29.287669999999999</v>
      </c>
      <c r="O6" s="22">
        <v>29.329975999999998</v>
      </c>
      <c r="P6" s="22">
        <v>33.205159999999999</v>
      </c>
      <c r="Q6" s="22">
        <v>30.988330000000001</v>
      </c>
      <c r="R6" s="22">
        <v>31.856472000000004</v>
      </c>
      <c r="S6" s="22">
        <v>30.992519999999999</v>
      </c>
      <c r="T6" s="22">
        <v>30.567399999999999</v>
      </c>
      <c r="U6" s="22">
        <v>30.716415999999999</v>
      </c>
      <c r="V6" s="22">
        <v>29.372050000000002</v>
      </c>
      <c r="W6" s="22">
        <v>29.318439999999999</v>
      </c>
      <c r="X6" s="22">
        <v>29.329162000000004</v>
      </c>
      <c r="Y6" s="23"/>
      <c r="Z6" s="3" t="s">
        <v>17</v>
      </c>
      <c r="AA6" s="3" t="s">
        <v>15</v>
      </c>
      <c r="AB6" s="14">
        <f ca="1">INDIRECT("D"&amp;4+(ROW(A1)-1)+COLUMN(A1)-1)</f>
        <v>38.419870000000003</v>
      </c>
      <c r="AC6" s="14">
        <f t="shared" ref="AC6:BB6" ca="1" si="0">INDIRECT("D"&amp;4+(ROW(B1)-1)+COLUMN(B1)-1)</f>
        <v>34.063429999999997</v>
      </c>
      <c r="AD6" s="14">
        <f t="shared" ca="1" si="0"/>
        <v>30.61402</v>
      </c>
      <c r="AE6" s="14">
        <f t="shared" ca="1" si="0"/>
        <v>157.83188000000001</v>
      </c>
      <c r="AF6" s="14">
        <f t="shared" ca="1" si="0"/>
        <v>161.43922000000001</v>
      </c>
      <c r="AG6" s="14">
        <f t="shared" ca="1" si="0"/>
        <v>108.22162</v>
      </c>
      <c r="AH6" s="14">
        <f t="shared" ca="1" si="0"/>
        <v>1268.10175</v>
      </c>
      <c r="AI6" s="14">
        <f t="shared" ca="1" si="0"/>
        <v>1193.6681699999999</v>
      </c>
      <c r="AJ6" s="14">
        <f t="shared" ca="1" si="0"/>
        <v>1051.02151</v>
      </c>
      <c r="AK6" s="14">
        <f t="shared" ca="1" si="0"/>
        <v>3931.5385099999999</v>
      </c>
      <c r="AL6" s="14">
        <f t="shared" ca="1" si="0"/>
        <v>2612.6319699999999</v>
      </c>
      <c r="AM6" s="14">
        <f t="shared" ca="1" si="0"/>
        <v>3680.2775799999999</v>
      </c>
      <c r="AN6" s="14">
        <f t="shared" ca="1" si="0"/>
        <v>62622.836380000001</v>
      </c>
      <c r="AO6" s="14">
        <f t="shared" ca="1" si="0"/>
        <v>44282.776030000001</v>
      </c>
      <c r="AP6" s="14">
        <f t="shared" ca="1" si="0"/>
        <v>39537.459219999997</v>
      </c>
      <c r="AQ6" s="14">
        <f t="shared" ca="1" si="0"/>
        <v>359869.51390000002</v>
      </c>
      <c r="AR6" s="14">
        <f t="shared" ca="1" si="0"/>
        <v>334823.77633999998</v>
      </c>
      <c r="AS6" s="14">
        <f t="shared" ca="1" si="0"/>
        <v>324476.69643000001</v>
      </c>
      <c r="AT6" s="14">
        <f t="shared" ca="1" si="0"/>
        <v>1022.80279</v>
      </c>
      <c r="AU6" s="14">
        <f t="shared" ca="1" si="0"/>
        <v>740.48424</v>
      </c>
      <c r="AV6" s="14">
        <f t="shared" ca="1" si="0"/>
        <v>673.73296000000005</v>
      </c>
      <c r="AW6" s="14">
        <f t="shared" ca="1" si="0"/>
        <v>2067.69659</v>
      </c>
      <c r="AX6" s="14">
        <f t="shared" ca="1" si="0"/>
        <v>1832.4753499999999</v>
      </c>
      <c r="AY6" s="14">
        <f t="shared" ca="1" si="0"/>
        <v>1831.3246999999999</v>
      </c>
      <c r="AZ6" s="14">
        <f t="shared" ca="1" si="0"/>
        <v>19280.803469999999</v>
      </c>
      <c r="BA6" s="14">
        <f t="shared" ca="1" si="0"/>
        <v>19017.987539999998</v>
      </c>
      <c r="BB6" s="14">
        <f t="shared" ca="1" si="0"/>
        <v>19002.437119999999</v>
      </c>
    </row>
    <row r="7" spans="1:54" s="3" customFormat="1" x14ac:dyDescent="0.25">
      <c r="A7" s="3" t="s">
        <v>1</v>
      </c>
      <c r="B7" s="3">
        <v>100</v>
      </c>
      <c r="C7" s="19">
        <v>0.4</v>
      </c>
      <c r="D7" s="22">
        <v>157.83188000000001</v>
      </c>
      <c r="E7" s="21">
        <v>157.83188000000001</v>
      </c>
      <c r="F7" s="21">
        <v>157.83188000000001</v>
      </c>
      <c r="G7" s="21">
        <v>156.76316</v>
      </c>
      <c r="H7" s="21">
        <v>156.76316</v>
      </c>
      <c r="I7" s="21">
        <v>156.76316</v>
      </c>
      <c r="J7" s="22">
        <v>148.97739000000001</v>
      </c>
      <c r="K7" s="22">
        <v>146.96262999999999</v>
      </c>
      <c r="L7" s="22">
        <v>147.62344400000001</v>
      </c>
      <c r="M7" s="22">
        <v>146.36877999999999</v>
      </c>
      <c r="N7" s="22">
        <v>145.79677000000001</v>
      </c>
      <c r="O7" s="22">
        <v>146.08124400000003</v>
      </c>
      <c r="P7" s="22">
        <v>154.95904999999999</v>
      </c>
      <c r="Q7" s="22">
        <v>148.19524999999999</v>
      </c>
      <c r="R7" s="22">
        <v>151.34697199999999</v>
      </c>
      <c r="S7" s="22">
        <v>148.58539999999999</v>
      </c>
      <c r="T7" s="22">
        <v>147.24905999999999</v>
      </c>
      <c r="U7" s="22">
        <v>147.97691</v>
      </c>
      <c r="V7" s="22">
        <v>146.08929000000001</v>
      </c>
      <c r="W7" s="22">
        <v>145.53359</v>
      </c>
      <c r="X7" s="22">
        <v>145.86062200000001</v>
      </c>
      <c r="Y7" s="23"/>
      <c r="Z7" s="3" t="s">
        <v>17</v>
      </c>
      <c r="AA7" s="3" t="s">
        <v>48</v>
      </c>
      <c r="AB7" s="14">
        <f ca="1">INDIRECT("G"&amp;4+(ROW(A1)-1)+COLUMN(A1)-1)</f>
        <v>38.419870000000003</v>
      </c>
      <c r="AC7" s="14">
        <f t="shared" ref="AC7:BB7" ca="1" si="1">INDIRECT("G"&amp;4+(ROW(B1)-1)+COLUMN(B1)-1)</f>
        <v>33.23415</v>
      </c>
      <c r="AD7" s="14">
        <f t="shared" ca="1" si="1"/>
        <v>30.660309999999999</v>
      </c>
      <c r="AE7" s="14">
        <f t="shared" ca="1" si="1"/>
        <v>156.76316</v>
      </c>
      <c r="AF7" s="14">
        <f t="shared" ca="1" si="1"/>
        <v>115.59334</v>
      </c>
      <c r="AG7" s="14">
        <f t="shared" ca="1" si="1"/>
        <v>108.66589</v>
      </c>
      <c r="AH7" s="14">
        <f t="shared" ca="1" si="1"/>
        <v>1245.6232500000001</v>
      </c>
      <c r="AI7" s="14">
        <f t="shared" ca="1" si="1"/>
        <v>1062.7005799999999</v>
      </c>
      <c r="AJ7" s="14">
        <f t="shared" ca="1" si="1"/>
        <v>1041.3588199999999</v>
      </c>
      <c r="AK7" s="14">
        <f t="shared" ca="1" si="1"/>
        <v>2866.0430099999999</v>
      </c>
      <c r="AL7" s="14">
        <f t="shared" ca="1" si="1"/>
        <v>2612.6319699999999</v>
      </c>
      <c r="AM7" s="14">
        <f t="shared" ca="1" si="1"/>
        <v>2534.6066700000001</v>
      </c>
      <c r="AN7" s="14">
        <f t="shared" ca="1" si="1"/>
        <v>58364.168660000003</v>
      </c>
      <c r="AO7" s="14">
        <f t="shared" ca="1" si="1"/>
        <v>42700.736669999998</v>
      </c>
      <c r="AP7" s="14">
        <f t="shared" ca="1" si="1"/>
        <v>38359.374819999997</v>
      </c>
      <c r="AQ7" s="14">
        <f t="shared" ca="1" si="1"/>
        <v>338993.55920000002</v>
      </c>
      <c r="AR7" s="14">
        <f t="shared" ca="1" si="1"/>
        <v>330987.09979000001</v>
      </c>
      <c r="AS7" s="14">
        <f t="shared" ca="1" si="1"/>
        <v>324947.31459999998</v>
      </c>
      <c r="AT7" s="14">
        <f t="shared" ca="1" si="1"/>
        <v>1022.80279</v>
      </c>
      <c r="AU7" s="14">
        <f t="shared" ca="1" si="1"/>
        <v>740.76545999999996</v>
      </c>
      <c r="AV7" s="14">
        <f t="shared" ca="1" si="1"/>
        <v>677.81985999999995</v>
      </c>
      <c r="AW7" s="14">
        <f t="shared" ca="1" si="1"/>
        <v>2077.0194000000001</v>
      </c>
      <c r="AX7" s="14">
        <f t="shared" ca="1" si="1"/>
        <v>1892.0446199999999</v>
      </c>
      <c r="AY7" s="14">
        <f t="shared" ca="1" si="1"/>
        <v>1837.9951100000001</v>
      </c>
      <c r="AZ7" s="14">
        <f t="shared" ca="1" si="1"/>
        <v>19279.331849999999</v>
      </c>
      <c r="BA7" s="14">
        <f t="shared" ca="1" si="1"/>
        <v>19151.942719999999</v>
      </c>
      <c r="BB7" s="14">
        <f t="shared" ca="1" si="1"/>
        <v>19050.21963</v>
      </c>
    </row>
    <row r="8" spans="1:54" s="3" customFormat="1" x14ac:dyDescent="0.25">
      <c r="A8" s="3" t="s">
        <v>1</v>
      </c>
      <c r="B8" s="3">
        <v>100</v>
      </c>
      <c r="C8" s="19">
        <v>0.7</v>
      </c>
      <c r="D8" s="22">
        <v>161.43922000000001</v>
      </c>
      <c r="E8" s="21">
        <v>161.43922000000001</v>
      </c>
      <c r="F8" s="21">
        <v>161.43922000000001</v>
      </c>
      <c r="G8" s="21">
        <v>115.59334</v>
      </c>
      <c r="H8" s="21">
        <v>115.59334</v>
      </c>
      <c r="I8" s="21">
        <v>115.59333999999998</v>
      </c>
      <c r="J8" s="22">
        <v>114.97677</v>
      </c>
      <c r="K8" s="22">
        <v>111.73483</v>
      </c>
      <c r="L8" s="22">
        <v>113.18435600000001</v>
      </c>
      <c r="M8" s="22">
        <v>153.64787999999999</v>
      </c>
      <c r="N8" s="22">
        <v>153.31498999999999</v>
      </c>
      <c r="O8" s="22">
        <v>153.43605399999998</v>
      </c>
      <c r="P8" s="22">
        <v>114.77445</v>
      </c>
      <c r="Q8" s="22">
        <v>112.14507</v>
      </c>
      <c r="R8" s="22">
        <v>113.50589600000001</v>
      </c>
      <c r="S8" s="22">
        <v>113.65560000000001</v>
      </c>
      <c r="T8" s="22">
        <v>110.07863999999999</v>
      </c>
      <c r="U8" s="22">
        <v>111.298824</v>
      </c>
      <c r="V8" s="22">
        <v>109.71171</v>
      </c>
      <c r="W8" s="22">
        <v>109.52622</v>
      </c>
      <c r="X8" s="22">
        <v>109.60972799999999</v>
      </c>
      <c r="Y8" s="23"/>
      <c r="Z8" s="3" t="s">
        <v>17</v>
      </c>
      <c r="AA8" s="3" t="s">
        <v>11</v>
      </c>
      <c r="AB8" s="14">
        <f ca="1">INDIRECT("J"&amp;4+(ROW(A1)-1)+COLUMN(A1)-1)</f>
        <v>38.09704</v>
      </c>
      <c r="AC8" s="14">
        <f t="shared" ref="AC8:BB8" ca="1" si="2">INDIRECT("J"&amp;4+(ROW(B1)-1)+COLUMN(B1)-1)</f>
        <v>32.312240000000003</v>
      </c>
      <c r="AD8" s="14">
        <f t="shared" ca="1" si="2"/>
        <v>30.61402</v>
      </c>
      <c r="AE8" s="14">
        <f t="shared" ca="1" si="2"/>
        <v>148.97739000000001</v>
      </c>
      <c r="AF8" s="14">
        <f t="shared" ca="1" si="2"/>
        <v>114.97677</v>
      </c>
      <c r="AG8" s="14">
        <f t="shared" ca="1" si="2"/>
        <v>106.80879</v>
      </c>
      <c r="AH8" s="14">
        <f t="shared" ca="1" si="2"/>
        <v>1079.0108299999999</v>
      </c>
      <c r="AI8" s="14">
        <f t="shared" ca="1" si="2"/>
        <v>1090.1160199999999</v>
      </c>
      <c r="AJ8" s="14">
        <f t="shared" ca="1" si="2"/>
        <v>1038.81773</v>
      </c>
      <c r="AK8" s="14">
        <f t="shared" ca="1" si="2"/>
        <v>2927.22489</v>
      </c>
      <c r="AL8" s="14">
        <f t="shared" ca="1" si="2"/>
        <v>2612.6319699999999</v>
      </c>
      <c r="AM8" s="14">
        <f t="shared" ca="1" si="2"/>
        <v>2259.7386000000001</v>
      </c>
      <c r="AN8" s="14">
        <f t="shared" ca="1" si="2"/>
        <v>48177.106469999999</v>
      </c>
      <c r="AO8" s="14">
        <f t="shared" ca="1" si="2"/>
        <v>41324.357400000001</v>
      </c>
      <c r="AP8" s="14">
        <f t="shared" ca="1" si="2"/>
        <v>39537.459219999997</v>
      </c>
      <c r="AQ8" s="14">
        <f t="shared" ca="1" si="2"/>
        <v>338897.20593</v>
      </c>
      <c r="AR8" s="14">
        <f t="shared" ca="1" si="2"/>
        <v>330315.87975000002</v>
      </c>
      <c r="AS8" s="14">
        <f t="shared" ca="1" si="2"/>
        <v>324476.69643000001</v>
      </c>
      <c r="AT8" s="14">
        <f t="shared" ca="1" si="2"/>
        <v>928.12973</v>
      </c>
      <c r="AU8" s="14">
        <f t="shared" ca="1" si="2"/>
        <v>740.48424</v>
      </c>
      <c r="AV8" s="14">
        <f t="shared" ca="1" si="2"/>
        <v>668.59893</v>
      </c>
      <c r="AW8" s="14">
        <f t="shared" ca="1" si="2"/>
        <v>2067.69659</v>
      </c>
      <c r="AX8" s="14">
        <f t="shared" ca="1" si="2"/>
        <v>1832.4753499999999</v>
      </c>
      <c r="AY8" s="14">
        <f t="shared" ca="1" si="2"/>
        <v>1831.3246999999999</v>
      </c>
      <c r="AZ8" s="14">
        <f t="shared" ca="1" si="2"/>
        <v>19280.803469999999</v>
      </c>
      <c r="BA8" s="14">
        <f t="shared" ca="1" si="2"/>
        <v>19017.987539999998</v>
      </c>
      <c r="BB8" s="14">
        <f t="shared" ca="1" si="2"/>
        <v>19002.437119999999</v>
      </c>
    </row>
    <row r="9" spans="1:54" s="3" customFormat="1" x14ac:dyDescent="0.25">
      <c r="A9" s="3" t="s">
        <v>1</v>
      </c>
      <c r="B9" s="3">
        <v>100</v>
      </c>
      <c r="C9" s="19">
        <v>1</v>
      </c>
      <c r="D9" s="22">
        <v>108.22162</v>
      </c>
      <c r="E9" s="21">
        <v>108.22162</v>
      </c>
      <c r="F9" s="21">
        <v>108.22162</v>
      </c>
      <c r="G9" s="21">
        <v>108.66589</v>
      </c>
      <c r="H9" s="21">
        <v>108.66589</v>
      </c>
      <c r="I9" s="21">
        <v>108.66589000000002</v>
      </c>
      <c r="J9" s="22">
        <v>106.80879</v>
      </c>
      <c r="K9" s="22">
        <v>105.24965</v>
      </c>
      <c r="L9" s="22">
        <v>106.06357800000001</v>
      </c>
      <c r="M9" s="22">
        <v>106.81892999999999</v>
      </c>
      <c r="N9" s="22">
        <v>106.62981000000001</v>
      </c>
      <c r="O9" s="22">
        <v>106.74082800000001</v>
      </c>
      <c r="P9" s="22">
        <v>110.82416000000001</v>
      </c>
      <c r="Q9" s="22">
        <v>107.29597</v>
      </c>
      <c r="R9" s="22">
        <v>108.636336</v>
      </c>
      <c r="S9" s="22">
        <v>106.4477</v>
      </c>
      <c r="T9" s="22">
        <v>105.60131</v>
      </c>
      <c r="U9" s="22">
        <v>105.83133599999999</v>
      </c>
      <c r="V9" s="22">
        <v>105.23445</v>
      </c>
      <c r="W9" s="22">
        <v>105.02889999999999</v>
      </c>
      <c r="X9" s="22">
        <v>105.126992</v>
      </c>
      <c r="Y9" s="23"/>
      <c r="Z9" s="3" t="s">
        <v>17</v>
      </c>
      <c r="AA9" s="3" t="s">
        <v>12</v>
      </c>
      <c r="AB9" s="14">
        <f ca="1">INDIRECT("M"&amp;4+(ROW(A1)-1)+COLUMN(A1)-1)</f>
        <v>34.913220000000003</v>
      </c>
      <c r="AC9" s="14">
        <f t="shared" ref="AC9:BB9" ca="1" si="3">INDIRECT("M"&amp;4+(ROW(B1)-1)+COLUMN(B1)-1)</f>
        <v>30.940429999999999</v>
      </c>
      <c r="AD9" s="14">
        <f t="shared" ca="1" si="3"/>
        <v>29.372050000000002</v>
      </c>
      <c r="AE9" s="14">
        <f t="shared" ca="1" si="3"/>
        <v>146.36877999999999</v>
      </c>
      <c r="AF9" s="14">
        <f t="shared" ca="1" si="3"/>
        <v>153.64787999999999</v>
      </c>
      <c r="AG9" s="14">
        <f t="shared" ca="1" si="3"/>
        <v>106.81892999999999</v>
      </c>
      <c r="AH9" s="14">
        <f t="shared" ca="1" si="3"/>
        <v>1078.9507799999999</v>
      </c>
      <c r="AI9" s="14">
        <f t="shared" ca="1" si="3"/>
        <v>1153.3924999999999</v>
      </c>
      <c r="AJ9" s="14">
        <f t="shared" ca="1" si="3"/>
        <v>1038.3127199999999</v>
      </c>
      <c r="AK9" s="14">
        <f t="shared" ca="1" si="3"/>
        <v>2849.2891599999998</v>
      </c>
      <c r="AL9" s="14">
        <f t="shared" ca="1" si="3"/>
        <v>2612.4229399999999</v>
      </c>
      <c r="AM9" s="14">
        <f t="shared" ca="1" si="3"/>
        <v>2247.2651799999999</v>
      </c>
      <c r="AN9" s="14">
        <f t="shared" ca="1" si="3"/>
        <v>41208.880389999998</v>
      </c>
      <c r="AO9" s="14">
        <f t="shared" ca="1" si="3"/>
        <v>35812.770570000001</v>
      </c>
      <c r="AP9" s="14">
        <f t="shared" ca="1" si="3"/>
        <v>35451.49626</v>
      </c>
      <c r="AQ9" s="14">
        <f t="shared" ca="1" si="3"/>
        <v>326010.94474000001</v>
      </c>
      <c r="AR9" s="14">
        <f t="shared" ca="1" si="3"/>
        <v>324582.41717999999</v>
      </c>
      <c r="AS9" s="14">
        <f t="shared" ca="1" si="3"/>
        <v>323538.44488999998</v>
      </c>
      <c r="AT9" s="14">
        <f t="shared" ca="1" si="3"/>
        <v>889.76575000000003</v>
      </c>
      <c r="AU9" s="14">
        <f t="shared" ca="1" si="3"/>
        <v>675.08456999999999</v>
      </c>
      <c r="AV9" s="14">
        <f t="shared" ca="1" si="3"/>
        <v>624.13845000000003</v>
      </c>
      <c r="AW9" s="14">
        <f t="shared" ca="1" si="3"/>
        <v>1877.7065600000001</v>
      </c>
      <c r="AX9" s="14">
        <f t="shared" ca="1" si="3"/>
        <v>1802.8028899999999</v>
      </c>
      <c r="AY9" s="14">
        <f t="shared" ca="1" si="3"/>
        <v>1766.0666699999999</v>
      </c>
      <c r="AZ9" s="14">
        <f t="shared" ca="1" si="3"/>
        <v>19067.41905</v>
      </c>
      <c r="BA9" s="14">
        <f t="shared" ca="1" si="3"/>
        <v>18997.410520000001</v>
      </c>
      <c r="BB9" s="14">
        <f t="shared" ca="1" si="3"/>
        <v>18983.493890000002</v>
      </c>
    </row>
    <row r="10" spans="1:54" s="3" customFormat="1" x14ac:dyDescent="0.25">
      <c r="A10" s="3" t="s">
        <v>1</v>
      </c>
      <c r="B10" s="3">
        <v>1000</v>
      </c>
      <c r="C10" s="19">
        <v>0.4</v>
      </c>
      <c r="D10" s="22">
        <v>1268.10175</v>
      </c>
      <c r="E10" s="21">
        <v>1268.10175</v>
      </c>
      <c r="F10" s="21">
        <v>1268.10175</v>
      </c>
      <c r="G10" s="21">
        <v>1245.6232500000001</v>
      </c>
      <c r="H10" s="21">
        <v>1245.6232500000001</v>
      </c>
      <c r="I10" s="21">
        <v>1245.6232500000001</v>
      </c>
      <c r="J10" s="22">
        <v>1079.0108299999999</v>
      </c>
      <c r="K10" s="22">
        <v>1076.2625599999999</v>
      </c>
      <c r="L10" s="22">
        <v>1077.077086</v>
      </c>
      <c r="M10" s="22">
        <v>1078.9507799999999</v>
      </c>
      <c r="N10" s="22">
        <v>1077.6639</v>
      </c>
      <c r="O10" s="22">
        <v>1078.2667180000001</v>
      </c>
      <c r="P10" s="22">
        <v>1166.9911300000001</v>
      </c>
      <c r="Q10" s="22">
        <v>1122.18334</v>
      </c>
      <c r="R10" s="22">
        <v>1143.093764</v>
      </c>
      <c r="S10" s="22">
        <v>1085.7636500000001</v>
      </c>
      <c r="T10" s="22">
        <v>1085.7579000000001</v>
      </c>
      <c r="U10" s="22">
        <v>1085.7625</v>
      </c>
      <c r="V10" s="22">
        <v>1075.1613500000001</v>
      </c>
      <c r="W10" s="22">
        <v>1074.83376</v>
      </c>
      <c r="X10" s="22">
        <v>1075.0042740000001</v>
      </c>
      <c r="Y10" s="23"/>
      <c r="Z10" s="3" t="s">
        <v>17</v>
      </c>
      <c r="AA10" s="3" t="s">
        <v>13</v>
      </c>
      <c r="AB10" s="14">
        <f ca="1">INDIRECT("P"&amp;4+(ROW(A1)-1)+COLUMN(A1)-1)</f>
        <v>37.195729999999998</v>
      </c>
      <c r="AC10" s="14">
        <f t="shared" ref="AC10:BB10" ca="1" si="4">INDIRECT("P"&amp;4+(ROW(B1)-1)+COLUMN(B1)-1)</f>
        <v>34.55556</v>
      </c>
      <c r="AD10" s="14">
        <f t="shared" ca="1" si="4"/>
        <v>33.205159999999999</v>
      </c>
      <c r="AE10" s="14">
        <f t="shared" ca="1" si="4"/>
        <v>154.95904999999999</v>
      </c>
      <c r="AF10" s="14">
        <f t="shared" ca="1" si="4"/>
        <v>114.77445</v>
      </c>
      <c r="AG10" s="14">
        <f t="shared" ca="1" si="4"/>
        <v>110.82416000000001</v>
      </c>
      <c r="AH10" s="14">
        <f t="shared" ca="1" si="4"/>
        <v>1166.9911300000001</v>
      </c>
      <c r="AI10" s="14">
        <f t="shared" ca="1" si="4"/>
        <v>1099.6896400000001</v>
      </c>
      <c r="AJ10" s="14">
        <f t="shared" ca="1" si="4"/>
        <v>1074.9748999999999</v>
      </c>
      <c r="AK10" s="14">
        <f t="shared" ca="1" si="4"/>
        <v>2860.7379799999999</v>
      </c>
      <c r="AL10" s="14">
        <f t="shared" ca="1" si="4"/>
        <v>2624.3859400000001</v>
      </c>
      <c r="AM10" s="14">
        <f t="shared" ca="1" si="4"/>
        <v>2547.9814299999998</v>
      </c>
      <c r="AN10" s="14">
        <f t="shared" ca="1" si="4"/>
        <v>42434.384989999999</v>
      </c>
      <c r="AO10" s="14">
        <f t="shared" ca="1" si="4"/>
        <v>37983.48633</v>
      </c>
      <c r="AP10" s="14">
        <f t="shared" ca="1" si="4"/>
        <v>36944.00434</v>
      </c>
      <c r="AQ10" s="14">
        <f t="shared" ca="1" si="4"/>
        <v>326039.05806000001</v>
      </c>
      <c r="AR10" s="14">
        <f t="shared" ca="1" si="4"/>
        <v>325610.44949000003</v>
      </c>
      <c r="AS10" s="14">
        <f t="shared" ca="1" si="4"/>
        <v>324637.16986000002</v>
      </c>
      <c r="AT10" s="14">
        <f t="shared" ca="1" si="4"/>
        <v>888.29060000000004</v>
      </c>
      <c r="AU10" s="14">
        <f t="shared" ca="1" si="4"/>
        <v>726.09056999999996</v>
      </c>
      <c r="AV10" s="14">
        <f t="shared" ca="1" si="4"/>
        <v>762.87923000000001</v>
      </c>
      <c r="AW10" s="14">
        <f t="shared" ca="1" si="4"/>
        <v>2039.50611</v>
      </c>
      <c r="AX10" s="14">
        <f t="shared" ca="1" si="4"/>
        <v>1845.4921999999999</v>
      </c>
      <c r="AY10" s="14">
        <f t="shared" ca="1" si="4"/>
        <v>1870.77252</v>
      </c>
      <c r="AZ10" s="14">
        <f t="shared" ca="1" si="4"/>
        <v>19998.457180000001</v>
      </c>
      <c r="BA10" s="14">
        <f t="shared" ca="1" si="4"/>
        <v>19770.638370000001</v>
      </c>
      <c r="BB10" s="14">
        <f t="shared" ca="1" si="4"/>
        <v>19550.338530000001</v>
      </c>
    </row>
    <row r="11" spans="1:54" s="3" customFormat="1" x14ac:dyDescent="0.25">
      <c r="A11" s="3" t="s">
        <v>1</v>
      </c>
      <c r="B11" s="3">
        <v>1000</v>
      </c>
      <c r="C11" s="19">
        <v>0.7</v>
      </c>
      <c r="D11" s="22">
        <v>1193.6681699999999</v>
      </c>
      <c r="E11" s="21">
        <v>1193.6681699999999</v>
      </c>
      <c r="F11" s="21">
        <v>1193.6681699999999</v>
      </c>
      <c r="G11" s="21">
        <v>1062.7005799999999</v>
      </c>
      <c r="H11" s="21">
        <v>1062.7005799999999</v>
      </c>
      <c r="I11" s="21">
        <v>1062.7005799999999</v>
      </c>
      <c r="J11" s="22">
        <v>1090.1160199999999</v>
      </c>
      <c r="K11" s="22">
        <v>1049.2840000000001</v>
      </c>
      <c r="L11" s="22">
        <v>1067.8653419999998</v>
      </c>
      <c r="M11" s="22">
        <v>1153.3924999999999</v>
      </c>
      <c r="N11" s="22">
        <v>1152.9183599999999</v>
      </c>
      <c r="O11" s="22">
        <v>1153.168596</v>
      </c>
      <c r="P11" s="22">
        <v>1099.6896400000001</v>
      </c>
      <c r="Q11" s="22">
        <v>1071.4028599999999</v>
      </c>
      <c r="R11" s="22">
        <v>1085.653654</v>
      </c>
      <c r="S11" s="22">
        <v>1106.4043999999999</v>
      </c>
      <c r="T11" s="22">
        <v>1050.7099700000001</v>
      </c>
      <c r="U11" s="22">
        <v>1073.6382939999999</v>
      </c>
      <c r="V11" s="22">
        <v>1151.9415799999999</v>
      </c>
      <c r="W11" s="22">
        <v>1151.65391</v>
      </c>
      <c r="X11" s="22">
        <v>1151.8169480000001</v>
      </c>
      <c r="Y11" s="23"/>
      <c r="Z11" s="3" t="s">
        <v>17</v>
      </c>
      <c r="AA11" s="3" t="s">
        <v>20</v>
      </c>
      <c r="AB11" s="14">
        <f ca="1">INDIRECT("S"&amp;4+(ROW(A1)-1)+COLUMN(A1)-1)</f>
        <v>35.963340000000002</v>
      </c>
      <c r="AC11" s="14">
        <f t="shared" ref="AC11:BB11" ca="1" si="5">INDIRECT("S"&amp;4+(ROW(B1)-1)+COLUMN(B1)-1)</f>
        <v>31.303290000000001</v>
      </c>
      <c r="AD11" s="14">
        <f t="shared" ca="1" si="5"/>
        <v>30.992519999999999</v>
      </c>
      <c r="AE11" s="14">
        <f t="shared" ca="1" si="5"/>
        <v>148.58539999999999</v>
      </c>
      <c r="AF11" s="14">
        <f t="shared" ca="1" si="5"/>
        <v>113.65560000000001</v>
      </c>
      <c r="AG11" s="14">
        <f t="shared" ca="1" si="5"/>
        <v>106.4477</v>
      </c>
      <c r="AH11" s="14">
        <f t="shared" ca="1" si="5"/>
        <v>1085.7636500000001</v>
      </c>
      <c r="AI11" s="14">
        <f t="shared" ca="1" si="5"/>
        <v>1106.4043999999999</v>
      </c>
      <c r="AJ11" s="14">
        <f t="shared" ca="1" si="5"/>
        <v>1050.5355300000001</v>
      </c>
      <c r="AK11" s="14">
        <f t="shared" ca="1" si="5"/>
        <v>2851.9853199999998</v>
      </c>
      <c r="AL11" s="14">
        <f t="shared" ca="1" si="5"/>
        <v>2612.4229399999999</v>
      </c>
      <c r="AM11" s="14">
        <f t="shared" ca="1" si="5"/>
        <v>2532.4322699999998</v>
      </c>
      <c r="AN11" s="14">
        <f t="shared" ca="1" si="5"/>
        <v>42117.576910000003</v>
      </c>
      <c r="AO11" s="14">
        <f t="shared" ca="1" si="5"/>
        <v>38382.397870000001</v>
      </c>
      <c r="AP11" s="14">
        <f t="shared" ca="1" si="5"/>
        <v>37855.821510000002</v>
      </c>
      <c r="AQ11" s="14">
        <f t="shared" ca="1" si="5"/>
        <v>333652.38981000002</v>
      </c>
      <c r="AR11" s="14">
        <f t="shared" ca="1" si="5"/>
        <v>330025.44805000001</v>
      </c>
      <c r="AS11" s="14">
        <f t="shared" ca="1" si="5"/>
        <v>325403.97795999999</v>
      </c>
      <c r="AT11" s="14">
        <f t="shared" ca="1" si="5"/>
        <v>927.65713000000005</v>
      </c>
      <c r="AU11" s="14">
        <f t="shared" ca="1" si="5"/>
        <v>715.40705000000003</v>
      </c>
      <c r="AV11" s="14">
        <f t="shared" ca="1" si="5"/>
        <v>704.51553999999999</v>
      </c>
      <c r="AW11" s="14">
        <f t="shared" ca="1" si="5"/>
        <v>1984.42299</v>
      </c>
      <c r="AX11" s="14">
        <f t="shared" ca="1" si="5"/>
        <v>1844.5304900000001</v>
      </c>
      <c r="AY11" s="14">
        <f t="shared" ca="1" si="5"/>
        <v>1851.03649</v>
      </c>
      <c r="AZ11" s="14">
        <f t="shared" ca="1" si="5"/>
        <v>19190.319360000001</v>
      </c>
      <c r="BA11" s="14">
        <f t="shared" ca="1" si="5"/>
        <v>19087.48804</v>
      </c>
      <c r="BB11" s="14">
        <f t="shared" ca="1" si="5"/>
        <v>19179.090410000001</v>
      </c>
    </row>
    <row r="12" spans="1:54" s="3" customFormat="1" x14ac:dyDescent="0.25">
      <c r="A12" s="3" t="s">
        <v>1</v>
      </c>
      <c r="B12" s="3">
        <v>1000</v>
      </c>
      <c r="C12" s="19">
        <v>1</v>
      </c>
      <c r="D12" s="22">
        <v>1051.02151</v>
      </c>
      <c r="E12" s="21">
        <v>1051.02151</v>
      </c>
      <c r="F12" s="21">
        <v>1051.02151</v>
      </c>
      <c r="G12" s="21">
        <v>1041.3588199999999</v>
      </c>
      <c r="H12" s="21">
        <v>1041.3588199999999</v>
      </c>
      <c r="I12" s="21">
        <v>1041.3588199999999</v>
      </c>
      <c r="J12" s="22">
        <v>1038.81773</v>
      </c>
      <c r="K12" s="22">
        <v>1037.19334</v>
      </c>
      <c r="L12" s="22">
        <v>1038.2857259999998</v>
      </c>
      <c r="M12" s="22">
        <v>1038.3127199999999</v>
      </c>
      <c r="N12" s="22">
        <v>1037.8912600000001</v>
      </c>
      <c r="O12" s="22">
        <v>1038.0819999999999</v>
      </c>
      <c r="P12" s="22">
        <v>1074.9748999999999</v>
      </c>
      <c r="Q12" s="22">
        <v>1045.9703</v>
      </c>
      <c r="R12" s="22">
        <v>1062.8518200000001</v>
      </c>
      <c r="S12" s="22">
        <v>1050.5355300000001</v>
      </c>
      <c r="T12" s="22">
        <v>1037.85204</v>
      </c>
      <c r="U12" s="22">
        <v>1042.4378860000002</v>
      </c>
      <c r="V12" s="22">
        <v>1037.4180799999999</v>
      </c>
      <c r="W12" s="22">
        <v>1037.2623000000001</v>
      </c>
      <c r="X12" s="22">
        <v>1037.3658</v>
      </c>
      <c r="Y12" s="23"/>
      <c r="Z12" s="3" t="s">
        <v>17</v>
      </c>
      <c r="AA12" s="3" t="s">
        <v>14</v>
      </c>
      <c r="AB12" s="14">
        <f ca="1">INDIRECT("V"&amp;4+(ROW(A1)-1)+COLUMN(A1)-1)</f>
        <v>34.913220000000003</v>
      </c>
      <c r="AC12" s="14">
        <f t="shared" ref="AC12:BB12" ca="1" si="6">INDIRECT("V"&amp;4+(ROW(B1)-1)+COLUMN(B1)-1)</f>
        <v>30.940429999999999</v>
      </c>
      <c r="AD12" s="14">
        <f t="shared" ca="1" si="6"/>
        <v>29.372050000000002</v>
      </c>
      <c r="AE12" s="14">
        <f t="shared" ca="1" si="6"/>
        <v>146.08929000000001</v>
      </c>
      <c r="AF12" s="14">
        <f t="shared" ca="1" si="6"/>
        <v>109.71171</v>
      </c>
      <c r="AG12" s="14">
        <f t="shared" ca="1" si="6"/>
        <v>105.23445</v>
      </c>
      <c r="AH12" s="14">
        <f t="shared" ca="1" si="6"/>
        <v>1075.1613500000001</v>
      </c>
      <c r="AI12" s="14">
        <f t="shared" ca="1" si="6"/>
        <v>1151.9415799999999</v>
      </c>
      <c r="AJ12" s="14">
        <f t="shared" ca="1" si="6"/>
        <v>1037.4180799999999</v>
      </c>
      <c r="AK12" s="14">
        <f t="shared" ca="1" si="6"/>
        <v>2849.2891599999998</v>
      </c>
      <c r="AL12" s="14">
        <f t="shared" ca="1" si="6"/>
        <v>2612.4229399999999</v>
      </c>
      <c r="AM12" s="14">
        <f t="shared" ca="1" si="6"/>
        <v>2242.55953</v>
      </c>
      <c r="AN12" s="14">
        <f t="shared" ca="1" si="6"/>
        <v>41203.853900000002</v>
      </c>
      <c r="AO12" s="14">
        <f t="shared" ca="1" si="6"/>
        <v>35895.2402</v>
      </c>
      <c r="AP12" s="14">
        <f t="shared" ca="1" si="6"/>
        <v>35500.165390000002</v>
      </c>
      <c r="AQ12" s="14">
        <f t="shared" ca="1" si="6"/>
        <v>324529.99670000002</v>
      </c>
      <c r="AR12" s="14">
        <f t="shared" ca="1" si="6"/>
        <v>323548.69043000002</v>
      </c>
      <c r="AS12" s="14">
        <f t="shared" ca="1" si="6"/>
        <v>323156.67132000002</v>
      </c>
      <c r="AT12" s="14">
        <f t="shared" ca="1" si="6"/>
        <v>888.29060000000004</v>
      </c>
      <c r="AU12" s="14">
        <f t="shared" ca="1" si="6"/>
        <v>655.32002999999997</v>
      </c>
      <c r="AV12" s="14">
        <f t="shared" ca="1" si="6"/>
        <v>618.13297</v>
      </c>
      <c r="AW12" s="14">
        <f t="shared" ca="1" si="6"/>
        <v>1869.3929700000001</v>
      </c>
      <c r="AX12" s="14">
        <f t="shared" ca="1" si="6"/>
        <v>1785.8710599999999</v>
      </c>
      <c r="AY12" s="14">
        <f t="shared" ca="1" si="6"/>
        <v>1761.6547599999999</v>
      </c>
      <c r="AZ12" s="14">
        <f t="shared" ca="1" si="6"/>
        <v>19001.673330000001</v>
      </c>
      <c r="BA12" s="14">
        <f t="shared" ca="1" si="6"/>
        <v>18980.854360000001</v>
      </c>
      <c r="BB12" s="14">
        <f t="shared" ca="1" si="6"/>
        <v>18979.77116</v>
      </c>
    </row>
    <row r="13" spans="1:54" s="3" customFormat="1" x14ac:dyDescent="0.25">
      <c r="A13" s="3" t="s">
        <v>6</v>
      </c>
      <c r="B13" s="3">
        <v>24</v>
      </c>
      <c r="C13" s="19">
        <v>0.4</v>
      </c>
      <c r="D13" s="22">
        <v>3931.5385099999999</v>
      </c>
      <c r="E13" s="21">
        <v>3931.5385099999999</v>
      </c>
      <c r="F13" s="21">
        <v>3931.5385099999999</v>
      </c>
      <c r="G13" s="21">
        <v>2866.0430099999999</v>
      </c>
      <c r="H13" s="21">
        <v>2866.0430099999999</v>
      </c>
      <c r="I13" s="21">
        <v>2866.0430099999999</v>
      </c>
      <c r="J13" s="22">
        <v>2927.22489</v>
      </c>
      <c r="K13" s="22">
        <v>2849.2891599999998</v>
      </c>
      <c r="L13" s="22">
        <v>2864.8763060000001</v>
      </c>
      <c r="M13" s="22">
        <v>2849.2891599999998</v>
      </c>
      <c r="N13" s="22">
        <v>2849.2891599999998</v>
      </c>
      <c r="O13" s="22">
        <v>2849.2891599999998</v>
      </c>
      <c r="P13" s="22">
        <v>2860.7379799999999</v>
      </c>
      <c r="Q13" s="22">
        <v>2851.9853199999998</v>
      </c>
      <c r="R13" s="22">
        <v>2853.7358519999998</v>
      </c>
      <c r="S13" s="22">
        <v>2851.9853199999998</v>
      </c>
      <c r="T13" s="22">
        <v>2849.2891599999998</v>
      </c>
      <c r="U13" s="22">
        <v>2850.367624</v>
      </c>
      <c r="V13" s="22">
        <v>2849.2891599999998</v>
      </c>
      <c r="W13" s="22">
        <v>2849.2891599999998</v>
      </c>
      <c r="X13" s="22">
        <v>2849.2891599999998</v>
      </c>
      <c r="Y13" s="23"/>
      <c r="AB13" s="26">
        <f ca="1">MAX(AB6:AB12)</f>
        <v>38.419870000000003</v>
      </c>
      <c r="AC13" s="26">
        <f t="shared" ref="AC13:BB13" ca="1" si="7">MAX(AC6:AC12)</f>
        <v>34.55556</v>
      </c>
      <c r="AD13" s="26">
        <f t="shared" ca="1" si="7"/>
        <v>33.205159999999999</v>
      </c>
      <c r="AE13" s="26">
        <f t="shared" ca="1" si="7"/>
        <v>157.83188000000001</v>
      </c>
      <c r="AF13" s="26">
        <f t="shared" ca="1" si="7"/>
        <v>161.43922000000001</v>
      </c>
      <c r="AG13" s="26">
        <f t="shared" ca="1" si="7"/>
        <v>110.82416000000001</v>
      </c>
      <c r="AH13" s="26">
        <f t="shared" ca="1" si="7"/>
        <v>1268.10175</v>
      </c>
      <c r="AI13" s="26">
        <f t="shared" ca="1" si="7"/>
        <v>1193.6681699999999</v>
      </c>
      <c r="AJ13" s="26">
        <f t="shared" ca="1" si="7"/>
        <v>1074.9748999999999</v>
      </c>
      <c r="AK13" s="26">
        <f t="shared" ca="1" si="7"/>
        <v>3931.5385099999999</v>
      </c>
      <c r="AL13" s="26">
        <f t="shared" ca="1" si="7"/>
        <v>2624.3859400000001</v>
      </c>
      <c r="AM13" s="26">
        <f t="shared" ca="1" si="7"/>
        <v>3680.2775799999999</v>
      </c>
      <c r="AN13" s="26">
        <f t="shared" ca="1" si="7"/>
        <v>62622.836380000001</v>
      </c>
      <c r="AO13" s="26">
        <f t="shared" ca="1" si="7"/>
        <v>44282.776030000001</v>
      </c>
      <c r="AP13" s="26">
        <f t="shared" ca="1" si="7"/>
        <v>39537.459219999997</v>
      </c>
      <c r="AQ13" s="26">
        <f t="shared" ca="1" si="7"/>
        <v>359869.51390000002</v>
      </c>
      <c r="AR13" s="26">
        <f t="shared" ca="1" si="7"/>
        <v>334823.77633999998</v>
      </c>
      <c r="AS13" s="26">
        <f t="shared" ca="1" si="7"/>
        <v>325403.97795999999</v>
      </c>
      <c r="AT13" s="26">
        <f t="shared" ca="1" si="7"/>
        <v>1022.80279</v>
      </c>
      <c r="AU13" s="26">
        <f t="shared" ca="1" si="7"/>
        <v>740.76545999999996</v>
      </c>
      <c r="AV13" s="26">
        <f t="shared" ca="1" si="7"/>
        <v>762.87923000000001</v>
      </c>
      <c r="AW13" s="26">
        <f t="shared" ca="1" si="7"/>
        <v>2077.0194000000001</v>
      </c>
      <c r="AX13" s="26">
        <f t="shared" ca="1" si="7"/>
        <v>1892.0446199999999</v>
      </c>
      <c r="AY13" s="26">
        <f t="shared" ca="1" si="7"/>
        <v>1870.77252</v>
      </c>
      <c r="AZ13" s="26">
        <f t="shared" ca="1" si="7"/>
        <v>19998.457180000001</v>
      </c>
      <c r="BA13" s="26">
        <f t="shared" ca="1" si="7"/>
        <v>19770.638370000001</v>
      </c>
      <c r="BB13" s="26">
        <f t="shared" ca="1" si="7"/>
        <v>19550.338530000001</v>
      </c>
    </row>
    <row r="14" spans="1:54" s="3" customFormat="1" x14ac:dyDescent="0.25">
      <c r="A14" s="3" t="s">
        <v>2</v>
      </c>
      <c r="B14" s="3">
        <v>24</v>
      </c>
      <c r="C14" s="19">
        <v>0.7</v>
      </c>
      <c r="D14" s="22">
        <v>2612.6319699999999</v>
      </c>
      <c r="E14" s="21">
        <v>2612.6319699999999</v>
      </c>
      <c r="F14" s="21">
        <v>2612.6319699999999</v>
      </c>
      <c r="G14" s="21">
        <v>2612.6319699999999</v>
      </c>
      <c r="H14" s="21">
        <v>2612.6319699999999</v>
      </c>
      <c r="I14" s="21">
        <v>2612.6319699999999</v>
      </c>
      <c r="J14" s="22">
        <v>2612.6319699999999</v>
      </c>
      <c r="K14" s="22">
        <v>2612.4229399999999</v>
      </c>
      <c r="L14" s="22">
        <v>2612.4647460000001</v>
      </c>
      <c r="M14" s="22">
        <v>2612.4229399999999</v>
      </c>
      <c r="N14" s="22">
        <v>2612.4229399999999</v>
      </c>
      <c r="O14" s="22">
        <v>2612.4229399999999</v>
      </c>
      <c r="P14" s="22">
        <v>2624.3859400000001</v>
      </c>
      <c r="Q14" s="22">
        <v>2599.9672399999999</v>
      </c>
      <c r="R14" s="22">
        <v>2610.2108560000001</v>
      </c>
      <c r="S14" s="22">
        <v>2612.4229399999999</v>
      </c>
      <c r="T14" s="22">
        <v>2612.4229399999999</v>
      </c>
      <c r="U14" s="22">
        <v>2612.4229399999999</v>
      </c>
      <c r="V14" s="22">
        <v>2612.4229399999999</v>
      </c>
      <c r="W14" s="22">
        <v>2599.9672399999999</v>
      </c>
      <c r="X14" s="22">
        <v>2604.9495200000001</v>
      </c>
      <c r="Y14" s="23"/>
    </row>
    <row r="15" spans="1:54" s="3" customFormat="1" x14ac:dyDescent="0.25">
      <c r="A15" s="3" t="s">
        <v>2</v>
      </c>
      <c r="B15" s="3">
        <v>24</v>
      </c>
      <c r="C15" s="19">
        <v>1</v>
      </c>
      <c r="D15" s="22">
        <v>3680.2775799999999</v>
      </c>
      <c r="E15" s="21">
        <v>3680.2775799999999</v>
      </c>
      <c r="F15" s="21">
        <v>3680.2775800000004</v>
      </c>
      <c r="G15" s="21">
        <v>2534.6066700000001</v>
      </c>
      <c r="H15" s="21">
        <v>2534.6066700000001</v>
      </c>
      <c r="I15" s="21">
        <v>2534.6066700000001</v>
      </c>
      <c r="J15" s="22">
        <v>2259.7386000000001</v>
      </c>
      <c r="K15" s="22">
        <v>2247.2651799999999</v>
      </c>
      <c r="L15" s="22">
        <v>2253.5416920000002</v>
      </c>
      <c r="M15" s="22">
        <v>2247.2651799999999</v>
      </c>
      <c r="N15" s="22">
        <v>2242.55953</v>
      </c>
      <c r="O15" s="22">
        <v>2244.1253260000003</v>
      </c>
      <c r="P15" s="22">
        <v>2547.9814299999998</v>
      </c>
      <c r="Q15" s="22">
        <v>2252.25146</v>
      </c>
      <c r="R15" s="22">
        <v>2350.2255700000001</v>
      </c>
      <c r="S15" s="22">
        <v>2532.4322699999998</v>
      </c>
      <c r="T15" s="22">
        <v>2242.55953</v>
      </c>
      <c r="U15" s="22">
        <v>2416.483174</v>
      </c>
      <c r="V15" s="22">
        <v>2242.55953</v>
      </c>
      <c r="W15" s="22">
        <v>2242.55953</v>
      </c>
      <c r="X15" s="22">
        <v>2242.55953</v>
      </c>
      <c r="Y15" s="23"/>
      <c r="Z15" s="3" t="s">
        <v>18</v>
      </c>
      <c r="AA15" s="3" t="s">
        <v>15</v>
      </c>
      <c r="AB15" s="14">
        <f ca="1">INDIRECT("F"&amp;4+(ROW(A1)-1)+COLUMN(A1)-1)</f>
        <v>38.419870000000003</v>
      </c>
      <c r="AC15" s="14">
        <f t="shared" ref="AC15:BB15" ca="1" si="8">INDIRECT("F"&amp;4+(ROW(B1)-1)+COLUMN(B1)-1)</f>
        <v>34.063429999999997</v>
      </c>
      <c r="AD15" s="14">
        <f t="shared" ca="1" si="8"/>
        <v>30.61402</v>
      </c>
      <c r="AE15" s="14">
        <f t="shared" ca="1" si="8"/>
        <v>157.83188000000001</v>
      </c>
      <c r="AF15" s="14">
        <f t="shared" ca="1" si="8"/>
        <v>161.43922000000001</v>
      </c>
      <c r="AG15" s="14">
        <f t="shared" ca="1" si="8"/>
        <v>108.22162</v>
      </c>
      <c r="AH15" s="14">
        <f t="shared" ca="1" si="8"/>
        <v>1268.10175</v>
      </c>
      <c r="AI15" s="14">
        <f t="shared" ca="1" si="8"/>
        <v>1193.6681699999999</v>
      </c>
      <c r="AJ15" s="14">
        <f t="shared" ca="1" si="8"/>
        <v>1051.02151</v>
      </c>
      <c r="AK15" s="14">
        <f t="shared" ca="1" si="8"/>
        <v>3931.5385099999999</v>
      </c>
      <c r="AL15" s="14">
        <f t="shared" ca="1" si="8"/>
        <v>2612.6319699999999</v>
      </c>
      <c r="AM15" s="14">
        <f t="shared" ca="1" si="8"/>
        <v>3680.2775800000004</v>
      </c>
      <c r="AN15" s="14">
        <f t="shared" ca="1" si="8"/>
        <v>62622.836380000008</v>
      </c>
      <c r="AO15" s="14">
        <f t="shared" ca="1" si="8"/>
        <v>44282.776030000001</v>
      </c>
      <c r="AP15" s="14">
        <f t="shared" ca="1" si="8"/>
        <v>39537.459219999997</v>
      </c>
      <c r="AQ15" s="14">
        <f t="shared" ca="1" si="8"/>
        <v>359869.51390000002</v>
      </c>
      <c r="AR15" s="14">
        <f t="shared" ca="1" si="8"/>
        <v>334823.77633999998</v>
      </c>
      <c r="AS15" s="14">
        <f t="shared" ca="1" si="8"/>
        <v>324476.69643000001</v>
      </c>
      <c r="AT15" s="14">
        <f t="shared" ca="1" si="8"/>
        <v>1022.80279</v>
      </c>
      <c r="AU15" s="14">
        <f t="shared" ca="1" si="8"/>
        <v>740.48424</v>
      </c>
      <c r="AV15" s="14">
        <f t="shared" ca="1" si="8"/>
        <v>673.73296000000005</v>
      </c>
      <c r="AW15" s="14">
        <f t="shared" ca="1" si="8"/>
        <v>2067.69659</v>
      </c>
      <c r="AX15" s="14">
        <f t="shared" ca="1" si="8"/>
        <v>1832.4753499999999</v>
      </c>
      <c r="AY15" s="14">
        <f t="shared" ca="1" si="8"/>
        <v>1831.3246999999999</v>
      </c>
      <c r="AZ15" s="14">
        <f t="shared" ca="1" si="8"/>
        <v>19280.803469999999</v>
      </c>
      <c r="BA15" s="14">
        <f t="shared" ca="1" si="8"/>
        <v>19017.987539999998</v>
      </c>
      <c r="BB15" s="14">
        <f t="shared" ca="1" si="8"/>
        <v>19002.437119999999</v>
      </c>
    </row>
    <row r="16" spans="1:54" s="3" customFormat="1" x14ac:dyDescent="0.25">
      <c r="A16" s="3" t="s">
        <v>2</v>
      </c>
      <c r="B16" s="3">
        <v>100</v>
      </c>
      <c r="C16" s="19">
        <v>0.4</v>
      </c>
      <c r="D16" s="22">
        <v>62622.836380000001</v>
      </c>
      <c r="E16" s="21">
        <v>62622.836380000001</v>
      </c>
      <c r="F16" s="21">
        <v>62622.836380000008</v>
      </c>
      <c r="G16" s="21">
        <v>58364.168660000003</v>
      </c>
      <c r="H16" s="21">
        <v>58364.168660000003</v>
      </c>
      <c r="I16" s="21">
        <v>58364.168660000003</v>
      </c>
      <c r="J16" s="22">
        <v>48177.106469999999</v>
      </c>
      <c r="K16" s="22">
        <v>46010.708310000002</v>
      </c>
      <c r="L16" s="22">
        <v>46961.376318000002</v>
      </c>
      <c r="M16" s="22">
        <v>41208.880389999998</v>
      </c>
      <c r="N16" s="22">
        <v>41202.161970000001</v>
      </c>
      <c r="O16" s="22">
        <v>41205.954530000003</v>
      </c>
      <c r="P16" s="22">
        <v>42434.384989999999</v>
      </c>
      <c r="Q16" s="22">
        <v>41336.427159999999</v>
      </c>
      <c r="R16" s="22">
        <v>41631.10499</v>
      </c>
      <c r="S16" s="22">
        <v>42117.576910000003</v>
      </c>
      <c r="T16" s="22">
        <v>41217.330889999997</v>
      </c>
      <c r="U16" s="22">
        <v>41617.317798000004</v>
      </c>
      <c r="V16" s="22">
        <v>41203.853900000002</v>
      </c>
      <c r="W16" s="22">
        <v>41203.613409999998</v>
      </c>
      <c r="X16" s="22">
        <v>41203.782196</v>
      </c>
      <c r="Y16" s="23"/>
      <c r="Z16" s="3" t="s">
        <v>18</v>
      </c>
      <c r="AA16" s="3" t="s">
        <v>48</v>
      </c>
      <c r="AB16" s="14">
        <f ca="1">INDIRECT("I"&amp;4+(ROW(A1)-1)+COLUMN(A1)-1)</f>
        <v>38.419870000000003</v>
      </c>
      <c r="AC16" s="14">
        <f t="shared" ref="AC16:BB16" ca="1" si="9">INDIRECT("I"&amp;4+(ROW(B1)-1)+COLUMN(B1)-1)</f>
        <v>33.23415</v>
      </c>
      <c r="AD16" s="14">
        <f t="shared" ca="1" si="9"/>
        <v>30.660309999999999</v>
      </c>
      <c r="AE16" s="14">
        <f t="shared" ca="1" si="9"/>
        <v>156.76316</v>
      </c>
      <c r="AF16" s="14">
        <f t="shared" ca="1" si="9"/>
        <v>115.59333999999998</v>
      </c>
      <c r="AG16" s="14">
        <f t="shared" ca="1" si="9"/>
        <v>108.66589000000002</v>
      </c>
      <c r="AH16" s="14">
        <f t="shared" ca="1" si="9"/>
        <v>1245.6232500000001</v>
      </c>
      <c r="AI16" s="14">
        <f t="shared" ca="1" si="9"/>
        <v>1062.7005799999999</v>
      </c>
      <c r="AJ16" s="14">
        <f t="shared" ca="1" si="9"/>
        <v>1041.3588199999999</v>
      </c>
      <c r="AK16" s="14">
        <f t="shared" ca="1" si="9"/>
        <v>2866.0430099999999</v>
      </c>
      <c r="AL16" s="14">
        <f t="shared" ca="1" si="9"/>
        <v>2612.6319699999999</v>
      </c>
      <c r="AM16" s="14">
        <f t="shared" ca="1" si="9"/>
        <v>2534.6066700000001</v>
      </c>
      <c r="AN16" s="14">
        <f t="shared" ca="1" si="9"/>
        <v>58364.168660000003</v>
      </c>
      <c r="AO16" s="14">
        <f t="shared" ca="1" si="9"/>
        <v>42700.736669999998</v>
      </c>
      <c r="AP16" s="14">
        <f t="shared" ca="1" si="9"/>
        <v>38359.374819999997</v>
      </c>
      <c r="AQ16" s="14">
        <f t="shared" ca="1" si="9"/>
        <v>338993.55920000002</v>
      </c>
      <c r="AR16" s="14">
        <f t="shared" ca="1" si="9"/>
        <v>330987.09979000001</v>
      </c>
      <c r="AS16" s="14">
        <f t="shared" ca="1" si="9"/>
        <v>324947.31459999998</v>
      </c>
      <c r="AT16" s="14">
        <f t="shared" ca="1" si="9"/>
        <v>1022.80279</v>
      </c>
      <c r="AU16" s="14">
        <f t="shared" ca="1" si="9"/>
        <v>740.76545999999996</v>
      </c>
      <c r="AV16" s="14">
        <f t="shared" ca="1" si="9"/>
        <v>677.81985999999995</v>
      </c>
      <c r="AW16" s="14">
        <f t="shared" ca="1" si="9"/>
        <v>2077.0194000000001</v>
      </c>
      <c r="AX16" s="14">
        <f t="shared" ca="1" si="9"/>
        <v>1892.0446199999999</v>
      </c>
      <c r="AY16" s="14">
        <f t="shared" ca="1" si="9"/>
        <v>1837.9951100000003</v>
      </c>
      <c r="AZ16" s="14">
        <f t="shared" ca="1" si="9"/>
        <v>19279.331849999999</v>
      </c>
      <c r="BA16" s="14">
        <f t="shared" ca="1" si="9"/>
        <v>19151.942719999999</v>
      </c>
      <c r="BB16" s="14">
        <f t="shared" ca="1" si="9"/>
        <v>19050.21963</v>
      </c>
    </row>
    <row r="17" spans="1:54" s="3" customFormat="1" x14ac:dyDescent="0.25">
      <c r="A17" s="3" t="s">
        <v>2</v>
      </c>
      <c r="B17" s="3">
        <v>100</v>
      </c>
      <c r="C17" s="19">
        <v>0.7</v>
      </c>
      <c r="D17" s="22">
        <v>44282.776030000001</v>
      </c>
      <c r="E17" s="21">
        <v>44282.776030000001</v>
      </c>
      <c r="F17" s="21">
        <v>44282.776030000001</v>
      </c>
      <c r="G17" s="21">
        <v>42700.736669999998</v>
      </c>
      <c r="H17" s="21">
        <v>42700.736669999998</v>
      </c>
      <c r="I17" s="21">
        <v>42700.736669999998</v>
      </c>
      <c r="J17" s="22">
        <v>41324.357400000001</v>
      </c>
      <c r="K17" s="22">
        <v>37513.246959999997</v>
      </c>
      <c r="L17" s="22">
        <v>39572.658100000001</v>
      </c>
      <c r="M17" s="22">
        <v>35812.770570000001</v>
      </c>
      <c r="N17" s="22">
        <v>35479.504159999997</v>
      </c>
      <c r="O17" s="22">
        <v>35670.029091999997</v>
      </c>
      <c r="P17" s="22">
        <v>37983.48633</v>
      </c>
      <c r="Q17" s="22">
        <v>35956.214959999998</v>
      </c>
      <c r="R17" s="22">
        <v>36846.200413999999</v>
      </c>
      <c r="S17" s="22">
        <v>38382.397870000001</v>
      </c>
      <c r="T17" s="22">
        <v>36711.656969999996</v>
      </c>
      <c r="U17" s="22">
        <v>37467.695400000004</v>
      </c>
      <c r="V17" s="22">
        <v>35895.2402</v>
      </c>
      <c r="W17" s="22">
        <v>35570.437599999997</v>
      </c>
      <c r="X17" s="22">
        <v>35773.97279</v>
      </c>
      <c r="Y17" s="23"/>
      <c r="Z17" s="3" t="s">
        <v>18</v>
      </c>
      <c r="AA17" s="3" t="s">
        <v>11</v>
      </c>
      <c r="AB17" s="14">
        <f ca="1">INDIRECT("L"&amp;4+(ROW(A1)-1)+COLUMN(A1)-1)</f>
        <v>36.245935999999993</v>
      </c>
      <c r="AC17" s="14">
        <f t="shared" ref="AC17:BB17" ca="1" si="10">INDIRECT("L"&amp;4+(ROW(B1)-1)+COLUMN(B1)-1)</f>
        <v>31.822593999999999</v>
      </c>
      <c r="AD17" s="14">
        <f t="shared" ca="1" si="10"/>
        <v>30.586402</v>
      </c>
      <c r="AE17" s="14">
        <f t="shared" ca="1" si="10"/>
        <v>147.62344400000001</v>
      </c>
      <c r="AF17" s="14">
        <f t="shared" ca="1" si="10"/>
        <v>113.18435600000001</v>
      </c>
      <c r="AG17" s="14">
        <f t="shared" ca="1" si="10"/>
        <v>106.06357800000001</v>
      </c>
      <c r="AH17" s="14">
        <f t="shared" ca="1" si="10"/>
        <v>1077.077086</v>
      </c>
      <c r="AI17" s="14">
        <f t="shared" ca="1" si="10"/>
        <v>1067.8653419999998</v>
      </c>
      <c r="AJ17" s="14">
        <f t="shared" ca="1" si="10"/>
        <v>1038.2857259999998</v>
      </c>
      <c r="AK17" s="14">
        <f t="shared" ca="1" si="10"/>
        <v>2864.8763060000001</v>
      </c>
      <c r="AL17" s="14">
        <f t="shared" ca="1" si="10"/>
        <v>2612.4647460000001</v>
      </c>
      <c r="AM17" s="14">
        <f t="shared" ca="1" si="10"/>
        <v>2253.5416920000002</v>
      </c>
      <c r="AN17" s="14">
        <f t="shared" ca="1" si="10"/>
        <v>46961.376318000002</v>
      </c>
      <c r="AO17" s="14">
        <f t="shared" ca="1" si="10"/>
        <v>39572.658100000001</v>
      </c>
      <c r="AP17" s="14">
        <f t="shared" ca="1" si="10"/>
        <v>38041.638039999998</v>
      </c>
      <c r="AQ17" s="14">
        <f t="shared" ca="1" si="10"/>
        <v>336840.18526599999</v>
      </c>
      <c r="AR17" s="14">
        <f t="shared" ca="1" si="10"/>
        <v>329155.51325600001</v>
      </c>
      <c r="AS17" s="14">
        <f t="shared" ca="1" si="10"/>
        <v>324476.69643000001</v>
      </c>
      <c r="AT17" s="14">
        <f t="shared" ca="1" si="10"/>
        <v>903.11020200000007</v>
      </c>
      <c r="AU17" s="14">
        <f t="shared" ca="1" si="10"/>
        <v>724.21439600000008</v>
      </c>
      <c r="AV17" s="14">
        <f t="shared" ca="1" si="10"/>
        <v>658.29905800000006</v>
      </c>
      <c r="AW17" s="14">
        <f t="shared" ca="1" si="10"/>
        <v>2044.2744179999997</v>
      </c>
      <c r="AX17" s="14">
        <f t="shared" ca="1" si="10"/>
        <v>1832.4753499999999</v>
      </c>
      <c r="AY17" s="14">
        <f t="shared" ca="1" si="10"/>
        <v>1831.3246999999999</v>
      </c>
      <c r="AZ17" s="14">
        <f t="shared" ca="1" si="10"/>
        <v>19280.803469999999</v>
      </c>
      <c r="BA17" s="14">
        <f t="shared" ca="1" si="10"/>
        <v>19017.987539999998</v>
      </c>
      <c r="BB17" s="14">
        <f t="shared" ca="1" si="10"/>
        <v>19002.437119999999</v>
      </c>
    </row>
    <row r="18" spans="1:54" s="3" customFormat="1" x14ac:dyDescent="0.25">
      <c r="A18" s="3" t="s">
        <v>2</v>
      </c>
      <c r="B18" s="3">
        <v>100</v>
      </c>
      <c r="C18" s="19">
        <v>1</v>
      </c>
      <c r="D18" s="22">
        <v>39537.459219999997</v>
      </c>
      <c r="E18" s="21">
        <v>39537.459219999997</v>
      </c>
      <c r="F18" s="21">
        <v>39537.459219999997</v>
      </c>
      <c r="G18" s="21">
        <v>38359.374819999997</v>
      </c>
      <c r="H18" s="21">
        <v>38359.374819999997</v>
      </c>
      <c r="I18" s="21">
        <v>38359.374819999997</v>
      </c>
      <c r="J18" s="22">
        <v>39537.459219999997</v>
      </c>
      <c r="K18" s="22">
        <v>36195.75318</v>
      </c>
      <c r="L18" s="22">
        <v>38041.638039999998</v>
      </c>
      <c r="M18" s="22">
        <v>35451.49626</v>
      </c>
      <c r="N18" s="22">
        <v>35230.773880000001</v>
      </c>
      <c r="O18" s="22">
        <v>35367.126229999994</v>
      </c>
      <c r="P18" s="22">
        <v>36944.00434</v>
      </c>
      <c r="Q18" s="22">
        <v>35909.293449999997</v>
      </c>
      <c r="R18" s="22">
        <v>36338.248964000006</v>
      </c>
      <c r="S18" s="22">
        <v>37855.821510000002</v>
      </c>
      <c r="T18" s="22">
        <v>37146.4735</v>
      </c>
      <c r="U18" s="22">
        <v>37504.501344000004</v>
      </c>
      <c r="V18" s="22">
        <v>35500.165390000002</v>
      </c>
      <c r="W18" s="22">
        <v>35368.539299999997</v>
      </c>
      <c r="X18" s="22">
        <v>35452.472366000002</v>
      </c>
      <c r="Y18" s="23"/>
      <c r="Z18" s="3" t="s">
        <v>18</v>
      </c>
      <c r="AA18" s="3" t="s">
        <v>12</v>
      </c>
      <c r="AB18" s="14">
        <f ca="1">INDIRECT("O"&amp;4+(ROW(A1)-1)+COLUMN(A1)-1)</f>
        <v>34.628991999999997</v>
      </c>
      <c r="AC18" s="14">
        <f t="shared" ref="AC18:BB18" ca="1" si="11">INDIRECT("O"&amp;4+(ROW(B1)-1)+COLUMN(B1)-1)</f>
        <v>30.182198</v>
      </c>
      <c r="AD18" s="14">
        <f t="shared" ca="1" si="11"/>
        <v>29.329975999999998</v>
      </c>
      <c r="AE18" s="14">
        <f t="shared" ca="1" si="11"/>
        <v>146.08124400000003</v>
      </c>
      <c r="AF18" s="14">
        <f t="shared" ca="1" si="11"/>
        <v>153.43605399999998</v>
      </c>
      <c r="AG18" s="14">
        <f t="shared" ca="1" si="11"/>
        <v>106.74082800000001</v>
      </c>
      <c r="AH18" s="14">
        <f t="shared" ca="1" si="11"/>
        <v>1078.2667180000001</v>
      </c>
      <c r="AI18" s="14">
        <f t="shared" ca="1" si="11"/>
        <v>1153.168596</v>
      </c>
      <c r="AJ18" s="14">
        <f t="shared" ca="1" si="11"/>
        <v>1038.0819999999999</v>
      </c>
      <c r="AK18" s="14">
        <f t="shared" ca="1" si="11"/>
        <v>2849.2891599999998</v>
      </c>
      <c r="AL18" s="14">
        <f t="shared" ca="1" si="11"/>
        <v>2612.4229399999999</v>
      </c>
      <c r="AM18" s="14">
        <f t="shared" ca="1" si="11"/>
        <v>2244.1253260000003</v>
      </c>
      <c r="AN18" s="14">
        <f t="shared" ca="1" si="11"/>
        <v>41205.954530000003</v>
      </c>
      <c r="AO18" s="14">
        <f t="shared" ca="1" si="11"/>
        <v>35670.029091999997</v>
      </c>
      <c r="AP18" s="14">
        <f t="shared" ca="1" si="11"/>
        <v>35367.126229999994</v>
      </c>
      <c r="AQ18" s="14">
        <f t="shared" ca="1" si="11"/>
        <v>325522.68707999995</v>
      </c>
      <c r="AR18" s="14">
        <f t="shared" ca="1" si="11"/>
        <v>324334.31937400001</v>
      </c>
      <c r="AS18" s="14">
        <f t="shared" ca="1" si="11"/>
        <v>323322.818654</v>
      </c>
      <c r="AT18" s="14">
        <f t="shared" ca="1" si="11"/>
        <v>888.58563000000015</v>
      </c>
      <c r="AU18" s="14">
        <f t="shared" ca="1" si="11"/>
        <v>657.77846999999997</v>
      </c>
      <c r="AV18" s="14">
        <f t="shared" ca="1" si="11"/>
        <v>621.08609799999999</v>
      </c>
      <c r="AW18" s="14">
        <f t="shared" ca="1" si="11"/>
        <v>1849.5671380000003</v>
      </c>
      <c r="AX18" s="14">
        <f t="shared" ca="1" si="11"/>
        <v>1796.3954039999996</v>
      </c>
      <c r="AY18" s="14">
        <f t="shared" ca="1" si="11"/>
        <v>1763.406786</v>
      </c>
      <c r="AZ18" s="14">
        <f t="shared" ca="1" si="11"/>
        <v>19052.389247999999</v>
      </c>
      <c r="BA18" s="14">
        <f t="shared" ca="1" si="11"/>
        <v>18994.394498000001</v>
      </c>
      <c r="BB18" s="14">
        <f t="shared" ca="1" si="11"/>
        <v>18981.050842000004</v>
      </c>
    </row>
    <row r="19" spans="1:54" s="3" customFormat="1" x14ac:dyDescent="0.25">
      <c r="A19" s="3" t="s">
        <v>2</v>
      </c>
      <c r="B19" s="3">
        <v>997</v>
      </c>
      <c r="C19" s="19">
        <v>0.4</v>
      </c>
      <c r="D19" s="22">
        <v>359869.51390000002</v>
      </c>
      <c r="E19" s="21">
        <v>359869.51390000002</v>
      </c>
      <c r="F19" s="21">
        <v>359869.51390000002</v>
      </c>
      <c r="G19" s="21">
        <v>338993.55920000002</v>
      </c>
      <c r="H19" s="21">
        <v>338993.55920000002</v>
      </c>
      <c r="I19" s="21">
        <v>338993.55920000002</v>
      </c>
      <c r="J19" s="22">
        <v>338897.20593</v>
      </c>
      <c r="K19" s="22">
        <v>334385.05098</v>
      </c>
      <c r="L19" s="22">
        <v>336840.18526599999</v>
      </c>
      <c r="M19" s="22">
        <v>326010.94474000001</v>
      </c>
      <c r="N19" s="22">
        <v>324918.73102000001</v>
      </c>
      <c r="O19" s="22">
        <v>325522.68707999995</v>
      </c>
      <c r="P19" s="22">
        <v>326039.05806000001</v>
      </c>
      <c r="Q19" s="22">
        <v>325025.02346</v>
      </c>
      <c r="R19" s="22">
        <v>325346.85373600002</v>
      </c>
      <c r="S19" s="22">
        <v>333652.38981000002</v>
      </c>
      <c r="T19" s="22">
        <v>326675.16519000003</v>
      </c>
      <c r="U19" s="22">
        <v>328256.24977400003</v>
      </c>
      <c r="V19" s="22">
        <v>324529.99670000002</v>
      </c>
      <c r="W19" s="22">
        <v>323896.65406999999</v>
      </c>
      <c r="X19" s="22">
        <v>324233.71880999999</v>
      </c>
      <c r="Y19" s="23"/>
      <c r="Z19" s="3" t="s">
        <v>18</v>
      </c>
      <c r="AA19" s="3" t="s">
        <v>13</v>
      </c>
      <c r="AB19" s="14">
        <f ca="1">INDIRECT("R"&amp;4+(ROW(A1)-1)+COLUMN(A1)-1)</f>
        <v>35.763847999999996</v>
      </c>
      <c r="AC19" s="14">
        <f t="shared" ref="AC19:BB19" ca="1" si="12">INDIRECT("R"&amp;4+(ROW(B1)-1)+COLUMN(B1)-1)</f>
        <v>32.884895999999991</v>
      </c>
      <c r="AD19" s="14">
        <f t="shared" ca="1" si="12"/>
        <v>31.856472000000004</v>
      </c>
      <c r="AE19" s="14">
        <f t="shared" ca="1" si="12"/>
        <v>151.34697199999999</v>
      </c>
      <c r="AF19" s="14">
        <f t="shared" ca="1" si="12"/>
        <v>113.50589600000001</v>
      </c>
      <c r="AG19" s="14">
        <f t="shared" ca="1" si="12"/>
        <v>108.636336</v>
      </c>
      <c r="AH19" s="14">
        <f t="shared" ca="1" si="12"/>
        <v>1143.093764</v>
      </c>
      <c r="AI19" s="14">
        <f t="shared" ca="1" si="12"/>
        <v>1085.653654</v>
      </c>
      <c r="AJ19" s="14">
        <f t="shared" ca="1" si="12"/>
        <v>1062.8518200000001</v>
      </c>
      <c r="AK19" s="14">
        <f t="shared" ca="1" si="12"/>
        <v>2853.7358519999998</v>
      </c>
      <c r="AL19" s="14">
        <f t="shared" ca="1" si="12"/>
        <v>2610.2108560000001</v>
      </c>
      <c r="AM19" s="14">
        <f t="shared" ca="1" si="12"/>
        <v>2350.2255700000001</v>
      </c>
      <c r="AN19" s="14">
        <f t="shared" ca="1" si="12"/>
        <v>41631.10499</v>
      </c>
      <c r="AO19" s="14">
        <f t="shared" ca="1" si="12"/>
        <v>36846.200413999999</v>
      </c>
      <c r="AP19" s="14">
        <f t="shared" ca="1" si="12"/>
        <v>36338.248964000006</v>
      </c>
      <c r="AQ19" s="14">
        <f t="shared" ca="1" si="12"/>
        <v>325346.85373600002</v>
      </c>
      <c r="AR19" s="14">
        <f t="shared" ca="1" si="12"/>
        <v>324826.88896000001</v>
      </c>
      <c r="AS19" s="14">
        <f t="shared" ca="1" si="12"/>
        <v>324358.518912</v>
      </c>
      <c r="AT19" s="14">
        <f t="shared" ca="1" si="12"/>
        <v>888.29060000000004</v>
      </c>
      <c r="AU19" s="14">
        <f t="shared" ca="1" si="12"/>
        <v>708.07188999999994</v>
      </c>
      <c r="AV19" s="14">
        <f t="shared" ca="1" si="12"/>
        <v>694.42595400000005</v>
      </c>
      <c r="AW19" s="14">
        <f t="shared" ca="1" si="12"/>
        <v>1982.825394</v>
      </c>
      <c r="AX19" s="14">
        <f t="shared" ca="1" si="12"/>
        <v>1833.9674239999999</v>
      </c>
      <c r="AY19" s="14">
        <f t="shared" ca="1" si="12"/>
        <v>1847.3012279999998</v>
      </c>
      <c r="AZ19" s="14">
        <f t="shared" ca="1" si="12"/>
        <v>19720.293197999999</v>
      </c>
      <c r="BA19" s="14">
        <f t="shared" ca="1" si="12"/>
        <v>19419.915625999998</v>
      </c>
      <c r="BB19" s="14">
        <f t="shared" ca="1" si="12"/>
        <v>19295.973061999997</v>
      </c>
    </row>
    <row r="20" spans="1:54" s="3" customFormat="1" x14ac:dyDescent="0.25">
      <c r="A20" s="3" t="s">
        <v>2</v>
      </c>
      <c r="B20" s="3">
        <v>997</v>
      </c>
      <c r="C20" s="19">
        <v>0.7</v>
      </c>
      <c r="D20" s="22">
        <v>334823.77633999998</v>
      </c>
      <c r="E20" s="21">
        <v>334823.77633999998</v>
      </c>
      <c r="F20" s="21">
        <v>334823.77633999998</v>
      </c>
      <c r="G20" s="21">
        <v>330987.09979000001</v>
      </c>
      <c r="H20" s="21">
        <v>330987.09979000001</v>
      </c>
      <c r="I20" s="21">
        <v>330987.09979000001</v>
      </c>
      <c r="J20" s="22">
        <v>330315.87975000002</v>
      </c>
      <c r="K20" s="22">
        <v>328389.84123000002</v>
      </c>
      <c r="L20" s="22">
        <v>329155.51325600001</v>
      </c>
      <c r="M20" s="22">
        <v>324582.41717999999</v>
      </c>
      <c r="N20" s="22">
        <v>324156.73505999998</v>
      </c>
      <c r="O20" s="22">
        <v>324334.31937400001</v>
      </c>
      <c r="P20" s="22">
        <v>325610.44949000003</v>
      </c>
      <c r="Q20" s="22">
        <v>323644.45662999997</v>
      </c>
      <c r="R20" s="22">
        <v>324826.88896000001</v>
      </c>
      <c r="S20" s="22">
        <v>330025.44805000001</v>
      </c>
      <c r="T20" s="22">
        <v>325488.25471000001</v>
      </c>
      <c r="U20" s="22">
        <v>326710.50885400001</v>
      </c>
      <c r="V20" s="22">
        <v>323548.69043000002</v>
      </c>
      <c r="W20" s="22">
        <v>323297.32782000001</v>
      </c>
      <c r="X20" s="22">
        <v>323445.95480000001</v>
      </c>
      <c r="Y20" s="23"/>
      <c r="Z20" s="3" t="s">
        <v>18</v>
      </c>
      <c r="AA20" s="3" t="s">
        <v>19</v>
      </c>
      <c r="AB20" s="14">
        <f ca="1">INDIRECT("U"&amp;4+(ROW(A1)-1)+COLUMN(A1)-1)</f>
        <v>35.618186000000001</v>
      </c>
      <c r="AC20" s="14">
        <f t="shared" ref="AC20:BB20" ca="1" si="13">INDIRECT("U"&amp;4+(ROW(B1)-1)+COLUMN(B1)-1)</f>
        <v>31.251958000000002</v>
      </c>
      <c r="AD20" s="14">
        <f t="shared" ca="1" si="13"/>
        <v>30.716415999999999</v>
      </c>
      <c r="AE20" s="14">
        <f t="shared" ca="1" si="13"/>
        <v>147.97691</v>
      </c>
      <c r="AF20" s="14">
        <f t="shared" ca="1" si="13"/>
        <v>111.298824</v>
      </c>
      <c r="AG20" s="14">
        <f t="shared" ca="1" si="13"/>
        <v>105.83133599999999</v>
      </c>
      <c r="AH20" s="14">
        <f t="shared" ca="1" si="13"/>
        <v>1085.7625</v>
      </c>
      <c r="AI20" s="14">
        <f t="shared" ca="1" si="13"/>
        <v>1073.6382939999999</v>
      </c>
      <c r="AJ20" s="14">
        <f t="shared" ca="1" si="13"/>
        <v>1042.4378860000002</v>
      </c>
      <c r="AK20" s="14">
        <f t="shared" ca="1" si="13"/>
        <v>2850.367624</v>
      </c>
      <c r="AL20" s="14">
        <f t="shared" ca="1" si="13"/>
        <v>2612.4229399999999</v>
      </c>
      <c r="AM20" s="14">
        <f t="shared" ca="1" si="13"/>
        <v>2416.483174</v>
      </c>
      <c r="AN20" s="14">
        <f t="shared" ca="1" si="13"/>
        <v>41617.317798000004</v>
      </c>
      <c r="AO20" s="14">
        <f t="shared" ca="1" si="13"/>
        <v>37467.695400000004</v>
      </c>
      <c r="AP20" s="14">
        <f t="shared" ca="1" si="13"/>
        <v>37504.501344000004</v>
      </c>
      <c r="AQ20" s="14">
        <f t="shared" ca="1" si="13"/>
        <v>328256.24977400003</v>
      </c>
      <c r="AR20" s="14">
        <f t="shared" ca="1" si="13"/>
        <v>326710.50885400001</v>
      </c>
      <c r="AS20" s="14">
        <f t="shared" ca="1" si="13"/>
        <v>325350.89925000002</v>
      </c>
      <c r="AT20" s="14">
        <f t="shared" ca="1" si="13"/>
        <v>904.03721200000018</v>
      </c>
      <c r="AU20" s="14">
        <f t="shared" ca="1" si="13"/>
        <v>690.82711400000005</v>
      </c>
      <c r="AV20" s="14">
        <f t="shared" ca="1" si="13"/>
        <v>673.27222999999992</v>
      </c>
      <c r="AW20" s="14">
        <f t="shared" ca="1" si="13"/>
        <v>1960.1536019999999</v>
      </c>
      <c r="AX20" s="14">
        <f t="shared" ca="1" si="13"/>
        <v>1833.5620600000002</v>
      </c>
      <c r="AY20" s="14">
        <f t="shared" ca="1" si="13"/>
        <v>1828.0071079999998</v>
      </c>
      <c r="AZ20" s="14">
        <f t="shared" ca="1" si="13"/>
        <v>19190.319360000001</v>
      </c>
      <c r="BA20" s="14">
        <f t="shared" ca="1" si="13"/>
        <v>19082.895280000001</v>
      </c>
      <c r="BB20" s="14">
        <f t="shared" ca="1" si="13"/>
        <v>19114.96314</v>
      </c>
    </row>
    <row r="21" spans="1:54" s="3" customFormat="1" x14ac:dyDescent="0.25">
      <c r="A21" s="3" t="s">
        <v>2</v>
      </c>
      <c r="B21" s="3">
        <v>997</v>
      </c>
      <c r="C21" s="19">
        <v>1</v>
      </c>
      <c r="D21" s="22">
        <v>324476.69643000001</v>
      </c>
      <c r="E21" s="21">
        <v>324476.69643000001</v>
      </c>
      <c r="F21" s="21">
        <v>324476.69643000001</v>
      </c>
      <c r="G21" s="21">
        <v>324947.31459999998</v>
      </c>
      <c r="H21" s="21">
        <v>324947.31459999998</v>
      </c>
      <c r="I21" s="21">
        <v>324947.31459999998</v>
      </c>
      <c r="J21" s="22">
        <v>324476.69643000001</v>
      </c>
      <c r="K21" s="22">
        <v>324476.69643000001</v>
      </c>
      <c r="L21" s="22">
        <v>324476.69643000001</v>
      </c>
      <c r="M21" s="22">
        <v>323538.44488999998</v>
      </c>
      <c r="N21" s="22">
        <v>322921.59000000003</v>
      </c>
      <c r="O21" s="22">
        <v>323322.818654</v>
      </c>
      <c r="P21" s="22">
        <v>324637.16986000002</v>
      </c>
      <c r="Q21" s="22">
        <v>323840.82439000002</v>
      </c>
      <c r="R21" s="22">
        <v>324358.518912</v>
      </c>
      <c r="S21" s="22">
        <v>325403.97795999999</v>
      </c>
      <c r="T21" s="22">
        <v>325304.97038999997</v>
      </c>
      <c r="U21" s="22">
        <v>325350.89925000002</v>
      </c>
      <c r="V21" s="22">
        <v>323156.67132000002</v>
      </c>
      <c r="W21" s="22">
        <v>322899.40205999999</v>
      </c>
      <c r="X21" s="22">
        <v>323060.83243400004</v>
      </c>
      <c r="Y21" s="23"/>
      <c r="Z21" s="3" t="s">
        <v>18</v>
      </c>
      <c r="AA21" s="3" t="s">
        <v>14</v>
      </c>
      <c r="AB21" s="14">
        <f ca="1">INDIRECT("X"&amp;4+(ROW(A1)-1)+COLUMN(A1)-1)</f>
        <v>34.344764000000005</v>
      </c>
      <c r="AC21" s="14">
        <f t="shared" ref="AC21:BB21" ca="1" si="14">INDIRECT("X"&amp;4+(ROW(B1)-1)+COLUMN(B1)-1)</f>
        <v>30.503638000000002</v>
      </c>
      <c r="AD21" s="14">
        <f t="shared" ca="1" si="14"/>
        <v>29.329162000000004</v>
      </c>
      <c r="AE21" s="14">
        <f t="shared" ca="1" si="14"/>
        <v>145.86062200000001</v>
      </c>
      <c r="AF21" s="14">
        <f t="shared" ca="1" si="14"/>
        <v>109.60972799999999</v>
      </c>
      <c r="AG21" s="14">
        <f t="shared" ca="1" si="14"/>
        <v>105.126992</v>
      </c>
      <c r="AH21" s="14">
        <f t="shared" ca="1" si="14"/>
        <v>1075.0042740000001</v>
      </c>
      <c r="AI21" s="14">
        <f t="shared" ca="1" si="14"/>
        <v>1151.8169480000001</v>
      </c>
      <c r="AJ21" s="14">
        <f t="shared" ca="1" si="14"/>
        <v>1037.3658</v>
      </c>
      <c r="AK21" s="14">
        <f t="shared" ca="1" si="14"/>
        <v>2849.2891599999998</v>
      </c>
      <c r="AL21" s="14">
        <f t="shared" ca="1" si="14"/>
        <v>2604.9495200000001</v>
      </c>
      <c r="AM21" s="14">
        <f t="shared" ca="1" si="14"/>
        <v>2242.55953</v>
      </c>
      <c r="AN21" s="14">
        <f t="shared" ca="1" si="14"/>
        <v>41203.782196</v>
      </c>
      <c r="AO21" s="14">
        <f t="shared" ca="1" si="14"/>
        <v>35773.97279</v>
      </c>
      <c r="AP21" s="14">
        <f t="shared" ca="1" si="14"/>
        <v>35452.472366000002</v>
      </c>
      <c r="AQ21" s="14">
        <f t="shared" ca="1" si="14"/>
        <v>324233.71880999999</v>
      </c>
      <c r="AR21" s="14">
        <f t="shared" ca="1" si="14"/>
        <v>323445.95480000001</v>
      </c>
      <c r="AS21" s="14">
        <f t="shared" ca="1" si="14"/>
        <v>323060.83243400004</v>
      </c>
      <c r="AT21" s="14">
        <f t="shared" ca="1" si="14"/>
        <v>888.29060000000004</v>
      </c>
      <c r="AU21" s="14">
        <f t="shared" ca="1" si="14"/>
        <v>653.77792000000011</v>
      </c>
      <c r="AV21" s="14">
        <f t="shared" ca="1" si="14"/>
        <v>617.55448200000001</v>
      </c>
      <c r="AW21" s="14">
        <f t="shared" ca="1" si="14"/>
        <v>1848.1294339999999</v>
      </c>
      <c r="AX21" s="14">
        <f t="shared" ca="1" si="14"/>
        <v>1778.2170939999996</v>
      </c>
      <c r="AY21" s="14">
        <f t="shared" ca="1" si="14"/>
        <v>1760.3771039999999</v>
      </c>
      <c r="AZ21" s="14">
        <f t="shared" ca="1" si="14"/>
        <v>18996.719076000001</v>
      </c>
      <c r="BA21" s="14">
        <f t="shared" ca="1" si="14"/>
        <v>18979.188026</v>
      </c>
      <c r="BB21" s="14">
        <f t="shared" ca="1" si="14"/>
        <v>18977.697915999997</v>
      </c>
    </row>
    <row r="22" spans="1:54" s="3" customFormat="1" x14ac:dyDescent="0.25">
      <c r="A22" s="3" t="s">
        <v>0</v>
      </c>
      <c r="B22" s="3">
        <v>30</v>
      </c>
      <c r="C22" s="19">
        <v>0.4</v>
      </c>
      <c r="D22" s="22">
        <v>1022.80279</v>
      </c>
      <c r="E22" s="21">
        <v>1022.80279</v>
      </c>
      <c r="F22" s="21">
        <v>1022.80279</v>
      </c>
      <c r="G22" s="21">
        <v>1022.80279</v>
      </c>
      <c r="H22" s="21">
        <v>1022.80279</v>
      </c>
      <c r="I22" s="21">
        <v>1022.80279</v>
      </c>
      <c r="J22" s="22">
        <v>928.12973</v>
      </c>
      <c r="K22" s="22">
        <v>891.96988999999996</v>
      </c>
      <c r="L22" s="22">
        <v>903.11020200000007</v>
      </c>
      <c r="M22" s="22">
        <v>889.76575000000003</v>
      </c>
      <c r="N22" s="22">
        <v>888.29060000000004</v>
      </c>
      <c r="O22" s="22">
        <v>888.58563000000015</v>
      </c>
      <c r="P22" s="22">
        <v>888.29060000000004</v>
      </c>
      <c r="Q22" s="22">
        <v>888.29060000000004</v>
      </c>
      <c r="R22" s="22">
        <v>888.29060000000004</v>
      </c>
      <c r="S22" s="22">
        <v>927.65713000000005</v>
      </c>
      <c r="T22" s="22">
        <v>888.29060000000004</v>
      </c>
      <c r="U22" s="22">
        <v>904.03721200000018</v>
      </c>
      <c r="V22" s="22">
        <v>888.29060000000004</v>
      </c>
      <c r="W22" s="22">
        <v>888.29060000000004</v>
      </c>
      <c r="X22" s="22">
        <v>888.29060000000004</v>
      </c>
      <c r="Y22" s="23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</row>
    <row r="23" spans="1:54" s="3" customFormat="1" x14ac:dyDescent="0.25">
      <c r="A23" s="3" t="s">
        <v>0</v>
      </c>
      <c r="B23" s="3">
        <v>30</v>
      </c>
      <c r="C23" s="19">
        <v>0.7</v>
      </c>
      <c r="D23" s="22">
        <v>740.48424</v>
      </c>
      <c r="E23" s="21">
        <v>740.48424</v>
      </c>
      <c r="F23" s="21">
        <v>740.48424</v>
      </c>
      <c r="G23" s="21">
        <v>740.76545999999996</v>
      </c>
      <c r="H23" s="21">
        <v>740.76545999999996</v>
      </c>
      <c r="I23" s="21">
        <v>740.76545999999996</v>
      </c>
      <c r="J23" s="22">
        <v>740.48424</v>
      </c>
      <c r="K23" s="22">
        <v>678.30916999999999</v>
      </c>
      <c r="L23" s="22">
        <v>724.21439600000008</v>
      </c>
      <c r="M23" s="22">
        <v>675.08456999999999</v>
      </c>
      <c r="N23" s="22">
        <v>652.96983999999998</v>
      </c>
      <c r="O23" s="22">
        <v>657.77846999999997</v>
      </c>
      <c r="P23" s="22">
        <v>726.09056999999996</v>
      </c>
      <c r="Q23" s="22">
        <v>691.32511</v>
      </c>
      <c r="R23" s="22">
        <v>708.07188999999994</v>
      </c>
      <c r="S23" s="22">
        <v>715.40705000000003</v>
      </c>
      <c r="T23" s="22">
        <v>655.48788000000002</v>
      </c>
      <c r="U23" s="22">
        <v>690.82711400000005</v>
      </c>
      <c r="V23" s="22">
        <v>655.32002999999997</v>
      </c>
      <c r="W23" s="22">
        <v>652.30250999999998</v>
      </c>
      <c r="X23" s="22">
        <v>653.77792000000011</v>
      </c>
      <c r="Y23" s="23"/>
      <c r="Z23" s="3" t="s">
        <v>18</v>
      </c>
      <c r="AA23" s="3" t="s">
        <v>15</v>
      </c>
      <c r="AB23" s="3">
        <f t="shared" ref="AB23:BB23" ca="1" si="15">AB15/AB$13</f>
        <v>1</v>
      </c>
      <c r="AC23" s="3">
        <f t="shared" ca="1" si="15"/>
        <v>0.98575829765166578</v>
      </c>
      <c r="AD23" s="3">
        <f t="shared" ca="1" si="15"/>
        <v>0.92196574267372899</v>
      </c>
      <c r="AE23" s="3">
        <f t="shared" ca="1" si="15"/>
        <v>1</v>
      </c>
      <c r="AF23" s="3">
        <f t="shared" ca="1" si="15"/>
        <v>1</v>
      </c>
      <c r="AG23" s="3">
        <f t="shared" ca="1" si="15"/>
        <v>0.97651649243269689</v>
      </c>
      <c r="AH23" s="3">
        <f t="shared" ca="1" si="15"/>
        <v>1</v>
      </c>
      <c r="AI23" s="3">
        <f t="shared" ca="1" si="15"/>
        <v>1</v>
      </c>
      <c r="AJ23" s="3">
        <f t="shared" ca="1" si="15"/>
        <v>0.97771725646803487</v>
      </c>
      <c r="AK23" s="3">
        <f t="shared" ca="1" si="15"/>
        <v>1</v>
      </c>
      <c r="AL23" s="3">
        <f t="shared" ca="1" si="15"/>
        <v>0.99552124943940212</v>
      </c>
      <c r="AM23" s="3">
        <f t="shared" ca="1" si="15"/>
        <v>1.0000000000000002</v>
      </c>
      <c r="AN23" s="3">
        <f t="shared" ca="1" si="15"/>
        <v>1.0000000000000002</v>
      </c>
      <c r="AO23" s="3">
        <f t="shared" ca="1" si="15"/>
        <v>1</v>
      </c>
      <c r="AP23" s="3">
        <f t="shared" ca="1" si="15"/>
        <v>1</v>
      </c>
      <c r="AQ23" s="3">
        <f t="shared" ca="1" si="15"/>
        <v>1</v>
      </c>
      <c r="AR23" s="3">
        <f t="shared" ca="1" si="15"/>
        <v>1</v>
      </c>
      <c r="AS23" s="3">
        <f t="shared" ca="1" si="15"/>
        <v>0.99715036817984459</v>
      </c>
      <c r="AT23" s="3">
        <f t="shared" ca="1" si="15"/>
        <v>1</v>
      </c>
      <c r="AU23" s="3">
        <f t="shared" ca="1" si="15"/>
        <v>0.99962036566877732</v>
      </c>
      <c r="AV23" s="3">
        <f t="shared" ca="1" si="15"/>
        <v>0.8831449769578863</v>
      </c>
      <c r="AW23" s="3">
        <f t="shared" ca="1" si="15"/>
        <v>0.99551144779870615</v>
      </c>
      <c r="AX23" s="3">
        <f t="shared" ca="1" si="15"/>
        <v>0.96851592749435267</v>
      </c>
      <c r="AY23" s="3">
        <f t="shared" ca="1" si="15"/>
        <v>0.97891362013378302</v>
      </c>
      <c r="AZ23" s="3">
        <f t="shared" ca="1" si="15"/>
        <v>0.96411454626021298</v>
      </c>
      <c r="BA23" s="3">
        <f t="shared" ca="1" si="15"/>
        <v>0.96193087871446392</v>
      </c>
      <c r="BB23" s="3">
        <f t="shared" ca="1" si="15"/>
        <v>0.97197483771653126</v>
      </c>
    </row>
    <row r="24" spans="1:54" s="3" customFormat="1" x14ac:dyDescent="0.25">
      <c r="A24" s="3" t="s">
        <v>0</v>
      </c>
      <c r="B24" s="3">
        <v>30</v>
      </c>
      <c r="C24" s="19">
        <v>1</v>
      </c>
      <c r="D24" s="22">
        <v>673.73296000000005</v>
      </c>
      <c r="E24" s="21">
        <v>673.73296000000005</v>
      </c>
      <c r="F24" s="21">
        <v>673.73296000000005</v>
      </c>
      <c r="G24" s="21">
        <v>677.81985999999995</v>
      </c>
      <c r="H24" s="21">
        <v>677.81985999999995</v>
      </c>
      <c r="I24" s="21">
        <v>677.81985999999995</v>
      </c>
      <c r="J24" s="22">
        <v>668.59893</v>
      </c>
      <c r="K24" s="22">
        <v>650.86838999999998</v>
      </c>
      <c r="L24" s="22">
        <v>658.29905800000006</v>
      </c>
      <c r="M24" s="22">
        <v>624.13845000000003</v>
      </c>
      <c r="N24" s="22">
        <v>618.55429000000004</v>
      </c>
      <c r="O24" s="22">
        <v>621.08609799999999</v>
      </c>
      <c r="P24" s="22">
        <v>762.87923000000001</v>
      </c>
      <c r="Q24" s="22">
        <v>648.64166</v>
      </c>
      <c r="R24" s="22">
        <v>694.42595400000005</v>
      </c>
      <c r="S24" s="22">
        <v>704.51553999999999</v>
      </c>
      <c r="T24" s="22">
        <v>634.63001999999994</v>
      </c>
      <c r="U24" s="22">
        <v>673.27222999999992</v>
      </c>
      <c r="V24" s="22">
        <v>618.13297</v>
      </c>
      <c r="W24" s="22">
        <v>617.39211999999998</v>
      </c>
      <c r="X24" s="22">
        <v>617.55448200000001</v>
      </c>
      <c r="Y24" s="23"/>
      <c r="Z24" s="3" t="s">
        <v>18</v>
      </c>
      <c r="AA24" s="3" t="s">
        <v>48</v>
      </c>
      <c r="AB24" s="3">
        <f t="shared" ref="AB24:BB24" ca="1" si="16">AB16/AB$13</f>
        <v>1</v>
      </c>
      <c r="AC24" s="3">
        <f t="shared" ca="1" si="16"/>
        <v>0.96175984414664384</v>
      </c>
      <c r="AD24" s="3">
        <f t="shared" ca="1" si="16"/>
        <v>0.92335980311493759</v>
      </c>
      <c r="AE24" s="3">
        <f t="shared" ca="1" si="16"/>
        <v>0.99322874440829056</v>
      </c>
      <c r="AF24" s="3">
        <f t="shared" ca="1" si="16"/>
        <v>0.71601770623024552</v>
      </c>
      <c r="AG24" s="3">
        <f t="shared" ca="1" si="16"/>
        <v>0.98052527535512124</v>
      </c>
      <c r="AH24" s="3">
        <f t="shared" ca="1" si="16"/>
        <v>0.98227389876246129</v>
      </c>
      <c r="AI24" s="3">
        <f t="shared" ca="1" si="16"/>
        <v>0.89028140877711437</v>
      </c>
      <c r="AJ24" s="3">
        <f t="shared" ca="1" si="16"/>
        <v>0.96872849775376146</v>
      </c>
      <c r="AK24" s="3">
        <f t="shared" ca="1" si="16"/>
        <v>0.72898764763720958</v>
      </c>
      <c r="AL24" s="3">
        <f t="shared" ca="1" si="16"/>
        <v>0.99552124943940212</v>
      </c>
      <c r="AM24" s="3">
        <f t="shared" ca="1" si="16"/>
        <v>0.68869986431838659</v>
      </c>
      <c r="AN24" s="3">
        <f t="shared" ca="1" si="16"/>
        <v>0.93199497234270756</v>
      </c>
      <c r="AO24" s="3">
        <f t="shared" ca="1" si="16"/>
        <v>0.96427416025300161</v>
      </c>
      <c r="AP24" s="3">
        <f t="shared" ca="1" si="16"/>
        <v>0.97020333569123063</v>
      </c>
      <c r="AQ24" s="3">
        <f t="shared" ca="1" si="16"/>
        <v>0.94199021063562227</v>
      </c>
      <c r="AR24" s="3">
        <f t="shared" ca="1" si="16"/>
        <v>0.98854120638641862</v>
      </c>
      <c r="AS24" s="3">
        <f t="shared" ca="1" si="16"/>
        <v>0.99859662637542757</v>
      </c>
      <c r="AT24" s="3">
        <f t="shared" ca="1" si="16"/>
        <v>1</v>
      </c>
      <c r="AU24" s="3">
        <f t="shared" ca="1" si="16"/>
        <v>1</v>
      </c>
      <c r="AV24" s="3">
        <f t="shared" ca="1" si="16"/>
        <v>0.88850218140032455</v>
      </c>
      <c r="AW24" s="3">
        <f t="shared" ca="1" si="16"/>
        <v>1</v>
      </c>
      <c r="AX24" s="3">
        <f t="shared" ca="1" si="16"/>
        <v>1</v>
      </c>
      <c r="AY24" s="3">
        <f t="shared" ca="1" si="16"/>
        <v>0.98247921131533422</v>
      </c>
      <c r="AZ24" s="3">
        <f t="shared" ca="1" si="16"/>
        <v>0.96404095958366309</v>
      </c>
      <c r="BA24" s="3">
        <f t="shared" ca="1" si="16"/>
        <v>0.96870633924806338</v>
      </c>
      <c r="BB24" s="3">
        <f t="shared" ca="1" si="16"/>
        <v>0.97441891355320687</v>
      </c>
    </row>
    <row r="25" spans="1:54" s="3" customFormat="1" x14ac:dyDescent="0.25">
      <c r="A25" s="3" t="s">
        <v>0</v>
      </c>
      <c r="B25" s="3">
        <v>100</v>
      </c>
      <c r="C25" s="19">
        <v>0.4</v>
      </c>
      <c r="D25" s="22">
        <v>2067.69659</v>
      </c>
      <c r="E25" s="21">
        <v>2067.69659</v>
      </c>
      <c r="F25" s="21">
        <v>2067.69659</v>
      </c>
      <c r="G25" s="21">
        <v>2077.0194000000001</v>
      </c>
      <c r="H25" s="21">
        <v>2077.0194000000001</v>
      </c>
      <c r="I25" s="21">
        <v>2077.0194000000001</v>
      </c>
      <c r="J25" s="22">
        <v>2067.69659</v>
      </c>
      <c r="K25" s="22">
        <v>2022.42788</v>
      </c>
      <c r="L25" s="22">
        <v>2044.2744179999997</v>
      </c>
      <c r="M25" s="22">
        <v>1877.7065600000001</v>
      </c>
      <c r="N25" s="22">
        <v>1834.2473600000001</v>
      </c>
      <c r="O25" s="22">
        <v>1849.5671380000003</v>
      </c>
      <c r="P25" s="22">
        <v>2039.50611</v>
      </c>
      <c r="Q25" s="22">
        <v>1927.4087300000001</v>
      </c>
      <c r="R25" s="22">
        <v>1982.825394</v>
      </c>
      <c r="S25" s="22">
        <v>1984.42299</v>
      </c>
      <c r="T25" s="22">
        <v>1941.15445</v>
      </c>
      <c r="U25" s="22">
        <v>1960.1536019999999</v>
      </c>
      <c r="V25" s="22">
        <v>1869.3929700000001</v>
      </c>
      <c r="W25" s="22">
        <v>1835.95469</v>
      </c>
      <c r="X25" s="22">
        <v>1848.1294339999999</v>
      </c>
      <c r="Y25" s="23"/>
      <c r="Z25" s="3" t="s">
        <v>18</v>
      </c>
      <c r="AA25" s="3" t="s">
        <v>11</v>
      </c>
      <c r="AB25" s="3">
        <f t="shared" ref="AB25:BB25" ca="1" si="17">AB17/AB$13</f>
        <v>0.94341641447511382</v>
      </c>
      <c r="AC25" s="3">
        <f t="shared" ca="1" si="17"/>
        <v>0.9209109619407122</v>
      </c>
      <c r="AD25" s="3">
        <f t="shared" ca="1" si="17"/>
        <v>0.9211340044740034</v>
      </c>
      <c r="AE25" s="3">
        <f t="shared" ca="1" si="17"/>
        <v>0.93532082365108993</v>
      </c>
      <c r="AF25" s="3">
        <f t="shared" ca="1" si="17"/>
        <v>0.70109578081460011</v>
      </c>
      <c r="AG25" s="3">
        <f t="shared" ca="1" si="17"/>
        <v>0.95704382510095276</v>
      </c>
      <c r="AH25" s="3">
        <f t="shared" ca="1" si="17"/>
        <v>0.84936172195961401</v>
      </c>
      <c r="AI25" s="3">
        <f t="shared" ca="1" si="17"/>
        <v>0.89460820757246118</v>
      </c>
      <c r="AJ25" s="3">
        <f t="shared" ca="1" si="17"/>
        <v>0.96586973891204331</v>
      </c>
      <c r="AK25" s="3">
        <f t="shared" ca="1" si="17"/>
        <v>0.72869089256358321</v>
      </c>
      <c r="AL25" s="3">
        <f t="shared" ca="1" si="17"/>
        <v>0.99545753015274885</v>
      </c>
      <c r="AM25" s="3">
        <f t="shared" ca="1" si="17"/>
        <v>0.61232927218495303</v>
      </c>
      <c r="AN25" s="3">
        <f t="shared" ca="1" si="17"/>
        <v>0.7499081650188264</v>
      </c>
      <c r="AO25" s="3">
        <f t="shared" ca="1" si="17"/>
        <v>0.89363544130997874</v>
      </c>
      <c r="AP25" s="3">
        <f t="shared" ca="1" si="17"/>
        <v>0.96216698772481213</v>
      </c>
      <c r="AQ25" s="3">
        <f t="shared" ca="1" si="17"/>
        <v>0.93600644749141104</v>
      </c>
      <c r="AR25" s="3">
        <f t="shared" ca="1" si="17"/>
        <v>0.98307090629596128</v>
      </c>
      <c r="AS25" s="3">
        <f t="shared" ca="1" si="17"/>
        <v>0.99715036817984459</v>
      </c>
      <c r="AT25" s="3">
        <f t="shared" ca="1" si="17"/>
        <v>0.88297588824527951</v>
      </c>
      <c r="AU25" s="3">
        <f t="shared" ca="1" si="17"/>
        <v>0.97765680921461984</v>
      </c>
      <c r="AV25" s="3">
        <f t="shared" ca="1" si="17"/>
        <v>0.86291385597167203</v>
      </c>
      <c r="AW25" s="3">
        <f t="shared" ca="1" si="17"/>
        <v>0.98423462871844125</v>
      </c>
      <c r="AX25" s="3">
        <f t="shared" ca="1" si="17"/>
        <v>0.96851592749435267</v>
      </c>
      <c r="AY25" s="3">
        <f t="shared" ca="1" si="17"/>
        <v>0.97891362013378302</v>
      </c>
      <c r="AZ25" s="3">
        <f t="shared" ca="1" si="17"/>
        <v>0.96411454626021298</v>
      </c>
      <c r="BA25" s="3">
        <f t="shared" ca="1" si="17"/>
        <v>0.96193087871446392</v>
      </c>
      <c r="BB25" s="3">
        <f t="shared" ca="1" si="17"/>
        <v>0.97197483771653126</v>
      </c>
    </row>
    <row r="26" spans="1:54" s="3" customFormat="1" x14ac:dyDescent="0.25">
      <c r="A26" s="3" t="s">
        <v>0</v>
      </c>
      <c r="B26" s="3">
        <v>100</v>
      </c>
      <c r="C26" s="19">
        <v>0.7</v>
      </c>
      <c r="D26" s="22">
        <v>1832.4753499999999</v>
      </c>
      <c r="E26" s="21">
        <v>1832.4753499999999</v>
      </c>
      <c r="F26" s="21">
        <v>1832.4753499999999</v>
      </c>
      <c r="G26" s="21">
        <v>1892.0446199999999</v>
      </c>
      <c r="H26" s="21">
        <v>1892.0446199999999</v>
      </c>
      <c r="I26" s="21">
        <v>1892.0446199999999</v>
      </c>
      <c r="J26" s="22">
        <v>1832.4753499999999</v>
      </c>
      <c r="K26" s="22">
        <v>1832.4753499999999</v>
      </c>
      <c r="L26" s="22">
        <v>1832.4753499999999</v>
      </c>
      <c r="M26" s="22">
        <v>1802.8028899999999</v>
      </c>
      <c r="N26" s="22">
        <v>1789.2848899999999</v>
      </c>
      <c r="O26" s="22">
        <v>1796.3954039999996</v>
      </c>
      <c r="P26" s="22">
        <v>1845.4921999999999</v>
      </c>
      <c r="Q26" s="22">
        <v>1825.3842999999999</v>
      </c>
      <c r="R26" s="22">
        <v>1833.9674239999999</v>
      </c>
      <c r="S26" s="22">
        <v>1844.5304900000001</v>
      </c>
      <c r="T26" s="22">
        <v>1819.60302</v>
      </c>
      <c r="U26" s="22">
        <v>1833.5620600000002</v>
      </c>
      <c r="V26" s="22">
        <v>1785.8710599999999</v>
      </c>
      <c r="W26" s="22">
        <v>1772.6003700000001</v>
      </c>
      <c r="X26" s="22">
        <v>1778.2170939999996</v>
      </c>
      <c r="Y26" s="23"/>
      <c r="Z26" s="3" t="s">
        <v>18</v>
      </c>
      <c r="AA26" s="3" t="s">
        <v>12</v>
      </c>
      <c r="AB26" s="3">
        <f t="shared" ref="AB26:BB26" ca="1" si="18">AB18/AB$13</f>
        <v>0.90133027519353903</v>
      </c>
      <c r="AC26" s="3">
        <f t="shared" ca="1" si="18"/>
        <v>0.87343970116531178</v>
      </c>
      <c r="AD26" s="3">
        <f t="shared" ca="1" si="18"/>
        <v>0.88329572873613615</v>
      </c>
      <c r="AE26" s="3">
        <f t="shared" ca="1" si="18"/>
        <v>0.92554966715216225</v>
      </c>
      <c r="AF26" s="3">
        <f t="shared" ca="1" si="18"/>
        <v>0.95042613560694844</v>
      </c>
      <c r="AG26" s="3">
        <f t="shared" ca="1" si="18"/>
        <v>0.96315485720803118</v>
      </c>
      <c r="AH26" s="3">
        <f t="shared" ca="1" si="18"/>
        <v>0.85029984226423472</v>
      </c>
      <c r="AI26" s="3">
        <f t="shared" ca="1" si="18"/>
        <v>0.96607132952200614</v>
      </c>
      <c r="AJ26" s="3">
        <f t="shared" ca="1" si="18"/>
        <v>0.96568022192890268</v>
      </c>
      <c r="AK26" s="3">
        <f t="shared" ca="1" si="18"/>
        <v>0.7247262497245639</v>
      </c>
      <c r="AL26" s="3">
        <f t="shared" ca="1" si="18"/>
        <v>0.99544160033108542</v>
      </c>
      <c r="AM26" s="3">
        <f t="shared" ca="1" si="18"/>
        <v>0.60977067006994634</v>
      </c>
      <c r="AN26" s="3">
        <f t="shared" ca="1" si="18"/>
        <v>0.65800204704812837</v>
      </c>
      <c r="AO26" s="3">
        <f t="shared" ca="1" si="18"/>
        <v>0.80550571327856291</v>
      </c>
      <c r="AP26" s="3">
        <f t="shared" ca="1" si="18"/>
        <v>0.89452197808678502</v>
      </c>
      <c r="AQ26" s="3">
        <f t="shared" ca="1" si="18"/>
        <v>0.90455755352051215</v>
      </c>
      <c r="AR26" s="3">
        <f t="shared" ca="1" si="18"/>
        <v>0.96867170820226234</v>
      </c>
      <c r="AS26" s="3">
        <f t="shared" ca="1" si="18"/>
        <v>0.99360438271514984</v>
      </c>
      <c r="AT26" s="3">
        <f t="shared" ca="1" si="18"/>
        <v>0.86877513308308452</v>
      </c>
      <c r="AU26" s="3">
        <f t="shared" ca="1" si="18"/>
        <v>0.88797130200968066</v>
      </c>
      <c r="AV26" s="3">
        <f t="shared" ca="1" si="18"/>
        <v>0.8141342345891367</v>
      </c>
      <c r="AW26" s="3">
        <f t="shared" ca="1" si="18"/>
        <v>0.89049102670875402</v>
      </c>
      <c r="AX26" s="3">
        <f t="shared" ca="1" si="18"/>
        <v>0.94944663831448106</v>
      </c>
      <c r="AY26" s="3">
        <f t="shared" ca="1" si="18"/>
        <v>0.94260887796235104</v>
      </c>
      <c r="AZ26" s="3">
        <f t="shared" ca="1" si="18"/>
        <v>0.95269295408717114</v>
      </c>
      <c r="BA26" s="3">
        <f t="shared" ca="1" si="18"/>
        <v>0.96073754132401346</v>
      </c>
      <c r="BB26" s="3">
        <f t="shared" ca="1" si="18"/>
        <v>0.97088092939534398</v>
      </c>
    </row>
    <row r="27" spans="1:54" s="3" customFormat="1" x14ac:dyDescent="0.25">
      <c r="A27" s="3" t="s">
        <v>0</v>
      </c>
      <c r="B27" s="3">
        <v>100</v>
      </c>
      <c r="C27" s="19">
        <v>1</v>
      </c>
      <c r="D27" s="22">
        <v>1831.3246999999999</v>
      </c>
      <c r="E27" s="21">
        <v>1831.3246999999999</v>
      </c>
      <c r="F27" s="21">
        <v>1831.3246999999999</v>
      </c>
      <c r="G27" s="21">
        <v>1837.9951100000001</v>
      </c>
      <c r="H27" s="21">
        <v>1837.9951100000001</v>
      </c>
      <c r="I27" s="21">
        <v>1837.9951100000003</v>
      </c>
      <c r="J27" s="22">
        <v>1831.3246999999999</v>
      </c>
      <c r="K27" s="22">
        <v>1831.3246999999999</v>
      </c>
      <c r="L27" s="22">
        <v>1831.3246999999999</v>
      </c>
      <c r="M27" s="22">
        <v>1766.0666699999999</v>
      </c>
      <c r="N27" s="22">
        <v>1761.55621</v>
      </c>
      <c r="O27" s="22">
        <v>1763.406786</v>
      </c>
      <c r="P27" s="22">
        <v>1870.77252</v>
      </c>
      <c r="Q27" s="22">
        <v>1832.0006699999999</v>
      </c>
      <c r="R27" s="22">
        <v>1847.3012279999998</v>
      </c>
      <c r="S27" s="22">
        <v>1851.03649</v>
      </c>
      <c r="T27" s="22">
        <v>1815.6560999999999</v>
      </c>
      <c r="U27" s="22">
        <v>1828.0071079999998</v>
      </c>
      <c r="V27" s="22">
        <v>1761.6547599999999</v>
      </c>
      <c r="W27" s="22">
        <v>1758.07862</v>
      </c>
      <c r="X27" s="22">
        <v>1760.3771039999999</v>
      </c>
      <c r="Y27" s="23"/>
      <c r="Z27" s="3" t="s">
        <v>18</v>
      </c>
      <c r="AA27" s="3" t="s">
        <v>13</v>
      </c>
      <c r="AB27" s="3">
        <f t="shared" ref="AB27:BB27" ca="1" si="19">AB19/AB$13</f>
        <v>0.93086853235057776</v>
      </c>
      <c r="AC27" s="3">
        <f t="shared" ca="1" si="19"/>
        <v>0.95165281650767608</v>
      </c>
      <c r="AD27" s="3">
        <f t="shared" ca="1" si="19"/>
        <v>0.95938318020452251</v>
      </c>
      <c r="AE27" s="3">
        <f t="shared" ca="1" si="19"/>
        <v>0.95891255936379893</v>
      </c>
      <c r="AF27" s="3">
        <f t="shared" ca="1" si="19"/>
        <v>0.70308749014025218</v>
      </c>
      <c r="AG27" s="3">
        <f t="shared" ca="1" si="19"/>
        <v>0.98025860065169901</v>
      </c>
      <c r="AH27" s="3">
        <f t="shared" ca="1" si="19"/>
        <v>0.90142117065921556</v>
      </c>
      <c r="AI27" s="3">
        <f t="shared" ca="1" si="19"/>
        <v>0.90951043287013345</v>
      </c>
      <c r="AJ27" s="3">
        <f t="shared" ca="1" si="19"/>
        <v>0.98872245296146</v>
      </c>
      <c r="AK27" s="3">
        <f t="shared" ca="1" si="19"/>
        <v>0.72585728074173184</v>
      </c>
      <c r="AL27" s="3">
        <f t="shared" ca="1" si="19"/>
        <v>0.99459870448780108</v>
      </c>
      <c r="AM27" s="3">
        <f t="shared" ca="1" si="19"/>
        <v>0.63860008352956898</v>
      </c>
      <c r="AN27" s="3">
        <f t="shared" ca="1" si="19"/>
        <v>0.66479111130290203</v>
      </c>
      <c r="AO27" s="3">
        <f t="shared" ca="1" si="19"/>
        <v>0.83206618277584976</v>
      </c>
      <c r="AP27" s="3">
        <f t="shared" ca="1" si="19"/>
        <v>0.91908407067337117</v>
      </c>
      <c r="AQ27" s="3">
        <f t="shared" ca="1" si="19"/>
        <v>0.90406895046521474</v>
      </c>
      <c r="AR27" s="3">
        <f t="shared" ca="1" si="19"/>
        <v>0.9701428390502097</v>
      </c>
      <c r="AS27" s="3">
        <f t="shared" ca="1" si="19"/>
        <v>0.99678719647327574</v>
      </c>
      <c r="AT27" s="3">
        <f t="shared" ca="1" si="19"/>
        <v>0.86848668060438128</v>
      </c>
      <c r="AU27" s="3">
        <f t="shared" ca="1" si="19"/>
        <v>0.95586515332396838</v>
      </c>
      <c r="AV27" s="3">
        <f t="shared" ca="1" si="19"/>
        <v>0.91026983917231574</v>
      </c>
      <c r="AW27" s="3">
        <f t="shared" ca="1" si="19"/>
        <v>0.95464943370293021</v>
      </c>
      <c r="AX27" s="3">
        <f t="shared" ca="1" si="19"/>
        <v>0.96930453151786666</v>
      </c>
      <c r="AY27" s="3">
        <f t="shared" ca="1" si="19"/>
        <v>0.9874536899868509</v>
      </c>
      <c r="AZ27" s="3">
        <f t="shared" ca="1" si="19"/>
        <v>0.98609072792484276</v>
      </c>
      <c r="BA27" s="3">
        <f t="shared" ca="1" si="19"/>
        <v>0.98226042389545754</v>
      </c>
      <c r="BB27" s="3">
        <f t="shared" ca="1" si="19"/>
        <v>0.98698920391533473</v>
      </c>
    </row>
    <row r="28" spans="1:54" s="3" customFormat="1" x14ac:dyDescent="0.25">
      <c r="A28" s="3" t="s">
        <v>0</v>
      </c>
      <c r="B28" s="3">
        <v>1000</v>
      </c>
      <c r="C28" s="19">
        <v>0.4</v>
      </c>
      <c r="D28" s="22">
        <v>19280.803469999999</v>
      </c>
      <c r="E28" s="21">
        <v>19280.803469999999</v>
      </c>
      <c r="F28" s="21">
        <v>19280.803469999999</v>
      </c>
      <c r="G28" s="21">
        <v>19279.331849999999</v>
      </c>
      <c r="H28" s="21">
        <v>19279.331849999999</v>
      </c>
      <c r="I28" s="21">
        <v>19279.331849999999</v>
      </c>
      <c r="J28" s="22">
        <v>19280.803469999999</v>
      </c>
      <c r="K28" s="22">
        <v>19280.803469999999</v>
      </c>
      <c r="L28" s="22">
        <v>19280.803469999999</v>
      </c>
      <c r="M28" s="22">
        <v>19067.41905</v>
      </c>
      <c r="N28" s="22">
        <v>19043.882600000001</v>
      </c>
      <c r="O28" s="22">
        <v>19052.389247999999</v>
      </c>
      <c r="P28" s="22">
        <v>19998.457180000001</v>
      </c>
      <c r="Q28" s="22">
        <v>19497.922139999999</v>
      </c>
      <c r="R28" s="22">
        <v>19720.293197999999</v>
      </c>
      <c r="S28" s="22">
        <v>19190.319360000001</v>
      </c>
      <c r="T28" s="22">
        <v>19190.319360000001</v>
      </c>
      <c r="U28" s="22">
        <v>19190.319360000001</v>
      </c>
      <c r="V28" s="22">
        <v>19001.673330000001</v>
      </c>
      <c r="W28" s="22">
        <v>18989.328590000001</v>
      </c>
      <c r="X28" s="22">
        <v>18996.719076000001</v>
      </c>
      <c r="Y28" s="23"/>
      <c r="Z28" s="3" t="s">
        <v>18</v>
      </c>
      <c r="AA28" s="3" t="s">
        <v>19</v>
      </c>
      <c r="AB28" s="3">
        <f t="shared" ref="AB28:BB28" ca="1" si="20">AB20/AB$13</f>
        <v>0.92707721291092338</v>
      </c>
      <c r="AC28" s="3">
        <f t="shared" ca="1" si="20"/>
        <v>0.90439738207107634</v>
      </c>
      <c r="AD28" s="3">
        <f t="shared" ca="1" si="20"/>
        <v>0.92504948026150147</v>
      </c>
      <c r="AE28" s="3">
        <f t="shared" ca="1" si="20"/>
        <v>0.93756033318490528</v>
      </c>
      <c r="AF28" s="3">
        <f t="shared" ca="1" si="20"/>
        <v>0.68941626452357729</v>
      </c>
      <c r="AG28" s="3">
        <f t="shared" ca="1" si="20"/>
        <v>0.95494823511407612</v>
      </c>
      <c r="AH28" s="3">
        <f t="shared" ca="1" si="20"/>
        <v>0.85621086793705636</v>
      </c>
      <c r="AI28" s="3">
        <f t="shared" ca="1" si="20"/>
        <v>0.89944451982832041</v>
      </c>
      <c r="AJ28" s="3">
        <f t="shared" ca="1" si="20"/>
        <v>0.96973230351704043</v>
      </c>
      <c r="AK28" s="3">
        <f t="shared" ca="1" si="20"/>
        <v>0.72500056065837704</v>
      </c>
      <c r="AL28" s="3">
        <f t="shared" ca="1" si="20"/>
        <v>0.99544160033108542</v>
      </c>
      <c r="AM28" s="3">
        <f t="shared" ca="1" si="20"/>
        <v>0.65660350923856126</v>
      </c>
      <c r="AN28" s="3">
        <f t="shared" ca="1" si="20"/>
        <v>0.66457094893407642</v>
      </c>
      <c r="AO28" s="3">
        <f t="shared" ca="1" si="20"/>
        <v>0.84610087169370274</v>
      </c>
      <c r="AP28" s="3">
        <f t="shared" ca="1" si="20"/>
        <v>0.94858147397160963</v>
      </c>
      <c r="AQ28" s="3">
        <f t="shared" ca="1" si="20"/>
        <v>0.91215353647660014</v>
      </c>
      <c r="AR28" s="3">
        <f t="shared" ca="1" si="20"/>
        <v>0.97576854435283211</v>
      </c>
      <c r="AS28" s="3">
        <f t="shared" ca="1" si="20"/>
        <v>0.99983688364741963</v>
      </c>
      <c r="AT28" s="3">
        <f t="shared" ca="1" si="20"/>
        <v>0.8838822310995067</v>
      </c>
      <c r="AU28" s="3">
        <f t="shared" ca="1" si="20"/>
        <v>0.93258548258986063</v>
      </c>
      <c r="AV28" s="3">
        <f t="shared" ca="1" si="20"/>
        <v>0.88254104126022659</v>
      </c>
      <c r="AW28" s="3">
        <f t="shared" ca="1" si="20"/>
        <v>0.94373389194150026</v>
      </c>
      <c r="AX28" s="3">
        <f t="shared" ca="1" si="20"/>
        <v>0.96909028498492822</v>
      </c>
      <c r="AY28" s="3">
        <f t="shared" ca="1" si="20"/>
        <v>0.977140239370204</v>
      </c>
      <c r="AZ28" s="3">
        <f t="shared" ca="1" si="20"/>
        <v>0.95958999173155213</v>
      </c>
      <c r="BA28" s="3">
        <f t="shared" ca="1" si="20"/>
        <v>0.96521391585192406</v>
      </c>
      <c r="BB28" s="3">
        <f t="shared" ca="1" si="20"/>
        <v>0.97773054469967779</v>
      </c>
    </row>
    <row r="29" spans="1:54" s="3" customFormat="1" x14ac:dyDescent="0.25">
      <c r="A29" s="3" t="s">
        <v>0</v>
      </c>
      <c r="B29" s="3">
        <v>1000</v>
      </c>
      <c r="C29" s="19">
        <v>0.7</v>
      </c>
      <c r="D29" s="22">
        <v>19017.987539999998</v>
      </c>
      <c r="E29" s="21">
        <v>19017.987539999998</v>
      </c>
      <c r="F29" s="21">
        <v>19017.987539999998</v>
      </c>
      <c r="G29" s="21">
        <v>19151.942719999999</v>
      </c>
      <c r="H29" s="21">
        <v>19151.942719999999</v>
      </c>
      <c r="I29" s="21">
        <v>19151.942719999999</v>
      </c>
      <c r="J29" s="22">
        <v>19017.987539999998</v>
      </c>
      <c r="K29" s="22">
        <v>19017.987539999998</v>
      </c>
      <c r="L29" s="22">
        <v>19017.987539999998</v>
      </c>
      <c r="M29" s="22">
        <v>18997.410520000001</v>
      </c>
      <c r="N29" s="22">
        <v>18992.241699999999</v>
      </c>
      <c r="O29" s="22">
        <v>18994.394498000001</v>
      </c>
      <c r="P29" s="22">
        <v>19770.638370000001</v>
      </c>
      <c r="Q29" s="22">
        <v>19233.43</v>
      </c>
      <c r="R29" s="22">
        <v>19419.915625999998</v>
      </c>
      <c r="S29" s="22">
        <v>19087.48804</v>
      </c>
      <c r="T29" s="22">
        <v>19070.694240000001</v>
      </c>
      <c r="U29" s="22">
        <v>19082.895280000001</v>
      </c>
      <c r="V29" s="22">
        <v>18980.854360000001</v>
      </c>
      <c r="W29" s="22">
        <v>18978.34073</v>
      </c>
      <c r="X29" s="22">
        <v>18979.188026</v>
      </c>
      <c r="Y29" s="23"/>
      <c r="Z29" s="3" t="s">
        <v>18</v>
      </c>
      <c r="AA29" s="3" t="s">
        <v>14</v>
      </c>
      <c r="AB29" s="3">
        <f t="shared" ref="AB29:BB29" ca="1" si="21">AB21/AB$13</f>
        <v>0.89393233241028669</v>
      </c>
      <c r="AC29" s="3">
        <f t="shared" ca="1" si="21"/>
        <v>0.88274182215539276</v>
      </c>
      <c r="AD29" s="3">
        <f t="shared" ca="1" si="21"/>
        <v>0.88327121447389512</v>
      </c>
      <c r="AE29" s="3">
        <f t="shared" ca="1" si="21"/>
        <v>0.92415183801903644</v>
      </c>
      <c r="AF29" s="3">
        <f t="shared" ca="1" si="21"/>
        <v>0.67895352814514331</v>
      </c>
      <c r="AG29" s="3">
        <f t="shared" ca="1" si="21"/>
        <v>0.9485927256295017</v>
      </c>
      <c r="AH29" s="3">
        <f t="shared" ca="1" si="21"/>
        <v>0.84772714334634436</v>
      </c>
      <c r="AI29" s="3">
        <f t="shared" ca="1" si="21"/>
        <v>0.96493898132510325</v>
      </c>
      <c r="AJ29" s="3">
        <f t="shared" ca="1" si="21"/>
        <v>0.96501397381464449</v>
      </c>
      <c r="AK29" s="3">
        <f t="shared" ca="1" si="21"/>
        <v>0.7247262497245639</v>
      </c>
      <c r="AL29" s="3">
        <f t="shared" ca="1" si="21"/>
        <v>0.99259391703645539</v>
      </c>
      <c r="AM29" s="3">
        <f t="shared" ca="1" si="21"/>
        <v>0.60934521411833287</v>
      </c>
      <c r="AN29" s="3">
        <f t="shared" ca="1" si="21"/>
        <v>0.65796735788159455</v>
      </c>
      <c r="AO29" s="3">
        <f t="shared" ca="1" si="21"/>
        <v>0.80785298477594114</v>
      </c>
      <c r="AP29" s="3">
        <f t="shared" ca="1" si="21"/>
        <v>0.89668059266859501</v>
      </c>
      <c r="AQ29" s="3">
        <f t="shared" ca="1" si="21"/>
        <v>0.90097578785208676</v>
      </c>
      <c r="AR29" s="3">
        <f t="shared" ca="1" si="21"/>
        <v>0.96601847794570517</v>
      </c>
      <c r="AS29" s="3">
        <f t="shared" ca="1" si="21"/>
        <v>0.99279927202891172</v>
      </c>
      <c r="AT29" s="3">
        <f t="shared" ca="1" si="21"/>
        <v>0.86848668060438128</v>
      </c>
      <c r="AU29" s="3">
        <f t="shared" ca="1" si="21"/>
        <v>0.88257073973184463</v>
      </c>
      <c r="AV29" s="3">
        <f t="shared" ca="1" si="21"/>
        <v>0.8095049094468072</v>
      </c>
      <c r="AW29" s="3">
        <f t="shared" ca="1" si="21"/>
        <v>0.8897988309594026</v>
      </c>
      <c r="AX29" s="3">
        <f t="shared" ca="1" si="21"/>
        <v>0.9398388786412446</v>
      </c>
      <c r="AY29" s="3">
        <f t="shared" ca="1" si="21"/>
        <v>0.94098939618805177</v>
      </c>
      <c r="AZ29" s="3">
        <f t="shared" ca="1" si="21"/>
        <v>0.94990923074796918</v>
      </c>
      <c r="BA29" s="3">
        <f t="shared" ca="1" si="21"/>
        <v>0.95996839711554538</v>
      </c>
      <c r="BB29" s="3">
        <f t="shared" ca="1" si="21"/>
        <v>0.97070942719885456</v>
      </c>
    </row>
    <row r="30" spans="1:54" s="3" customFormat="1" x14ac:dyDescent="0.25">
      <c r="A30" s="3" t="s">
        <v>0</v>
      </c>
      <c r="B30" s="3">
        <v>1000</v>
      </c>
      <c r="C30" s="19">
        <v>1</v>
      </c>
      <c r="D30" s="22">
        <v>19002.437119999999</v>
      </c>
      <c r="E30" s="21">
        <v>19002.437119999999</v>
      </c>
      <c r="F30" s="21">
        <v>19002.437119999999</v>
      </c>
      <c r="G30" s="21">
        <v>19050.21963</v>
      </c>
      <c r="H30" s="21">
        <v>19050.21963</v>
      </c>
      <c r="I30" s="21">
        <v>19050.21963</v>
      </c>
      <c r="J30" s="22">
        <v>19002.437119999999</v>
      </c>
      <c r="K30" s="22">
        <v>19002.437119999999</v>
      </c>
      <c r="L30" s="22">
        <v>19002.437119999999</v>
      </c>
      <c r="M30" s="22">
        <v>18983.493890000002</v>
      </c>
      <c r="N30" s="22">
        <v>18976.876319999999</v>
      </c>
      <c r="O30" s="22">
        <v>18981.050842000004</v>
      </c>
      <c r="P30" s="22">
        <v>19550.338530000001</v>
      </c>
      <c r="Q30" s="22">
        <v>19129.2415</v>
      </c>
      <c r="R30" s="22">
        <v>19295.973061999997</v>
      </c>
      <c r="S30" s="22">
        <v>19179.090410000001</v>
      </c>
      <c r="T30" s="22">
        <v>19056.999390000001</v>
      </c>
      <c r="U30" s="22">
        <v>19114.96314</v>
      </c>
      <c r="V30" s="22">
        <v>18979.77116</v>
      </c>
      <c r="W30" s="22">
        <v>18976.609130000001</v>
      </c>
      <c r="X30" s="22">
        <v>18977.697915999997</v>
      </c>
      <c r="Y30" s="23"/>
    </row>
    <row r="31" spans="1:54" s="3" customFormat="1" x14ac:dyDescent="0.25">
      <c r="D31" s="12"/>
      <c r="E31" s="12"/>
      <c r="F31" s="12"/>
      <c r="G31" s="12"/>
      <c r="H31" s="12"/>
      <c r="I31" s="12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AB31" s="27" t="s">
        <v>15</v>
      </c>
      <c r="AC31" s="27" t="s">
        <v>48</v>
      </c>
      <c r="AD31" s="27" t="s">
        <v>11</v>
      </c>
      <c r="AE31" s="27" t="s">
        <v>12</v>
      </c>
      <c r="AF31" s="27" t="s">
        <v>13</v>
      </c>
      <c r="AG31" s="27" t="s">
        <v>19</v>
      </c>
      <c r="AH31" s="27" t="s">
        <v>14</v>
      </c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</row>
    <row r="32" spans="1:54" s="3" customFormat="1" x14ac:dyDescent="0.25">
      <c r="D32" s="9"/>
      <c r="E32" s="9"/>
      <c r="F32" s="9"/>
      <c r="G32" s="9"/>
      <c r="H32" s="9"/>
      <c r="I32" s="9"/>
      <c r="AB32" s="28">
        <f ca="1">AVERAGE(AB23:BB23)</f>
        <v>0.98438355583667003</v>
      </c>
      <c r="AC32" s="28">
        <f ca="1">AVERAGE(AB24:BB24)</f>
        <v>0.94085674284179899</v>
      </c>
      <c r="AD32" s="28">
        <f ca="1">AVERAGE(AB25:BB25)</f>
        <v>0.90742253638118753</v>
      </c>
      <c r="AE32" s="28">
        <f ca="1">AVERAGE(AB26:BB26)</f>
        <v>0.89154771478623285</v>
      </c>
      <c r="AF32" s="28">
        <f ca="1">AVERAGE(AB27:BB27)</f>
        <v>0.90856234589826712</v>
      </c>
      <c r="AG32" s="28">
        <f ca="1">AVERAGE(AB28:BB28)</f>
        <v>0.89923711674748585</v>
      </c>
      <c r="AH32" s="28">
        <f ca="1">AVERAGE(AB29:BB29)</f>
        <v>0.87963184829576424</v>
      </c>
    </row>
    <row r="33" spans="4:55" s="3" customFormat="1" x14ac:dyDescent="0.25">
      <c r="D33" s="9"/>
      <c r="E33" s="9"/>
      <c r="F33" s="9"/>
      <c r="G33" s="9"/>
      <c r="H33" s="9"/>
      <c r="I33" s="9"/>
    </row>
    <row r="34" spans="4:55" s="2" customFormat="1" x14ac:dyDescent="0.25">
      <c r="D34" s="7"/>
      <c r="E34" s="7"/>
      <c r="F34" s="7"/>
      <c r="G34" s="7"/>
      <c r="H34" s="7"/>
      <c r="I34" s="7"/>
      <c r="BC34" s="3"/>
    </row>
    <row r="35" spans="4:55" x14ac:dyDescent="0.25">
      <c r="BC35" s="2"/>
    </row>
    <row r="40" spans="4:55" x14ac:dyDescent="0.25">
      <c r="Z40" s="3"/>
      <c r="AA40" s="3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</row>
    <row r="41" spans="4:55" x14ac:dyDescent="0.25">
      <c r="Z41" s="3"/>
      <c r="AA41" s="3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</row>
    <row r="42" spans="4:55" x14ac:dyDescent="0.25">
      <c r="Z42" s="3"/>
      <c r="AA42" s="3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</row>
    <row r="43" spans="4:55" x14ac:dyDescent="0.25">
      <c r="Z43" s="3"/>
      <c r="AA43" s="3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</row>
    <row r="44" spans="4:55" x14ac:dyDescent="0.25">
      <c r="Z44" s="3"/>
      <c r="AA44" s="3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</row>
    <row r="45" spans="4:55" x14ac:dyDescent="0.25">
      <c r="Z45" s="3"/>
      <c r="AA45" s="3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</row>
    <row r="46" spans="4:55" x14ac:dyDescent="0.25"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4:55" x14ac:dyDescent="0.25"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4:55" x14ac:dyDescent="0.25"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</row>
    <row r="49" spans="26:54" x14ac:dyDescent="0.25"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</row>
    <row r="50" spans="26:54" x14ac:dyDescent="0.25"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</row>
    <row r="51" spans="26:54" x14ac:dyDescent="0.25"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</row>
    <row r="52" spans="26:54" x14ac:dyDescent="0.25"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</row>
    <row r="53" spans="26:54" x14ac:dyDescent="0.25">
      <c r="Z53" s="3"/>
      <c r="AA53" s="3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</row>
    <row r="54" spans="26:54" x14ac:dyDescent="0.25"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</row>
    <row r="76" spans="30:45" x14ac:dyDescent="0.25">
      <c r="AD76" s="34" t="s">
        <v>62</v>
      </c>
      <c r="AE76" s="34"/>
      <c r="AK76" s="34" t="s">
        <v>63</v>
      </c>
      <c r="AL76" s="34"/>
      <c r="AR76" s="34" t="s">
        <v>64</v>
      </c>
      <c r="AS76" s="34"/>
    </row>
  </sheetData>
  <sortState xmlns:xlrd2="http://schemas.microsoft.com/office/spreadsheetml/2017/richdata2" ref="Z15:BB35">
    <sortCondition ref="AA15:AA35"/>
  </sortState>
  <mergeCells count="10">
    <mergeCell ref="AD76:AE76"/>
    <mergeCell ref="AK76:AL76"/>
    <mergeCell ref="AR76:AS76"/>
    <mergeCell ref="V2:X2"/>
    <mergeCell ref="D2:F2"/>
    <mergeCell ref="G2:I2"/>
    <mergeCell ref="J2:L2"/>
    <mergeCell ref="M2:O2"/>
    <mergeCell ref="P2:R2"/>
    <mergeCell ref="S2:U2"/>
  </mergeCells>
  <phoneticPr fontId="1" type="noConversion"/>
  <conditionalFormatting sqref="J4:J30 M4:M30 P4:P30 S4:S30 V4:V30 D4:D30 G4:G30">
    <cfRule type="expression" dxfId="2" priority="3">
      <formula>D4=MIN($J4,$M4,$P4,$S4,$V4)</formula>
    </cfRule>
  </conditionalFormatting>
  <conditionalFormatting sqref="K4:K30 N4:N30 Q4:Q30 T4:T30 W4:W30 H4:H30 E4:E30">
    <cfRule type="expression" dxfId="1" priority="2">
      <formula>E4=MIN($K4,$N4,$Q4,$T4,$W4)</formula>
    </cfRule>
  </conditionalFormatting>
  <conditionalFormatting sqref="L4:L30 O4:O30 R4:R30 U4:U30 I4:I30 F4:F30 X4:Y30">
    <cfRule type="expression" dxfId="0" priority="1">
      <formula>F4=MIN($L4,$O4,$R4,$U4,$X4)</formula>
    </cfRule>
  </conditionalFormatting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Data_original</vt:lpstr>
      <vt:lpstr> Compare ms</vt:lpstr>
      <vt:lpstr>Average of normalized makespan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JingNi</dc:creator>
  <cp:lastModifiedBy>qqq</cp:lastModifiedBy>
  <dcterms:created xsi:type="dcterms:W3CDTF">2015-06-05T18:19:34Z</dcterms:created>
  <dcterms:modified xsi:type="dcterms:W3CDTF">2021-12-10T08:10:46Z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e940379d</vt:lpwstr>
  </property>
</Properties>
</file>