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qq\Documents\Tencent Files\1427672350\FileRecv\Result_HD_ForLarge-xy标注\Result_HD_ForLarge-xy标注\"/>
    </mc:Choice>
  </mc:AlternateContent>
  <xr:revisionPtr revIDLastSave="0" documentId="13_ncr:1_{CE03510C-3B98-44F3-89D9-55FC1579EA36}" xr6:coauthVersionLast="47" xr6:coauthVersionMax="47" xr10:uidLastSave="{00000000-0000-0000-0000-000000000000}"/>
  <bookViews>
    <workbookView xWindow="-108" yWindow="-108" windowWidth="23256" windowHeight="13176" tabRatio="744" activeTab="2" xr2:uid="{00000000-000D-0000-FFFF-FFFF00000000}"/>
  </bookViews>
  <sheets>
    <sheet name="Data_original" sheetId="52" r:id="rId1"/>
    <sheet name=" Compare ms" sheetId="38" r:id="rId2"/>
    <sheet name="Average of normalized makespan" sheetId="37" r:id="rId3"/>
  </sheets>
  <definedNames>
    <definedName name="_xlnm._FilterDatabase" localSheetId="2" hidden="1">'Average of normalized makespan'!#REF!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8" l="1"/>
  <c r="M4" i="38" l="1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Q29" i="38"/>
  <c r="P29" i="38"/>
  <c r="O29" i="38"/>
  <c r="N29" i="38"/>
  <c r="L29" i="38"/>
  <c r="Q28" i="38"/>
  <c r="P28" i="38"/>
  <c r="O28" i="38"/>
  <c r="N28" i="38"/>
  <c r="L28" i="38"/>
  <c r="Q27" i="38"/>
  <c r="P27" i="38"/>
  <c r="O27" i="38"/>
  <c r="N27" i="38"/>
  <c r="L27" i="38"/>
  <c r="Q26" i="38"/>
  <c r="P26" i="38"/>
  <c r="O26" i="38"/>
  <c r="N26" i="38"/>
  <c r="L26" i="38"/>
  <c r="Q25" i="38"/>
  <c r="P25" i="38"/>
  <c r="O25" i="38"/>
  <c r="N25" i="38"/>
  <c r="L25" i="38"/>
  <c r="Q24" i="38"/>
  <c r="P24" i="38"/>
  <c r="O24" i="38"/>
  <c r="N24" i="38"/>
  <c r="L24" i="38"/>
  <c r="Q23" i="38"/>
  <c r="P23" i="38"/>
  <c r="O23" i="38"/>
  <c r="N23" i="38"/>
  <c r="L23" i="38"/>
  <c r="Q22" i="38"/>
  <c r="P22" i="38"/>
  <c r="O22" i="38"/>
  <c r="N22" i="38"/>
  <c r="L22" i="38"/>
  <c r="Q21" i="38"/>
  <c r="P21" i="38"/>
  <c r="O21" i="38"/>
  <c r="N21" i="38"/>
  <c r="L21" i="38"/>
  <c r="Q20" i="38"/>
  <c r="P20" i="38"/>
  <c r="O20" i="38"/>
  <c r="N20" i="38"/>
  <c r="L20" i="38"/>
  <c r="Q19" i="38"/>
  <c r="P19" i="38"/>
  <c r="O19" i="38"/>
  <c r="N19" i="38"/>
  <c r="L19" i="38"/>
  <c r="Q18" i="38"/>
  <c r="P18" i="38"/>
  <c r="O18" i="38"/>
  <c r="N18" i="38"/>
  <c r="L18" i="38"/>
  <c r="Q17" i="38"/>
  <c r="P17" i="38"/>
  <c r="O17" i="38"/>
  <c r="N17" i="38"/>
  <c r="L17" i="38"/>
  <c r="Q16" i="38"/>
  <c r="P16" i="38"/>
  <c r="O16" i="38"/>
  <c r="N16" i="38"/>
  <c r="L16" i="38"/>
  <c r="Q15" i="38"/>
  <c r="P15" i="38"/>
  <c r="O15" i="38"/>
  <c r="N15" i="38"/>
  <c r="L15" i="38"/>
  <c r="Q14" i="38"/>
  <c r="P14" i="38"/>
  <c r="O14" i="38"/>
  <c r="N14" i="38"/>
  <c r="L14" i="38"/>
  <c r="Q13" i="38"/>
  <c r="P13" i="38"/>
  <c r="O13" i="38"/>
  <c r="N13" i="38"/>
  <c r="L13" i="38"/>
  <c r="Q12" i="38"/>
  <c r="P12" i="38"/>
  <c r="O12" i="38"/>
  <c r="N12" i="38"/>
  <c r="L12" i="38"/>
  <c r="Q11" i="38"/>
  <c r="P11" i="38"/>
  <c r="O11" i="38"/>
  <c r="N11" i="38"/>
  <c r="L11" i="38"/>
  <c r="Q10" i="38"/>
  <c r="P10" i="38"/>
  <c r="O10" i="38"/>
  <c r="N10" i="38"/>
  <c r="L10" i="38"/>
  <c r="Q9" i="38"/>
  <c r="P9" i="38"/>
  <c r="O9" i="38"/>
  <c r="N9" i="38"/>
  <c r="L9" i="38"/>
  <c r="Q8" i="38"/>
  <c r="P8" i="38"/>
  <c r="O8" i="38"/>
  <c r="N8" i="38"/>
  <c r="L8" i="38"/>
  <c r="Q7" i="38"/>
  <c r="P7" i="38"/>
  <c r="O7" i="38"/>
  <c r="N7" i="38"/>
  <c r="L7" i="38"/>
  <c r="Q6" i="38"/>
  <c r="P6" i="38"/>
  <c r="O6" i="38"/>
  <c r="N6" i="38"/>
  <c r="L6" i="38"/>
  <c r="Q5" i="38"/>
  <c r="P5" i="38"/>
  <c r="O5" i="38"/>
  <c r="N5" i="38"/>
  <c r="L5" i="38"/>
  <c r="Q4" i="38"/>
  <c r="P4" i="38"/>
  <c r="O4" i="38"/>
  <c r="N4" i="38"/>
  <c r="L4" i="38"/>
  <c r="Q3" i="38"/>
  <c r="P3" i="38"/>
  <c r="O3" i="38"/>
  <c r="N3" i="38"/>
  <c r="L3" i="38"/>
  <c r="AS12" i="37"/>
  <c r="AN9" i="37"/>
  <c r="AY21" i="37"/>
  <c r="AG10" i="37"/>
  <c r="AD6" i="37"/>
  <c r="AC9" i="37"/>
  <c r="AK12" i="37"/>
  <c r="AH12" i="37"/>
  <c r="AH19" i="37"/>
  <c r="AU16" i="37"/>
  <c r="AO19" i="37"/>
  <c r="AV21" i="37"/>
  <c r="AU15" i="37"/>
  <c r="AP17" i="37"/>
  <c r="AM8" i="37"/>
  <c r="AD21" i="37"/>
  <c r="AV6" i="37"/>
  <c r="AZ18" i="37"/>
  <c r="AQ9" i="37"/>
  <c r="AN21" i="37"/>
  <c r="AL12" i="37"/>
  <c r="AW9" i="37"/>
  <c r="AK15" i="37"/>
  <c r="AY17" i="37"/>
  <c r="AL17" i="37"/>
  <c r="AJ19" i="37"/>
  <c r="AV7" i="37"/>
  <c r="AX21" i="37"/>
  <c r="AL8" i="37"/>
  <c r="AK19" i="37"/>
  <c r="AO11" i="37"/>
  <c r="AC11" i="37"/>
  <c r="AT19" i="37"/>
  <c r="AO7" i="37"/>
  <c r="AJ20" i="37"/>
  <c r="AF9" i="37"/>
  <c r="AY9" i="37"/>
  <c r="AL6" i="37"/>
  <c r="AW17" i="37"/>
  <c r="AC18" i="37"/>
  <c r="AU17" i="37"/>
  <c r="AH7" i="37"/>
  <c r="BA18" i="37"/>
  <c r="AD11" i="37"/>
  <c r="AW20" i="37"/>
  <c r="AX19" i="37"/>
  <c r="BA15" i="37"/>
  <c r="AR16" i="37"/>
  <c r="AN8" i="37"/>
  <c r="AD19" i="37"/>
  <c r="AW7" i="37"/>
  <c r="BB17" i="37"/>
  <c r="AP20" i="37"/>
  <c r="AS10" i="37"/>
  <c r="AS18" i="37"/>
  <c r="AW10" i="37"/>
  <c r="AY20" i="37"/>
  <c r="AY12" i="37"/>
  <c r="AR18" i="37"/>
  <c r="AK16" i="37"/>
  <c r="AY11" i="37"/>
  <c r="AF10" i="37"/>
  <c r="AZ11" i="37"/>
  <c r="AY10" i="37"/>
  <c r="AS9" i="37"/>
  <c r="AF12" i="37"/>
  <c r="AX8" i="37"/>
  <c r="AU7" i="37"/>
  <c r="AJ18" i="37"/>
  <c r="AX10" i="37"/>
  <c r="AQ10" i="37"/>
  <c r="AV10" i="37"/>
  <c r="AO15" i="37"/>
  <c r="AC6" i="37"/>
  <c r="AI19" i="37"/>
  <c r="AJ16" i="37"/>
  <c r="AT10" i="37"/>
  <c r="AI9" i="37"/>
  <c r="AN19" i="37"/>
  <c r="AN20" i="37"/>
  <c r="BB9" i="37"/>
  <c r="AQ16" i="37"/>
  <c r="AS20" i="37"/>
  <c r="AR8" i="37"/>
  <c r="AI10" i="37"/>
  <c r="AT8" i="37"/>
  <c r="AO21" i="37"/>
  <c r="AW16" i="37"/>
  <c r="AE11" i="37"/>
  <c r="AH10" i="37"/>
  <c r="AP7" i="37"/>
  <c r="AE12" i="37"/>
  <c r="AN10" i="37"/>
  <c r="AY15" i="37"/>
  <c r="AR9" i="37"/>
  <c r="BA16" i="37"/>
  <c r="AO16" i="37"/>
  <c r="AJ9" i="37"/>
  <c r="AM18" i="37"/>
  <c r="AM12" i="37"/>
  <c r="AN18" i="37"/>
  <c r="AD9" i="37"/>
  <c r="AV17" i="37"/>
  <c r="AT17" i="37"/>
  <c r="AI8" i="37"/>
  <c r="AQ21" i="37"/>
  <c r="AH11" i="37"/>
  <c r="AO10" i="37"/>
  <c r="AQ20" i="37"/>
  <c r="AV19" i="37"/>
  <c r="AR19" i="37"/>
  <c r="AV8" i="37"/>
  <c r="AY8" i="37"/>
  <c r="AI15" i="37"/>
  <c r="AN16" i="37"/>
  <c r="BB7" i="37"/>
  <c r="AL15" i="37"/>
  <c r="BB10" i="37"/>
  <c r="BB16" i="37"/>
  <c r="AC16" i="37"/>
  <c r="AH20" i="37"/>
  <c r="AH9" i="37"/>
  <c r="AL10" i="37"/>
  <c r="AK9" i="37"/>
  <c r="AC8" i="37"/>
  <c r="AS17" i="37"/>
  <c r="AV20" i="37"/>
  <c r="AL21" i="37"/>
  <c r="AO6" i="37"/>
  <c r="AP12" i="37"/>
  <c r="AO9" i="37"/>
  <c r="AQ6" i="37"/>
  <c r="AH21" i="37"/>
  <c r="AL7" i="37"/>
  <c r="AM10" i="37"/>
  <c r="AX7" i="37"/>
  <c r="AC10" i="37"/>
  <c r="AZ6" i="37"/>
  <c r="AF11" i="37"/>
  <c r="AF21" i="37"/>
  <c r="AW15" i="37"/>
  <c r="AK17" i="37"/>
  <c r="AO12" i="37"/>
  <c r="AJ6" i="37"/>
  <c r="BA20" i="37"/>
  <c r="BA17" i="37"/>
  <c r="AG15" i="37"/>
  <c r="AX12" i="37"/>
  <c r="AW8" i="37"/>
  <c r="BB21" i="37"/>
  <c r="AU11" i="37"/>
  <c r="AX15" i="37"/>
  <c r="AS7" i="37"/>
  <c r="AU19" i="37"/>
  <c r="AJ10" i="37"/>
  <c r="AZ10" i="37"/>
  <c r="AO18" i="37"/>
  <c r="AD20" i="37"/>
  <c r="AI7" i="37"/>
  <c r="AZ9" i="37"/>
  <c r="AI11" i="37"/>
  <c r="AN7" i="37"/>
  <c r="AC21" i="37"/>
  <c r="AG7" i="37"/>
  <c r="AF7" i="37"/>
  <c r="AQ12" i="37"/>
  <c r="AO20" i="37"/>
  <c r="AC7" i="37"/>
  <c r="AZ7" i="37"/>
  <c r="AW12" i="37"/>
  <c r="AT21" i="37"/>
  <c r="AG11" i="37"/>
  <c r="AU10" i="37"/>
  <c r="AW6" i="37"/>
  <c r="AZ16" i="37"/>
  <c r="AT20" i="37"/>
  <c r="AK18" i="37"/>
  <c r="AU12" i="37"/>
  <c r="AK6" i="37"/>
  <c r="AK8" i="37"/>
  <c r="BA7" i="37"/>
  <c r="AV11" i="37"/>
  <c r="AZ20" i="37"/>
  <c r="AD18" i="37"/>
  <c r="AM6" i="37"/>
  <c r="AE17" i="37"/>
  <c r="AU8" i="37"/>
  <c r="AW11" i="37"/>
  <c r="AY7" i="37"/>
  <c r="AL16" i="37"/>
  <c r="AE16" i="37"/>
  <c r="AQ19" i="37"/>
  <c r="AJ15" i="37"/>
  <c r="BB12" i="37"/>
  <c r="AH6" i="37"/>
  <c r="BA11" i="37"/>
  <c r="AT9" i="37"/>
  <c r="AL20" i="37"/>
  <c r="AG21" i="37"/>
  <c r="AD17" i="37"/>
  <c r="AN17" i="37"/>
  <c r="AM7" i="37"/>
  <c r="AQ7" i="37"/>
  <c r="AE6" i="37"/>
  <c r="AX16" i="37"/>
  <c r="AW19" i="37"/>
  <c r="AP8" i="37"/>
  <c r="BA12" i="37"/>
  <c r="AP18" i="37"/>
  <c r="AY16" i="37"/>
  <c r="AF19" i="37"/>
  <c r="AM20" i="37"/>
  <c r="AF20" i="37"/>
  <c r="AF18" i="37"/>
  <c r="AP15" i="37"/>
  <c r="AE9" i="37"/>
  <c r="AG8" i="37"/>
  <c r="AJ8" i="37"/>
  <c r="AT7" i="37"/>
  <c r="AR20" i="37"/>
  <c r="AC20" i="37"/>
  <c r="AS11" i="37"/>
  <c r="AY18" i="37"/>
  <c r="AS21" i="37"/>
  <c r="AU9" i="37"/>
  <c r="AP21" i="37"/>
  <c r="AD10" i="37"/>
  <c r="AX20" i="37"/>
  <c r="AG6" i="37"/>
  <c r="AH16" i="37"/>
  <c r="AE20" i="37"/>
  <c r="AY19" i="37"/>
  <c r="BB19" i="37"/>
  <c r="AD7" i="37"/>
  <c r="AE15" i="37"/>
  <c r="AM19" i="37"/>
  <c r="AO8" i="37"/>
  <c r="AK21" i="37"/>
  <c r="AN6" i="37"/>
  <c r="AF8" i="37"/>
  <c r="AN12" i="37"/>
  <c r="AI17" i="37"/>
  <c r="AE7" i="37"/>
  <c r="AH18" i="37"/>
  <c r="AV15" i="37"/>
  <c r="AY6" i="37"/>
  <c r="AM15" i="37"/>
  <c r="AS6" i="37"/>
  <c r="AJ12" i="37"/>
  <c r="AD8" i="37"/>
  <c r="AV9" i="37"/>
  <c r="AK20" i="37"/>
  <c r="AW18" i="37"/>
  <c r="AG19" i="37"/>
  <c r="AK10" i="37"/>
  <c r="AW21" i="37"/>
  <c r="AN15" i="37"/>
  <c r="AU18" i="37"/>
  <c r="BB8" i="37"/>
  <c r="AZ17" i="37"/>
  <c r="AZ12" i="37"/>
  <c r="AS15" i="37"/>
  <c r="AQ17" i="37"/>
  <c r="AP16" i="37"/>
  <c r="AX18" i="37"/>
  <c r="AM11" i="37"/>
  <c r="AV12" i="37"/>
  <c r="AO17" i="37"/>
  <c r="AJ11" i="37"/>
  <c r="AP9" i="37"/>
  <c r="AJ17" i="37"/>
  <c r="AM21" i="37"/>
  <c r="AX6" i="37"/>
  <c r="AN11" i="37"/>
  <c r="AJ21" i="37"/>
  <c r="AD12" i="37"/>
  <c r="AS8" i="37"/>
  <c r="BA10" i="37"/>
  <c r="AF17" i="37"/>
  <c r="BB15" i="37"/>
  <c r="AI16" i="37"/>
  <c r="AC19" i="37"/>
  <c r="AG12" i="37"/>
  <c r="AE10" i="37"/>
  <c r="AR17" i="37"/>
  <c r="AX9" i="37"/>
  <c r="BA21" i="37"/>
  <c r="AP10" i="37"/>
  <c r="AC12" i="37"/>
  <c r="AI6" i="37"/>
  <c r="AU21" i="37"/>
  <c r="AS16" i="37"/>
  <c r="AE18" i="37"/>
  <c r="AH17" i="37"/>
  <c r="AJ7" i="37"/>
  <c r="AX17" i="37"/>
  <c r="AT12" i="37"/>
  <c r="AX11" i="37"/>
  <c r="AS19" i="37"/>
  <c r="AU6" i="37"/>
  <c r="AZ21" i="37"/>
  <c r="BA6" i="37"/>
  <c r="AE19" i="37"/>
  <c r="AI21" i="37"/>
  <c r="AM9" i="37"/>
  <c r="AI18" i="37"/>
  <c r="AT16" i="37"/>
  <c r="AG18" i="37"/>
  <c r="AD15" i="37"/>
  <c r="AE8" i="37"/>
  <c r="AP11" i="37"/>
  <c r="AG17" i="37"/>
  <c r="AV18" i="37"/>
  <c r="AK11" i="37"/>
  <c r="AH15" i="37"/>
  <c r="AZ8" i="37"/>
  <c r="AC17" i="37"/>
  <c r="AG9" i="37"/>
  <c r="AQ15" i="37"/>
  <c r="AR11" i="37"/>
  <c r="AP19" i="37"/>
  <c r="AH8" i="37"/>
  <c r="AQ18" i="37"/>
  <c r="AQ11" i="37"/>
  <c r="BB18" i="37"/>
  <c r="AK7" i="37"/>
  <c r="AF15" i="37"/>
  <c r="AP6" i="37"/>
  <c r="AT15" i="37"/>
  <c r="AV16" i="37"/>
  <c r="AF16" i="37"/>
  <c r="AE21" i="37"/>
  <c r="BB20" i="37"/>
  <c r="AI20" i="37"/>
  <c r="AR21" i="37"/>
  <c r="AM16" i="37"/>
  <c r="AL18" i="37"/>
  <c r="AI12" i="37"/>
  <c r="AR6" i="37"/>
  <c r="AT11" i="37"/>
  <c r="AR10" i="37"/>
  <c r="AF6" i="37"/>
  <c r="AL19" i="37"/>
  <c r="BA9" i="37"/>
  <c r="AR15" i="37"/>
  <c r="AL9" i="37"/>
  <c r="BA19" i="37"/>
  <c r="AC15" i="37"/>
  <c r="AG20" i="37"/>
  <c r="BB11" i="37"/>
  <c r="AU20" i="37"/>
  <c r="AR7" i="37"/>
  <c r="AZ15" i="37"/>
  <c r="AT6" i="37"/>
  <c r="AD16" i="37"/>
  <c r="AZ19" i="37"/>
  <c r="AL11" i="37"/>
  <c r="AR12" i="37"/>
  <c r="AQ8" i="37"/>
  <c r="AG16" i="37"/>
  <c r="BA8" i="37"/>
  <c r="BB6" i="37"/>
  <c r="AT18" i="37"/>
  <c r="AM17" i="37"/>
  <c r="M30" i="38" l="1"/>
  <c r="P30" i="38"/>
  <c r="O30" i="38"/>
  <c r="L30" i="38"/>
  <c r="Q30" i="38"/>
  <c r="N30" i="38"/>
  <c r="AB7" i="37"/>
  <c r="AB15" i="37"/>
  <c r="AB21" i="37"/>
  <c r="AB20" i="37"/>
  <c r="AB8" i="37"/>
  <c r="AB16" i="37"/>
  <c r="AB18" i="37"/>
  <c r="AB19" i="37"/>
  <c r="AB10" i="37"/>
  <c r="AB6" i="37"/>
  <c r="AB12" i="37"/>
  <c r="AB17" i="37"/>
  <c r="AB11" i="37"/>
  <c r="AB9" i="37"/>
  <c r="AP13" i="37" l="1"/>
  <c r="AP24" i="37" s="1"/>
  <c r="AW13" i="37"/>
  <c r="AW28" i="37" s="1"/>
  <c r="AC13" i="37"/>
  <c r="AC27" i="37" s="1"/>
  <c r="BA13" i="37"/>
  <c r="AB13" i="37"/>
  <c r="AB23" i="37" s="1"/>
  <c r="AY13" i="37"/>
  <c r="AX13" i="37"/>
  <c r="AV13" i="37"/>
  <c r="AI13" i="37"/>
  <c r="AR13" i="37"/>
  <c r="AM13" i="37"/>
  <c r="BB13" i="37"/>
  <c r="BB27" i="37" s="1"/>
  <c r="AT13" i="37"/>
  <c r="AH13" i="37"/>
  <c r="AN13" i="37"/>
  <c r="AG13" i="37"/>
  <c r="AG24" i="37" s="1"/>
  <c r="AS13" i="37"/>
  <c r="AS27" i="37" s="1"/>
  <c r="AL13" i="37"/>
  <c r="AO13" i="37"/>
  <c r="AO28" i="37" s="1"/>
  <c r="AJ13" i="37"/>
  <c r="AJ28" i="37" s="1"/>
  <c r="AQ13" i="37"/>
  <c r="AQ27" i="37" s="1"/>
  <c r="AE13" i="37"/>
  <c r="AU13" i="37"/>
  <c r="AU29" i="37" s="1"/>
  <c r="AK13" i="37"/>
  <c r="AK26" i="37" s="1"/>
  <c r="AD13" i="37" l="1"/>
  <c r="AD23" i="37" s="1"/>
  <c r="AF13" i="37"/>
  <c r="AF26" i="37" s="1"/>
  <c r="AB25" i="37"/>
  <c r="AB28" i="37"/>
  <c r="AS24" i="37"/>
  <c r="AS23" i="37"/>
  <c r="BB26" i="37"/>
  <c r="AC24" i="37"/>
  <c r="AS26" i="37"/>
  <c r="AC28" i="37"/>
  <c r="AS29" i="37"/>
  <c r="AW27" i="37"/>
  <c r="AB29" i="37"/>
  <c r="BB25" i="37"/>
  <c r="AB24" i="37"/>
  <c r="BB28" i="37"/>
  <c r="BB24" i="37"/>
  <c r="BB23" i="37"/>
  <c r="AZ13" i="37"/>
  <c r="AZ26" i="37" s="1"/>
  <c r="BB29" i="37"/>
  <c r="AB26" i="37"/>
  <c r="AB27" i="37"/>
  <c r="AW24" i="37"/>
  <c r="AG23" i="37"/>
  <c r="AK28" i="37"/>
  <c r="AW26" i="37"/>
  <c r="AK27" i="37"/>
  <c r="AW25" i="37"/>
  <c r="AG29" i="37"/>
  <c r="AK24" i="37"/>
  <c r="AG27" i="37"/>
  <c r="AG25" i="37"/>
  <c r="AR24" i="37"/>
  <c r="AW29" i="37"/>
  <c r="AK29" i="37"/>
  <c r="AK23" i="37"/>
  <c r="AR23" i="37"/>
  <c r="AG28" i="37"/>
  <c r="AW23" i="37"/>
  <c r="AK25" i="37"/>
  <c r="AR28" i="37"/>
  <c r="AT25" i="37"/>
  <c r="AR29" i="37"/>
  <c r="AG26" i="37"/>
  <c r="AX29" i="37"/>
  <c r="AR26" i="37"/>
  <c r="AX26" i="37"/>
  <c r="AR25" i="37"/>
  <c r="AR27" i="37"/>
  <c r="AT23" i="37"/>
  <c r="AH28" i="37"/>
  <c r="AH24" i="37"/>
  <c r="AQ29" i="37"/>
  <c r="AQ23" i="37"/>
  <c r="AX28" i="37"/>
  <c r="AQ25" i="37"/>
  <c r="AY23" i="37"/>
  <c r="AT24" i="37"/>
  <c r="AX27" i="37"/>
  <c r="AP29" i="37"/>
  <c r="AH27" i="37"/>
  <c r="AH26" i="37"/>
  <c r="AX25" i="37"/>
  <c r="AJ25" i="37"/>
  <c r="AI29" i="37"/>
  <c r="AQ28" i="37"/>
  <c r="AT26" i="37"/>
  <c r="AP27" i="37"/>
  <c r="AH25" i="37"/>
  <c r="AX23" i="37"/>
  <c r="AQ26" i="37"/>
  <c r="AQ24" i="37"/>
  <c r="AY29" i="37"/>
  <c r="AP25" i="37"/>
  <c r="AH23" i="37"/>
  <c r="AJ27" i="37"/>
  <c r="AY25" i="37"/>
  <c r="AP28" i="37"/>
  <c r="AH29" i="37"/>
  <c r="AX24" i="37"/>
  <c r="AT29" i="37"/>
  <c r="AP26" i="37"/>
  <c r="AJ26" i="37"/>
  <c r="AJ24" i="37"/>
  <c r="AS25" i="37"/>
  <c r="AL26" i="37"/>
  <c r="AI24" i="37"/>
  <c r="AY28" i="37"/>
  <c r="AC29" i="37"/>
  <c r="AC23" i="37"/>
  <c r="AL24" i="37"/>
  <c r="AJ29" i="37"/>
  <c r="AI23" i="37"/>
  <c r="AY26" i="37"/>
  <c r="AY24" i="37"/>
  <c r="AC25" i="37"/>
  <c r="AT27" i="37"/>
  <c r="BA24" i="37"/>
  <c r="AP23" i="37"/>
  <c r="AJ23" i="37"/>
  <c r="AS28" i="37"/>
  <c r="AY27" i="37"/>
  <c r="AC26" i="37"/>
  <c r="AM28" i="37"/>
  <c r="AL29" i="37"/>
  <c r="AI26" i="37"/>
  <c r="AT28" i="37"/>
  <c r="AI25" i="37"/>
  <c r="AL27" i="37"/>
  <c r="AL23" i="37"/>
  <c r="BA27" i="37"/>
  <c r="BA29" i="37"/>
  <c r="BA23" i="37"/>
  <c r="AI28" i="37"/>
  <c r="BA25" i="37"/>
  <c r="AL25" i="37"/>
  <c r="BA26" i="37"/>
  <c r="AL28" i="37"/>
  <c r="AI27" i="37"/>
  <c r="BA28" i="37"/>
  <c r="AN28" i="37"/>
  <c r="AV25" i="37"/>
  <c r="AN26" i="37"/>
  <c r="AN24" i="37"/>
  <c r="AN25" i="37"/>
  <c r="AE29" i="37"/>
  <c r="AN29" i="37"/>
  <c r="AN27" i="37"/>
  <c r="AN23" i="37"/>
  <c r="AV24" i="37"/>
  <c r="AE27" i="37"/>
  <c r="AE25" i="37"/>
  <c r="AE23" i="37"/>
  <c r="AV27" i="37"/>
  <c r="AV23" i="37"/>
  <c r="AE26" i="37"/>
  <c r="AV29" i="37"/>
  <c r="AE28" i="37"/>
  <c r="AV28" i="37"/>
  <c r="AE24" i="37"/>
  <c r="AV26" i="37"/>
  <c r="AU27" i="37"/>
  <c r="AU25" i="37"/>
  <c r="AO26" i="37"/>
  <c r="AO24" i="37"/>
  <c r="AM24" i="37"/>
  <c r="AU23" i="37"/>
  <c r="AM29" i="37"/>
  <c r="AM27" i="37"/>
  <c r="AM25" i="37"/>
  <c r="AO29" i="37"/>
  <c r="AM23" i="37"/>
  <c r="AU26" i="37"/>
  <c r="AO27" i="37"/>
  <c r="AO25" i="37"/>
  <c r="AU28" i="37"/>
  <c r="AO23" i="37"/>
  <c r="AU24" i="37"/>
  <c r="AM26" i="37"/>
  <c r="AD27" i="37" l="1"/>
  <c r="AD26" i="37"/>
  <c r="AE32" i="37" s="1"/>
  <c r="AF29" i="37"/>
  <c r="AD28" i="37"/>
  <c r="AD25" i="37"/>
  <c r="AF24" i="37"/>
  <c r="AF28" i="37"/>
  <c r="AF23" i="37"/>
  <c r="AF25" i="37"/>
  <c r="AF27" i="37"/>
  <c r="AD29" i="37"/>
  <c r="AD24" i="37"/>
  <c r="AZ27" i="37"/>
  <c r="AZ25" i="37"/>
  <c r="AZ28" i="37"/>
  <c r="AZ23" i="37"/>
  <c r="AB32" i="37" s="1"/>
  <c r="AZ29" i="37"/>
  <c r="AZ24" i="37"/>
  <c r="AC32" i="37" l="1"/>
  <c r="AG32" i="37"/>
  <c r="AF32" i="37"/>
  <c r="AH32" i="37"/>
  <c r="AD32" i="37"/>
</calcChain>
</file>

<file path=xl/sharedStrings.xml><?xml version="1.0" encoding="utf-8"?>
<sst xmlns="http://schemas.openxmlformats.org/spreadsheetml/2006/main" count="375" uniqueCount="74">
  <si>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</si>
  <si>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</si>
  <si>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</si>
  <si>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</si>
  <si>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</si>
  <si>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</si>
  <si>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</si>
  <si>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</si>
  <si>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</si>
  <si>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</si>
  <si>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</si>
  <si>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</si>
  <si>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</si>
  <si>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</si>
  <si>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</si>
  <si>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</si>
  <si>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</si>
  <si>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</si>
  <si>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aver.</t>
  </si>
  <si>
    <t>CGA</t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</si>
  <si>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</si>
  <si>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</si>
  <si>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</si>
  <si>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</si>
  <si>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</si>
  <si>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</si>
  <si>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</si>
  <si>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</si>
  <si>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</si>
  <si>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</si>
  <si>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</si>
  <si>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</si>
  <si>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</si>
  <si>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</si>
  <si>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</si>
  <si>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</si>
  <si>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</si>
  <si>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</si>
  <si>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</si>
  <si>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</si>
  <si>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</si>
  <si>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</si>
  <si>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</si>
  <si>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</si>
  <si>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</si>
  <si>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</si>
  <si>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</si>
  <si>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</si>
  <si>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</si>
  <si>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</si>
  <si>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</si>
  <si>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</si>
  <si>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</si>
  <si>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</si>
  <si>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</si>
  <si>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</si>
  <si>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</si>
  <si>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</si>
  <si>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</si>
  <si>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</si>
  <si>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min</t>
    <phoneticPr fontId="1" type="noConversion"/>
  </si>
  <si>
    <t>IHEFT3</t>
    <phoneticPr fontId="1" type="noConversion"/>
  </si>
  <si>
    <t>aver</t>
    <phoneticPr fontId="1" type="noConversion"/>
  </si>
  <si>
    <t>max</t>
    <phoneticPr fontId="1" type="noConversion"/>
  </si>
  <si>
    <t>min</t>
    <phoneticPr fontId="1" type="noConversion"/>
  </si>
  <si>
    <t>HEFT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</si>
  <si>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</si>
  <si>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</si>
  <si>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</si>
  <si>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</si>
  <si>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</si>
  <si>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</si>
  <si>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st</t>
    <phoneticPr fontId="1" type="noConversion"/>
  </si>
  <si>
    <t>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</si>
</sst>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176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/>
    <xf numFmtId="178" fontId="0" fillId="0" borderId="1" xfId="0" applyNumberFormat="1" applyBorder="1"/>
    <xf numFmtId="178" fontId="0" fillId="0" borderId="0" xfId="0" applyNumberForma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177" fontId="2" fillId="0" borderId="6" xfId="0" applyNumberFormat="1" applyFont="1" applyBorder="1" applyAlignment="1">
      <alignment horizontal="center"/>
    </xf>
    <xf numFmtId="177" fontId="2" fillId="0" borderId="6" xfId="0" applyNumberFormat="1" applyFont="1" applyBorder="1"/>
    <xf numFmtId="177" fontId="2" fillId="0" borderId="2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76" fontId="2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7"/>
  <sheetViews>
    <sheetView workbookViewId="0">
      <selection activeCell="N3" sqref="N3:N137"/>
    </sheetView>
  </sheetViews>
  <sheetFormatPr defaultColWidth="8.88671875" defaultRowHeight="13.8" x14ac:dyDescent="0.25"/>
  <cols>
    <col min="1" max="1" width="8.88671875" style="2"/>
    <col min="2" max="2" width="5.44140625" style="2" bestFit="1" customWidth="1"/>
    <col min="3" max="3" width="4.44140625" style="2" bestFit="1" customWidth="1"/>
    <col min="4" max="9" width="8.88671875" style="2"/>
    <col min="10" max="10" width="5.44140625" style="2" bestFit="1" customWidth="1"/>
    <col min="11" max="12" width="8.88671875" style="2"/>
    <col min="13" max="13" width="4.44140625" style="2" bestFit="1" customWidth="1"/>
    <col min="14" max="15" width="8.88671875" style="2"/>
    <col min="16" max="16" width="6.44140625" style="2" bestFit="1" customWidth="1"/>
    <col min="17" max="18" width="8.88671875" style="2"/>
    <col min="19" max="19" width="5.44140625" style="2" bestFit="1" customWidth="1"/>
    <col min="20" max="21" width="8.88671875" style="2"/>
    <col min="22" max="22" width="4.44140625" style="2" bestFit="1" customWidth="1"/>
    <col min="23" max="16384" width="8.88671875" style="2"/>
  </cols>
  <sheetData>
    <row r="1" spans="1:22" x14ac:dyDescent="0.25">
      <c r="D1" s="33" t="s">
        <v>65</v>
      </c>
      <c r="E1" s="33"/>
      <c r="F1" s="33" t="s">
        <v>66</v>
      </c>
      <c r="G1" s="33"/>
      <c r="H1" s="33" t="s">
        <v>67</v>
      </c>
      <c r="I1" s="33"/>
      <c r="J1" s="33"/>
      <c r="K1" s="33" t="s">
        <v>68</v>
      </c>
      <c r="L1" s="33"/>
      <c r="M1" s="33"/>
      <c r="N1" s="33" t="s">
        <v>69</v>
      </c>
      <c r="O1" s="33"/>
      <c r="P1" s="33"/>
      <c r="Q1" s="33" t="s">
        <v>70</v>
      </c>
      <c r="R1" s="33"/>
      <c r="S1" s="33"/>
      <c r="T1" s="33" t="s">
        <v>71</v>
      </c>
      <c r="U1" s="33"/>
      <c r="V1" s="33"/>
    </row>
    <row r="2" spans="1:22" x14ac:dyDescent="0.25">
      <c r="D2" s="31" t="s">
        <v>55</v>
      </c>
      <c r="E2" s="31" t="s">
        <v>72</v>
      </c>
      <c r="F2" s="31" t="s">
        <v>55</v>
      </c>
      <c r="G2" s="31" t="s">
        <v>72</v>
      </c>
      <c r="H2" s="31" t="s">
        <v>55</v>
      </c>
      <c r="I2" s="31" t="s">
        <v>72</v>
      </c>
      <c r="J2" s="31" t="s">
        <v>73</v>
      </c>
      <c r="K2" s="31" t="s">
        <v>55</v>
      </c>
      <c r="L2" s="31" t="s">
        <v>72</v>
      </c>
      <c r="M2" s="31" t="s">
        <v>73</v>
      </c>
      <c r="N2" s="31" t="s">
        <v>55</v>
      </c>
      <c r="O2" s="31" t="s">
        <v>72</v>
      </c>
      <c r="P2" s="31" t="s">
        <v>73</v>
      </c>
      <c r="Q2" s="31" t="s">
        <v>55</v>
      </c>
      <c r="R2" s="31" t="s">
        <v>72</v>
      </c>
      <c r="S2" s="31" t="s">
        <v>73</v>
      </c>
      <c r="T2" s="31" t="s">
        <v>55</v>
      </c>
      <c r="U2" s="31" t="s">
        <v>72</v>
      </c>
      <c r="V2" s="31" t="s">
        <v>73</v>
      </c>
    </row>
    <row r="3" spans="1:22" x14ac:dyDescent="0.25">
      <c r="A3" s="2" t="s">
        <v>1</v>
      </c>
      <c r="B3" s="2">
        <v>25</v>
      </c>
      <c r="C3" s="2">
        <v>0.4</v>
      </c>
      <c r="D3" s="2">
        <v>38.874929999999999</v>
      </c>
      <c r="E3" s="2">
        <v>4.8000000000000001E-4</v>
      </c>
      <c r="F3" s="2">
        <v>38.874929999999999</v>
      </c>
      <c r="G3" s="2">
        <v>8.5999999999999998E-4</v>
      </c>
      <c r="H3" s="2">
        <v>38.874929999999999</v>
      </c>
      <c r="I3" s="2">
        <v>1.0485199999999999</v>
      </c>
      <c r="J3" s="2">
        <v>20</v>
      </c>
      <c r="K3" s="2">
        <v>38.872140000000002</v>
      </c>
      <c r="L3" s="2">
        <v>1.04355</v>
      </c>
      <c r="M3" s="2">
        <v>39</v>
      </c>
      <c r="N3" s="2">
        <v>38.872140000000002</v>
      </c>
      <c r="O3" s="2">
        <v>1.0382</v>
      </c>
      <c r="P3" s="2">
        <v>65</v>
      </c>
      <c r="Q3" s="2">
        <v>38.872140000000002</v>
      </c>
      <c r="R3" s="2">
        <v>1.02782</v>
      </c>
      <c r="S3" s="2">
        <v>82</v>
      </c>
      <c r="T3" s="2">
        <v>38.872140000000002</v>
      </c>
      <c r="U3" s="2">
        <v>1.0270600000000001</v>
      </c>
      <c r="V3" s="2">
        <v>12</v>
      </c>
    </row>
    <row r="4" spans="1:22" x14ac:dyDescent="0.25">
      <c r="A4" s="2" t="s">
        <v>1</v>
      </c>
      <c r="B4" s="2">
        <v>25</v>
      </c>
      <c r="C4" s="2">
        <v>0.4</v>
      </c>
      <c r="D4" s="2">
        <v>38.874929999999999</v>
      </c>
      <c r="E4" s="2">
        <v>5.64E-3</v>
      </c>
      <c r="F4" s="2">
        <v>38.874929999999999</v>
      </c>
      <c r="G4" s="2">
        <v>1.145E-2</v>
      </c>
      <c r="H4" s="32">
        <v>38.874929999999999</v>
      </c>
      <c r="I4" s="32">
        <v>1.04586</v>
      </c>
      <c r="J4" s="32">
        <v>16</v>
      </c>
      <c r="K4" s="2">
        <v>38.872140000000002</v>
      </c>
      <c r="L4" s="2">
        <v>1.03857</v>
      </c>
      <c r="M4" s="2">
        <v>42</v>
      </c>
      <c r="N4" s="2">
        <v>38.920299999999997</v>
      </c>
      <c r="O4" s="2">
        <v>1.03467</v>
      </c>
      <c r="P4" s="2">
        <v>64</v>
      </c>
      <c r="Q4" s="2">
        <v>38.872140000000002</v>
      </c>
      <c r="R4" s="2">
        <v>1.03376</v>
      </c>
      <c r="S4" s="2">
        <v>98</v>
      </c>
      <c r="T4" s="2">
        <v>38.872140000000002</v>
      </c>
      <c r="U4" s="2">
        <v>1.0309299999999999</v>
      </c>
      <c r="V4" s="2">
        <v>12</v>
      </c>
    </row>
    <row r="5" spans="1:22" x14ac:dyDescent="0.25">
      <c r="A5" s="2" t="s">
        <v>1</v>
      </c>
      <c r="B5" s="2">
        <v>25</v>
      </c>
      <c r="C5" s="2">
        <v>0.4</v>
      </c>
      <c r="D5" s="2">
        <v>38.874929999999999</v>
      </c>
      <c r="E5" s="2">
        <v>5.0299999999999997E-3</v>
      </c>
      <c r="F5" s="2">
        <v>38.874929999999999</v>
      </c>
      <c r="G5" s="2">
        <v>1.051E-2</v>
      </c>
      <c r="H5" s="2">
        <v>38.874929999999999</v>
      </c>
      <c r="I5" s="2">
        <v>1.0463499999999999</v>
      </c>
      <c r="J5" s="2">
        <v>18</v>
      </c>
      <c r="K5" s="2">
        <v>38.872140000000002</v>
      </c>
      <c r="L5" s="2">
        <v>1.0403500000000001</v>
      </c>
      <c r="M5" s="2">
        <v>37</v>
      </c>
      <c r="N5" s="2">
        <v>40.451549999999997</v>
      </c>
      <c r="O5" s="2">
        <v>1.0344199999999999</v>
      </c>
      <c r="P5" s="2">
        <v>65</v>
      </c>
      <c r="Q5" s="2">
        <v>38.872140000000002</v>
      </c>
      <c r="R5" s="2">
        <v>1.0311999999999999</v>
      </c>
      <c r="S5" s="2">
        <v>85</v>
      </c>
      <c r="T5" s="2">
        <v>38.872140000000002</v>
      </c>
      <c r="U5" s="2">
        <v>1.0316700000000001</v>
      </c>
      <c r="V5" s="2">
        <v>12</v>
      </c>
    </row>
    <row r="6" spans="1:22" x14ac:dyDescent="0.25">
      <c r="A6" s="2" t="s">
        <v>1</v>
      </c>
      <c r="B6" s="2">
        <v>25</v>
      </c>
      <c r="C6" s="2">
        <v>0.4</v>
      </c>
      <c r="D6" s="2">
        <v>38.874929999999999</v>
      </c>
      <c r="E6" s="2">
        <v>5.4799999999999996E-3</v>
      </c>
      <c r="F6" s="2">
        <v>38.874929999999999</v>
      </c>
      <c r="G6" s="2">
        <v>1.146E-2</v>
      </c>
      <c r="H6" s="2">
        <v>38.874929999999999</v>
      </c>
      <c r="I6" s="2">
        <v>1.0585199999999999</v>
      </c>
      <c r="J6" s="2">
        <v>14</v>
      </c>
      <c r="K6" s="2">
        <v>38.872140000000002</v>
      </c>
      <c r="L6" s="2">
        <v>1.0440400000000001</v>
      </c>
      <c r="M6" s="2">
        <v>39</v>
      </c>
      <c r="N6" s="2">
        <v>38.872140000000002</v>
      </c>
      <c r="O6" s="2">
        <v>1.03599</v>
      </c>
      <c r="P6" s="2">
        <v>67</v>
      </c>
      <c r="Q6" s="2">
        <v>38.872140000000002</v>
      </c>
      <c r="R6" s="2">
        <v>1.0298499999999999</v>
      </c>
      <c r="S6" s="2">
        <v>72</v>
      </c>
      <c r="T6" s="2">
        <v>38.872140000000002</v>
      </c>
      <c r="U6" s="2">
        <v>1.1374599999999999</v>
      </c>
      <c r="V6" s="2">
        <v>13</v>
      </c>
    </row>
    <row r="7" spans="1:22" x14ac:dyDescent="0.25">
      <c r="A7" s="2" t="s">
        <v>1</v>
      </c>
      <c r="B7" s="2">
        <v>25</v>
      </c>
      <c r="C7" s="2">
        <v>0.4</v>
      </c>
      <c r="D7" s="2">
        <v>38.874929999999999</v>
      </c>
      <c r="E7" s="2">
        <v>5.5300000000000002E-3</v>
      </c>
      <c r="F7" s="2">
        <v>38.874929999999999</v>
      </c>
      <c r="G7" s="2">
        <v>1.155E-2</v>
      </c>
      <c r="H7" s="2">
        <v>38.874929999999999</v>
      </c>
      <c r="I7" s="2">
        <v>1.0566899999999999</v>
      </c>
      <c r="J7" s="2">
        <v>19</v>
      </c>
      <c r="K7" s="2">
        <v>38.872140000000002</v>
      </c>
      <c r="L7" s="2">
        <v>1.17927</v>
      </c>
      <c r="M7" s="2">
        <v>33</v>
      </c>
      <c r="N7" s="2">
        <v>38.872140000000002</v>
      </c>
      <c r="O7" s="2">
        <v>1.0385599999999999</v>
      </c>
      <c r="P7" s="2">
        <v>66</v>
      </c>
      <c r="Q7" s="2">
        <v>38.872140000000002</v>
      </c>
      <c r="R7" s="2">
        <v>1.02739</v>
      </c>
      <c r="S7" s="2">
        <v>82</v>
      </c>
      <c r="T7" s="32">
        <v>38.872140000000002</v>
      </c>
      <c r="U7" s="32">
        <v>1.0756399999999999</v>
      </c>
      <c r="V7" s="32">
        <v>12</v>
      </c>
    </row>
    <row r="8" spans="1:22" x14ac:dyDescent="0.25">
      <c r="A8" s="2" t="s">
        <v>1</v>
      </c>
      <c r="B8" s="2">
        <v>25</v>
      </c>
      <c r="C8" s="2">
        <v>0.7</v>
      </c>
      <c r="D8" s="2">
        <v>31.71097</v>
      </c>
      <c r="E8" s="2">
        <v>5.7499999999999999E-3</v>
      </c>
      <c r="F8" s="2">
        <v>31.549330000000001</v>
      </c>
      <c r="G8" s="2">
        <v>1.41E-2</v>
      </c>
      <c r="H8" s="2">
        <v>30.683789999999998</v>
      </c>
      <c r="I8" s="2">
        <v>1.6793899999999999</v>
      </c>
      <c r="J8" s="2">
        <v>30</v>
      </c>
      <c r="K8" s="2">
        <v>28.104109999999999</v>
      </c>
      <c r="L8" s="2">
        <v>1.6873899999999999</v>
      </c>
      <c r="M8" s="2">
        <v>59</v>
      </c>
      <c r="N8" s="2">
        <v>30.44988</v>
      </c>
      <c r="O8" s="2">
        <v>1.6822299999999999</v>
      </c>
      <c r="P8" s="2">
        <v>104</v>
      </c>
      <c r="Q8" s="2">
        <v>29.152619999999999</v>
      </c>
      <c r="R8" s="2">
        <v>1.6775800000000001</v>
      </c>
      <c r="S8" s="2">
        <v>154</v>
      </c>
      <c r="T8" s="2">
        <v>28.117699999999999</v>
      </c>
      <c r="U8" s="2">
        <v>1.76308</v>
      </c>
      <c r="V8" s="2">
        <v>19</v>
      </c>
    </row>
    <row r="9" spans="1:22" x14ac:dyDescent="0.25">
      <c r="A9" s="2" t="s">
        <v>1</v>
      </c>
      <c r="B9" s="2">
        <v>25</v>
      </c>
      <c r="C9" s="2">
        <v>0.7</v>
      </c>
      <c r="D9" s="2">
        <v>31.71097</v>
      </c>
      <c r="E9" s="2">
        <v>6.1500000000000001E-3</v>
      </c>
      <c r="F9" s="2">
        <v>31.549330000000001</v>
      </c>
      <c r="G9" s="2">
        <v>1.473E-2</v>
      </c>
      <c r="H9" s="2">
        <v>30.701260000000001</v>
      </c>
      <c r="I9" s="2">
        <v>1.6797800000000001</v>
      </c>
      <c r="J9" s="2">
        <v>29</v>
      </c>
      <c r="K9" s="2">
        <v>28.55592</v>
      </c>
      <c r="L9" s="2">
        <v>1.6916</v>
      </c>
      <c r="M9" s="2">
        <v>63</v>
      </c>
      <c r="N9" s="2">
        <v>31.303609999999999</v>
      </c>
      <c r="O9" s="2">
        <v>1.6801900000000001</v>
      </c>
      <c r="P9" s="2">
        <v>93</v>
      </c>
      <c r="Q9" s="2">
        <v>30.303719999999998</v>
      </c>
      <c r="R9" s="2">
        <v>1.67374</v>
      </c>
      <c r="S9" s="2">
        <v>167</v>
      </c>
      <c r="T9" s="2">
        <v>28.70646</v>
      </c>
      <c r="U9" s="2">
        <v>1.74579</v>
      </c>
      <c r="V9" s="2">
        <v>19</v>
      </c>
    </row>
    <row r="10" spans="1:22" x14ac:dyDescent="0.25">
      <c r="A10" s="2" t="s">
        <v>1</v>
      </c>
      <c r="B10" s="2">
        <v>25</v>
      </c>
      <c r="C10" s="2">
        <v>0.7</v>
      </c>
      <c r="D10" s="2">
        <v>31.71097</v>
      </c>
      <c r="E10" s="2">
        <v>6.3499999999999997E-3</v>
      </c>
      <c r="F10" s="2">
        <v>31.549330000000001</v>
      </c>
      <c r="G10" s="2">
        <v>1.506E-2</v>
      </c>
      <c r="H10" s="2">
        <v>30.73424</v>
      </c>
      <c r="I10" s="2">
        <v>1.72421</v>
      </c>
      <c r="J10" s="2">
        <v>19</v>
      </c>
      <c r="K10" s="2">
        <v>28.104109999999999</v>
      </c>
      <c r="L10" s="2">
        <v>1.67717</v>
      </c>
      <c r="M10" s="2">
        <v>65</v>
      </c>
      <c r="N10" s="2">
        <v>30.667090000000002</v>
      </c>
      <c r="O10" s="2">
        <v>1.67317</v>
      </c>
      <c r="P10" s="2">
        <v>91</v>
      </c>
      <c r="Q10" s="2">
        <v>29.873729999999998</v>
      </c>
      <c r="R10" s="2">
        <v>1.8697699999999999</v>
      </c>
      <c r="S10" s="2">
        <v>142</v>
      </c>
      <c r="T10" s="2">
        <v>28.278670000000002</v>
      </c>
      <c r="U10" s="2">
        <v>1.73468</v>
      </c>
      <c r="V10" s="2">
        <v>21</v>
      </c>
    </row>
    <row r="11" spans="1:22" x14ac:dyDescent="0.25">
      <c r="A11" s="2" t="s">
        <v>1</v>
      </c>
      <c r="B11" s="2">
        <v>25</v>
      </c>
      <c r="C11" s="2">
        <v>0.7</v>
      </c>
      <c r="D11" s="2">
        <v>31.71097</v>
      </c>
      <c r="E11" s="2">
        <v>6.1599999999999997E-3</v>
      </c>
      <c r="F11" s="2">
        <v>31.549330000000001</v>
      </c>
      <c r="G11" s="2">
        <v>1.482E-2</v>
      </c>
      <c r="H11" s="2">
        <v>29.128129999999999</v>
      </c>
      <c r="I11" s="2">
        <v>1.7171000000000001</v>
      </c>
      <c r="J11" s="2">
        <v>31</v>
      </c>
      <c r="K11" s="2">
        <v>28.104109999999999</v>
      </c>
      <c r="L11" s="2">
        <v>1.67452</v>
      </c>
      <c r="M11" s="2">
        <v>60</v>
      </c>
      <c r="N11" s="32">
        <v>30.586919999999999</v>
      </c>
      <c r="O11" s="32">
        <v>1.6758599999999999</v>
      </c>
      <c r="P11" s="32">
        <v>92</v>
      </c>
      <c r="Q11" s="2">
        <v>28.724530000000001</v>
      </c>
      <c r="R11" s="2">
        <v>1.6801699999999999</v>
      </c>
      <c r="S11" s="2">
        <v>171</v>
      </c>
      <c r="T11" s="2">
        <v>27.681260000000002</v>
      </c>
      <c r="U11" s="2">
        <v>1.67604</v>
      </c>
      <c r="V11" s="2">
        <v>21</v>
      </c>
    </row>
    <row r="12" spans="1:22" x14ac:dyDescent="0.25">
      <c r="A12" s="2" t="s">
        <v>1</v>
      </c>
      <c r="B12" s="2">
        <v>25</v>
      </c>
      <c r="C12" s="2">
        <v>0.7</v>
      </c>
      <c r="D12" s="2">
        <v>31.71097</v>
      </c>
      <c r="E12" s="2">
        <v>6.2500000000000003E-3</v>
      </c>
      <c r="F12" s="2">
        <v>31.549330000000001</v>
      </c>
      <c r="G12" s="2">
        <v>1.523E-2</v>
      </c>
      <c r="H12" s="2">
        <v>30.73424</v>
      </c>
      <c r="I12" s="2">
        <v>1.7029099999999999</v>
      </c>
      <c r="J12" s="2">
        <v>26</v>
      </c>
      <c r="K12" s="2">
        <v>28.104109999999999</v>
      </c>
      <c r="L12" s="2">
        <v>1.6780600000000001</v>
      </c>
      <c r="M12" s="2">
        <v>36</v>
      </c>
      <c r="N12" s="2">
        <v>31.903659999999999</v>
      </c>
      <c r="O12" s="2">
        <v>1.68337</v>
      </c>
      <c r="P12" s="2">
        <v>101</v>
      </c>
      <c r="Q12" s="2">
        <v>29.009789999999999</v>
      </c>
      <c r="R12" s="2">
        <v>1.6952199999999999</v>
      </c>
      <c r="S12" s="2">
        <v>155</v>
      </c>
      <c r="T12" s="2">
        <v>28.447880000000001</v>
      </c>
      <c r="U12" s="2">
        <v>1.72177</v>
      </c>
      <c r="V12" s="2">
        <v>19</v>
      </c>
    </row>
    <row r="13" spans="1:22" x14ac:dyDescent="0.25">
      <c r="A13" s="2" t="s">
        <v>1</v>
      </c>
      <c r="B13" s="2">
        <v>25</v>
      </c>
      <c r="C13" s="2">
        <v>1</v>
      </c>
      <c r="D13" s="2">
        <v>30.061450000000001</v>
      </c>
      <c r="E13" s="2">
        <v>6.8199999999999997E-3</v>
      </c>
      <c r="F13" s="2">
        <v>27.60643</v>
      </c>
      <c r="G13" s="2">
        <v>2.0369999999999999E-2</v>
      </c>
      <c r="H13" s="2">
        <v>30.061450000000001</v>
      </c>
      <c r="I13" s="2">
        <v>2.10032</v>
      </c>
      <c r="J13" s="2">
        <v>33</v>
      </c>
      <c r="K13" s="2">
        <v>27.726099999999999</v>
      </c>
      <c r="L13" s="2">
        <v>2.1105299999999998</v>
      </c>
      <c r="M13" s="2">
        <v>74</v>
      </c>
      <c r="N13" s="2">
        <v>29.843430000000001</v>
      </c>
      <c r="O13" s="2">
        <v>2.0953300000000001</v>
      </c>
      <c r="P13" s="2">
        <v>116</v>
      </c>
      <c r="Q13" s="2">
        <v>28.524699999999999</v>
      </c>
      <c r="R13" s="2">
        <v>2.0946500000000001</v>
      </c>
      <c r="S13" s="2">
        <v>188</v>
      </c>
      <c r="T13" s="2">
        <v>27.81409</v>
      </c>
      <c r="U13" s="2">
        <v>2.3573499999999998</v>
      </c>
      <c r="V13" s="2">
        <v>27</v>
      </c>
    </row>
    <row r="14" spans="1:22" x14ac:dyDescent="0.25">
      <c r="A14" s="2" t="s">
        <v>1</v>
      </c>
      <c r="B14" s="2">
        <v>25</v>
      </c>
      <c r="C14" s="2">
        <v>1</v>
      </c>
      <c r="D14" s="2">
        <v>30.061450000000001</v>
      </c>
      <c r="E14" s="2">
        <v>6.7200000000000003E-3</v>
      </c>
      <c r="F14" s="2">
        <v>27.60643</v>
      </c>
      <c r="G14" s="2">
        <v>2.0480000000000002E-2</v>
      </c>
      <c r="H14" s="2">
        <v>29.552530000000001</v>
      </c>
      <c r="I14" s="2">
        <v>2.0948699999999998</v>
      </c>
      <c r="J14" s="2">
        <v>41</v>
      </c>
      <c r="K14" s="2">
        <v>27.81446</v>
      </c>
      <c r="L14" s="2">
        <v>2.1025</v>
      </c>
      <c r="M14" s="2">
        <v>70</v>
      </c>
      <c r="N14" s="2">
        <v>28.20992</v>
      </c>
      <c r="O14" s="2">
        <v>2.1010499999999999</v>
      </c>
      <c r="P14" s="2">
        <v>115</v>
      </c>
      <c r="Q14" s="2">
        <v>28.097329999999999</v>
      </c>
      <c r="R14" s="2">
        <v>2.0960100000000002</v>
      </c>
      <c r="S14" s="2">
        <v>198</v>
      </c>
      <c r="T14" s="2">
        <v>27.81409</v>
      </c>
      <c r="U14" s="2">
        <v>2.1271599999999999</v>
      </c>
      <c r="V14" s="2">
        <v>26</v>
      </c>
    </row>
    <row r="15" spans="1:22" x14ac:dyDescent="0.25">
      <c r="A15" s="2" t="s">
        <v>1</v>
      </c>
      <c r="B15" s="2">
        <v>25</v>
      </c>
      <c r="C15" s="2">
        <v>1</v>
      </c>
      <c r="D15" s="2">
        <v>30.061450000000001</v>
      </c>
      <c r="E15" s="2">
        <v>6.77E-3</v>
      </c>
      <c r="F15" s="2">
        <v>27.60643</v>
      </c>
      <c r="G15" s="2">
        <v>2.0420000000000001E-2</v>
      </c>
      <c r="H15" s="2">
        <v>30.061450000000001</v>
      </c>
      <c r="I15" s="2">
        <v>2.1186500000000001</v>
      </c>
      <c r="J15" s="2">
        <v>32</v>
      </c>
      <c r="K15" s="2">
        <v>27.811309999999999</v>
      </c>
      <c r="L15" s="2">
        <v>2.09518</v>
      </c>
      <c r="M15" s="2">
        <v>67</v>
      </c>
      <c r="N15" s="2">
        <v>31.001000000000001</v>
      </c>
      <c r="O15" s="2">
        <v>2.12399</v>
      </c>
      <c r="P15" s="2">
        <v>133</v>
      </c>
      <c r="Q15" s="2">
        <v>28.524699999999999</v>
      </c>
      <c r="R15" s="2">
        <v>2.1006999999999998</v>
      </c>
      <c r="S15" s="2">
        <v>200</v>
      </c>
      <c r="T15" s="2">
        <v>27.224019999999999</v>
      </c>
      <c r="U15" s="2">
        <v>2.09294</v>
      </c>
      <c r="V15" s="2">
        <v>25</v>
      </c>
    </row>
    <row r="16" spans="1:22" x14ac:dyDescent="0.25">
      <c r="A16" s="2" t="s">
        <v>1</v>
      </c>
      <c r="B16" s="2">
        <v>25</v>
      </c>
      <c r="C16" s="2">
        <v>1</v>
      </c>
      <c r="D16" s="2">
        <v>30.061450000000001</v>
      </c>
      <c r="E16" s="2">
        <v>6.7999999999999996E-3</v>
      </c>
      <c r="F16" s="2">
        <v>27.60643</v>
      </c>
      <c r="G16" s="2">
        <v>2.1250000000000002E-2</v>
      </c>
      <c r="H16" s="2">
        <v>28.231960000000001</v>
      </c>
      <c r="I16" s="2">
        <v>2.1255799999999998</v>
      </c>
      <c r="J16" s="2">
        <v>38</v>
      </c>
      <c r="K16" s="2">
        <v>27.726099999999999</v>
      </c>
      <c r="L16" s="2">
        <v>2.1151499999999999</v>
      </c>
      <c r="M16" s="2">
        <v>75</v>
      </c>
      <c r="N16" s="2">
        <v>28.624120000000001</v>
      </c>
      <c r="O16" s="2">
        <v>2.0968300000000002</v>
      </c>
      <c r="P16" s="2">
        <v>132</v>
      </c>
      <c r="Q16" s="2">
        <v>28.524699999999999</v>
      </c>
      <c r="R16" s="2">
        <v>2.0985499999999999</v>
      </c>
      <c r="S16" s="2">
        <v>207</v>
      </c>
      <c r="T16" s="2">
        <v>27.84224</v>
      </c>
      <c r="U16" s="2">
        <v>2.1086399999999998</v>
      </c>
      <c r="V16" s="2">
        <v>24</v>
      </c>
    </row>
    <row r="17" spans="1:22" x14ac:dyDescent="0.25">
      <c r="A17" s="2" t="s">
        <v>1</v>
      </c>
      <c r="B17" s="2">
        <v>25</v>
      </c>
      <c r="C17" s="2">
        <v>1</v>
      </c>
      <c r="D17" s="2">
        <v>30.061450000000001</v>
      </c>
      <c r="E17" s="2">
        <v>7.26E-3</v>
      </c>
      <c r="F17" s="2">
        <v>27.60643</v>
      </c>
      <c r="G17" s="2">
        <v>2.044E-2</v>
      </c>
      <c r="H17" s="2">
        <v>30.061450000000001</v>
      </c>
      <c r="I17" s="2">
        <v>2.10832</v>
      </c>
      <c r="J17" s="2">
        <v>40</v>
      </c>
      <c r="K17" s="2">
        <v>27.81446</v>
      </c>
      <c r="L17" s="2">
        <v>2.1168399999999998</v>
      </c>
      <c r="M17" s="2">
        <v>66</v>
      </c>
      <c r="N17" s="2">
        <v>28.785029999999999</v>
      </c>
      <c r="O17" s="2">
        <v>2.1026199999999999</v>
      </c>
      <c r="P17" s="2">
        <v>134</v>
      </c>
      <c r="Q17" s="2">
        <v>27.484909999999999</v>
      </c>
      <c r="R17" s="2">
        <v>2.0983900000000002</v>
      </c>
      <c r="S17" s="2">
        <v>168</v>
      </c>
      <c r="T17" s="2">
        <v>27.811309999999999</v>
      </c>
      <c r="U17" s="2">
        <v>2.1417700000000002</v>
      </c>
      <c r="V17" s="2">
        <v>28</v>
      </c>
    </row>
    <row r="18" spans="1:22" x14ac:dyDescent="0.25">
      <c r="A18" s="2" t="s">
        <v>1</v>
      </c>
      <c r="B18" s="2">
        <v>100</v>
      </c>
      <c r="C18" s="2">
        <v>0.4</v>
      </c>
      <c r="D18" s="2">
        <v>173.23768000000001</v>
      </c>
      <c r="E18" s="2">
        <v>2.281E-2</v>
      </c>
      <c r="F18" s="2">
        <v>173.23768000000001</v>
      </c>
      <c r="G18" s="2">
        <v>4.1950000000000001E-2</v>
      </c>
      <c r="H18" s="2">
        <v>172.79621</v>
      </c>
      <c r="I18" s="2">
        <v>9.5596700000000006</v>
      </c>
      <c r="J18" s="2">
        <v>66</v>
      </c>
      <c r="K18" s="2">
        <v>169.38747000000001</v>
      </c>
      <c r="L18" s="2">
        <v>9.71692</v>
      </c>
      <c r="M18" s="2">
        <v>30</v>
      </c>
      <c r="N18" s="2">
        <v>196.52974</v>
      </c>
      <c r="O18" s="2">
        <v>9.5386600000000001</v>
      </c>
      <c r="P18" s="2">
        <v>223</v>
      </c>
      <c r="Q18" s="2">
        <v>172.72852</v>
      </c>
      <c r="R18" s="2">
        <v>9.5425799999999992</v>
      </c>
      <c r="S18" s="2">
        <v>88</v>
      </c>
      <c r="T18" s="2">
        <v>169.38747000000001</v>
      </c>
      <c r="U18" s="2">
        <v>9.9229299999999991</v>
      </c>
      <c r="V18" s="2">
        <v>17</v>
      </c>
    </row>
    <row r="19" spans="1:22" x14ac:dyDescent="0.25">
      <c r="A19" s="2" t="s">
        <v>1</v>
      </c>
      <c r="B19" s="2">
        <v>100</v>
      </c>
      <c r="C19" s="2">
        <v>0.4</v>
      </c>
      <c r="D19" s="2">
        <v>173.23768000000001</v>
      </c>
      <c r="E19" s="2">
        <v>2.496E-2</v>
      </c>
      <c r="F19" s="2">
        <v>173.23768000000001</v>
      </c>
      <c r="G19" s="2">
        <v>4.3920000000000001E-2</v>
      </c>
      <c r="H19" s="2">
        <v>172.79621</v>
      </c>
      <c r="I19" s="2">
        <v>9.4968400000000006</v>
      </c>
      <c r="J19" s="2">
        <v>67</v>
      </c>
      <c r="K19" s="2">
        <v>169.38747000000001</v>
      </c>
      <c r="L19" s="2">
        <v>9.4945400000000006</v>
      </c>
      <c r="M19" s="2">
        <v>29</v>
      </c>
      <c r="N19" s="2">
        <v>172.79801</v>
      </c>
      <c r="O19" s="2">
        <v>9.4812399999999997</v>
      </c>
      <c r="P19" s="2">
        <v>222</v>
      </c>
      <c r="Q19" s="2">
        <v>170.76105000000001</v>
      </c>
      <c r="R19" s="2">
        <v>9.5645299999999995</v>
      </c>
      <c r="S19" s="2">
        <v>87</v>
      </c>
      <c r="T19" s="2">
        <v>169.38747000000001</v>
      </c>
      <c r="U19" s="2">
        <v>9.9031800000000008</v>
      </c>
      <c r="V19" s="2">
        <v>15</v>
      </c>
    </row>
    <row r="20" spans="1:22" x14ac:dyDescent="0.25">
      <c r="A20" s="2" t="s">
        <v>1</v>
      </c>
      <c r="B20" s="2">
        <v>100</v>
      </c>
      <c r="C20" s="2">
        <v>0.4</v>
      </c>
      <c r="D20" s="2">
        <v>173.23768000000001</v>
      </c>
      <c r="E20" s="2">
        <v>2.8680000000000001E-2</v>
      </c>
      <c r="F20" s="2">
        <v>173.23768000000001</v>
      </c>
      <c r="G20" s="2">
        <v>5.237E-2</v>
      </c>
      <c r="H20" s="2">
        <v>172.79621</v>
      </c>
      <c r="I20" s="2">
        <v>9.4844200000000001</v>
      </c>
      <c r="J20" s="2">
        <v>57</v>
      </c>
      <c r="K20" s="2">
        <v>169.38747000000001</v>
      </c>
      <c r="L20" s="2">
        <v>9.7749799999999993</v>
      </c>
      <c r="M20" s="2">
        <v>27</v>
      </c>
      <c r="N20" s="2">
        <v>180.43845999999999</v>
      </c>
      <c r="O20" s="2">
        <v>9.5377700000000001</v>
      </c>
      <c r="P20" s="2">
        <v>193</v>
      </c>
      <c r="Q20" s="2">
        <v>172.14796000000001</v>
      </c>
      <c r="R20" s="2">
        <v>9.4891199999999998</v>
      </c>
      <c r="S20" s="2">
        <v>78</v>
      </c>
      <c r="T20" s="2">
        <v>169.38747000000001</v>
      </c>
      <c r="U20" s="2">
        <v>9.4865300000000001</v>
      </c>
      <c r="V20" s="2">
        <v>17</v>
      </c>
    </row>
    <row r="21" spans="1:22" x14ac:dyDescent="0.25">
      <c r="A21" s="2" t="s">
        <v>1</v>
      </c>
      <c r="B21" s="2">
        <v>100</v>
      </c>
      <c r="C21" s="2">
        <v>0.4</v>
      </c>
      <c r="D21" s="2">
        <v>173.23768000000001</v>
      </c>
      <c r="E21" s="2">
        <v>2.1600000000000001E-2</v>
      </c>
      <c r="F21" s="2">
        <v>173.23768000000001</v>
      </c>
      <c r="G21" s="2">
        <v>3.9100000000000003E-2</v>
      </c>
      <c r="H21" s="2">
        <v>172.79621</v>
      </c>
      <c r="I21" s="2">
        <v>9.5324600000000004</v>
      </c>
      <c r="J21" s="2">
        <v>79</v>
      </c>
      <c r="K21" s="2">
        <v>169.38747000000001</v>
      </c>
      <c r="L21" s="2">
        <v>9.7693399999999997</v>
      </c>
      <c r="M21" s="2">
        <v>35</v>
      </c>
      <c r="N21" s="2">
        <v>175.74800999999999</v>
      </c>
      <c r="O21" s="2">
        <v>9.5044299999999993</v>
      </c>
      <c r="P21" s="2">
        <v>224</v>
      </c>
      <c r="Q21" s="2">
        <v>169.39309</v>
      </c>
      <c r="R21" s="2">
        <v>9.4944699999999997</v>
      </c>
      <c r="S21" s="2">
        <v>88</v>
      </c>
      <c r="T21" s="2">
        <v>169.38747000000001</v>
      </c>
      <c r="U21" s="2">
        <v>9.4863700000000009</v>
      </c>
      <c r="V21" s="2">
        <v>16</v>
      </c>
    </row>
    <row r="22" spans="1:22" x14ac:dyDescent="0.25">
      <c r="A22" s="2" t="s">
        <v>1</v>
      </c>
      <c r="B22" s="2">
        <v>100</v>
      </c>
      <c r="C22" s="2">
        <v>0.4</v>
      </c>
      <c r="D22" s="2">
        <v>173.23768000000001</v>
      </c>
      <c r="E22" s="2">
        <v>2.4219999999999998E-2</v>
      </c>
      <c r="F22" s="2">
        <v>173.23768000000001</v>
      </c>
      <c r="G22" s="2">
        <v>6.1179999999999998E-2</v>
      </c>
      <c r="H22" s="2">
        <v>172.79621</v>
      </c>
      <c r="I22" s="2">
        <v>9.5863099999999992</v>
      </c>
      <c r="J22" s="2">
        <v>68</v>
      </c>
      <c r="K22" s="2">
        <v>169.38747000000001</v>
      </c>
      <c r="L22" s="2">
        <v>9.7507000000000001</v>
      </c>
      <c r="M22" s="2">
        <v>30</v>
      </c>
      <c r="N22" s="2">
        <v>174.50529</v>
      </c>
      <c r="O22" s="2">
        <v>9.4968299999999992</v>
      </c>
      <c r="P22" s="2">
        <v>234</v>
      </c>
      <c r="Q22" s="2">
        <v>169.39309</v>
      </c>
      <c r="R22" s="2">
        <v>9.50962</v>
      </c>
      <c r="S22" s="2">
        <v>88</v>
      </c>
      <c r="T22" s="2">
        <v>169.38747000000001</v>
      </c>
      <c r="U22" s="2">
        <v>9.7185500000000005</v>
      </c>
      <c r="V22" s="2">
        <v>16</v>
      </c>
    </row>
    <row r="23" spans="1:22" x14ac:dyDescent="0.25">
      <c r="A23" s="2" t="s">
        <v>1</v>
      </c>
      <c r="B23" s="2">
        <v>100</v>
      </c>
      <c r="C23" s="2">
        <v>0.7</v>
      </c>
      <c r="D23" s="2">
        <v>147.59587999999999</v>
      </c>
      <c r="E23" s="2">
        <v>2.631E-2</v>
      </c>
      <c r="F23" s="2">
        <v>110.82308999999999</v>
      </c>
      <c r="G23" s="2">
        <v>5.8950000000000002E-2</v>
      </c>
      <c r="H23" s="2">
        <v>108.43662999999999</v>
      </c>
      <c r="I23" s="2">
        <v>24.312660000000001</v>
      </c>
      <c r="J23" s="2">
        <v>182</v>
      </c>
      <c r="K23" s="2">
        <v>143.05806999999999</v>
      </c>
      <c r="L23" s="2">
        <v>24.30613</v>
      </c>
      <c r="M23" s="2">
        <v>79</v>
      </c>
      <c r="N23" s="2">
        <v>116.56247</v>
      </c>
      <c r="O23" s="2">
        <v>24.279129999999999</v>
      </c>
      <c r="P23" s="2">
        <v>613</v>
      </c>
      <c r="Q23" s="2">
        <v>109.46616</v>
      </c>
      <c r="R23" s="2">
        <v>24.35107</v>
      </c>
      <c r="S23" s="2">
        <v>236</v>
      </c>
      <c r="T23" s="2">
        <v>107.45059000000001</v>
      </c>
      <c r="U23" s="2">
        <v>24.3125</v>
      </c>
      <c r="V23" s="2">
        <v>39</v>
      </c>
    </row>
    <row r="24" spans="1:22" x14ac:dyDescent="0.25">
      <c r="A24" s="2" t="s">
        <v>1</v>
      </c>
      <c r="B24" s="2">
        <v>100</v>
      </c>
      <c r="C24" s="2">
        <v>0.7</v>
      </c>
      <c r="D24" s="2">
        <v>147.59587999999999</v>
      </c>
      <c r="E24" s="2">
        <v>2.5530000000000001E-2</v>
      </c>
      <c r="F24" s="2">
        <v>110.82308999999999</v>
      </c>
      <c r="G24" s="2">
        <v>5.8990000000000001E-2</v>
      </c>
      <c r="H24" s="2">
        <v>108.43662999999999</v>
      </c>
      <c r="I24" s="2">
        <v>24.277999999999999</v>
      </c>
      <c r="J24" s="2">
        <v>181</v>
      </c>
      <c r="K24" s="2">
        <v>143.01085</v>
      </c>
      <c r="L24" s="2">
        <v>24.340589999999999</v>
      </c>
      <c r="M24" s="2">
        <v>79</v>
      </c>
      <c r="N24" s="2">
        <v>117.92131000000001</v>
      </c>
      <c r="O24" s="2">
        <v>24.27985</v>
      </c>
      <c r="P24" s="2">
        <v>580</v>
      </c>
      <c r="Q24" s="2">
        <v>108.53959</v>
      </c>
      <c r="R24" s="2">
        <v>24.320170000000001</v>
      </c>
      <c r="S24" s="2">
        <v>235</v>
      </c>
      <c r="T24" s="2">
        <v>107.45643</v>
      </c>
      <c r="U24" s="2">
        <v>24.68056</v>
      </c>
      <c r="V24" s="2">
        <v>39</v>
      </c>
    </row>
    <row r="25" spans="1:22" x14ac:dyDescent="0.25">
      <c r="A25" s="2" t="s">
        <v>1</v>
      </c>
      <c r="B25" s="2">
        <v>100</v>
      </c>
      <c r="C25" s="2">
        <v>0.7</v>
      </c>
      <c r="D25" s="2">
        <v>147.59587999999999</v>
      </c>
      <c r="E25" s="2">
        <v>2.5950000000000001E-2</v>
      </c>
      <c r="F25" s="2">
        <v>110.82308999999999</v>
      </c>
      <c r="G25" s="2">
        <v>5.9080000000000001E-2</v>
      </c>
      <c r="H25" s="2">
        <v>110.19471</v>
      </c>
      <c r="I25" s="2">
        <v>24.370180000000001</v>
      </c>
      <c r="J25" s="2">
        <v>184</v>
      </c>
      <c r="K25" s="2">
        <v>143.03202999999999</v>
      </c>
      <c r="L25" s="2">
        <v>24.535920000000001</v>
      </c>
      <c r="M25" s="2">
        <v>79</v>
      </c>
      <c r="N25" s="2">
        <v>117.53425</v>
      </c>
      <c r="O25" s="2">
        <v>24.2715</v>
      </c>
      <c r="P25" s="2">
        <v>611</v>
      </c>
      <c r="Q25" s="2">
        <v>109.15347</v>
      </c>
      <c r="R25" s="2">
        <v>24.341239999999999</v>
      </c>
      <c r="S25" s="2">
        <v>244</v>
      </c>
      <c r="T25" s="2">
        <v>107.6344</v>
      </c>
      <c r="U25" s="2">
        <v>24.959219999999998</v>
      </c>
      <c r="V25" s="2">
        <v>37</v>
      </c>
    </row>
    <row r="26" spans="1:22" x14ac:dyDescent="0.25">
      <c r="A26" s="2" t="s">
        <v>1</v>
      </c>
      <c r="B26" s="2">
        <v>100</v>
      </c>
      <c r="C26" s="2">
        <v>0.7</v>
      </c>
      <c r="D26" s="2">
        <v>147.59587999999999</v>
      </c>
      <c r="E26" s="2">
        <v>3.0509999999999999E-2</v>
      </c>
      <c r="F26" s="2">
        <v>110.82308999999999</v>
      </c>
      <c r="G26" s="2">
        <v>6.9760000000000003E-2</v>
      </c>
      <c r="H26" s="2">
        <v>109.13879</v>
      </c>
      <c r="I26" s="2">
        <v>24.272120000000001</v>
      </c>
      <c r="J26" s="2">
        <v>157</v>
      </c>
      <c r="K26" s="2">
        <v>142.99832000000001</v>
      </c>
      <c r="L26" s="2">
        <v>24.4724</v>
      </c>
      <c r="M26" s="2">
        <v>90</v>
      </c>
      <c r="N26" s="2">
        <v>110.61572</v>
      </c>
      <c r="O26" s="2">
        <v>24.291540000000001</v>
      </c>
      <c r="P26" s="2">
        <v>594</v>
      </c>
      <c r="Q26" s="2">
        <v>108.53108</v>
      </c>
      <c r="R26" s="2">
        <v>24.28406</v>
      </c>
      <c r="S26" s="2">
        <v>233</v>
      </c>
      <c r="T26" s="2">
        <v>107.41719000000001</v>
      </c>
      <c r="U26" s="2">
        <v>24.618749999999999</v>
      </c>
      <c r="V26" s="2">
        <v>36</v>
      </c>
    </row>
    <row r="27" spans="1:22" x14ac:dyDescent="0.25">
      <c r="A27" s="2" t="s">
        <v>1</v>
      </c>
      <c r="B27" s="2">
        <v>100</v>
      </c>
      <c r="C27" s="2">
        <v>0.7</v>
      </c>
      <c r="D27" s="2">
        <v>147.59587999999999</v>
      </c>
      <c r="E27" s="2">
        <v>2.5760000000000002E-2</v>
      </c>
      <c r="F27" s="2">
        <v>110.82308999999999</v>
      </c>
      <c r="G27" s="2">
        <v>5.8779999999999999E-2</v>
      </c>
      <c r="H27" s="2">
        <v>108.39219</v>
      </c>
      <c r="I27" s="2">
        <v>24.362729999999999</v>
      </c>
      <c r="J27" s="2">
        <v>181</v>
      </c>
      <c r="K27" s="2">
        <v>143.08821</v>
      </c>
      <c r="L27" s="2">
        <v>24.343119999999999</v>
      </c>
      <c r="M27" s="2">
        <v>79</v>
      </c>
      <c r="N27" s="2">
        <v>121.09148999999999</v>
      </c>
      <c r="O27" s="2">
        <v>24.300820000000002</v>
      </c>
      <c r="P27" s="2">
        <v>613</v>
      </c>
      <c r="Q27" s="2">
        <v>108.53941</v>
      </c>
      <c r="R27" s="2">
        <v>24.34967</v>
      </c>
      <c r="S27" s="2">
        <v>239</v>
      </c>
      <c r="T27" s="2">
        <v>107.73941000000001</v>
      </c>
      <c r="U27" s="2">
        <v>24.469259999999998</v>
      </c>
      <c r="V27" s="2">
        <v>41</v>
      </c>
    </row>
    <row r="28" spans="1:22" x14ac:dyDescent="0.25">
      <c r="A28" s="2" t="s">
        <v>1</v>
      </c>
      <c r="B28" s="2">
        <v>100</v>
      </c>
      <c r="C28" s="2">
        <v>1</v>
      </c>
      <c r="D28" s="2">
        <v>102.98611</v>
      </c>
      <c r="E28" s="2">
        <v>2.8549999999999999E-2</v>
      </c>
      <c r="F28" s="2">
        <v>104.31459</v>
      </c>
      <c r="G28" s="2">
        <v>8.0310000000000006E-2</v>
      </c>
      <c r="H28" s="2">
        <v>102.23056</v>
      </c>
      <c r="I28" s="2">
        <v>33.810169999999999</v>
      </c>
      <c r="J28" s="2">
        <v>249</v>
      </c>
      <c r="K28" s="2">
        <v>100.91589</v>
      </c>
      <c r="L28" s="2">
        <v>33.836509999999997</v>
      </c>
      <c r="M28" s="2">
        <v>103</v>
      </c>
      <c r="N28" s="2">
        <v>102.26648</v>
      </c>
      <c r="O28" s="2">
        <v>33.804859999999998</v>
      </c>
      <c r="P28" s="2">
        <v>858</v>
      </c>
      <c r="Q28" s="2">
        <v>102.572</v>
      </c>
      <c r="R28" s="2">
        <v>33.833309999999997</v>
      </c>
      <c r="S28" s="2">
        <v>335</v>
      </c>
      <c r="T28" s="2">
        <v>101.05750999999999</v>
      </c>
      <c r="U28" s="2">
        <v>33.940130000000003</v>
      </c>
      <c r="V28" s="2">
        <v>47</v>
      </c>
    </row>
    <row r="29" spans="1:22" x14ac:dyDescent="0.25">
      <c r="A29" s="2" t="s">
        <v>1</v>
      </c>
      <c r="B29" s="2">
        <v>100</v>
      </c>
      <c r="C29" s="2">
        <v>1</v>
      </c>
      <c r="D29" s="2">
        <v>102.98611</v>
      </c>
      <c r="E29" s="2">
        <v>2.9659999999999999E-2</v>
      </c>
      <c r="F29" s="2">
        <v>104.31459</v>
      </c>
      <c r="G29" s="2">
        <v>8.2460000000000006E-2</v>
      </c>
      <c r="H29" s="2">
        <v>102.96003</v>
      </c>
      <c r="I29" s="2">
        <v>33.858179999999997</v>
      </c>
      <c r="J29" s="2">
        <v>248</v>
      </c>
      <c r="K29" s="2">
        <v>101.02778000000001</v>
      </c>
      <c r="L29" s="2">
        <v>33.896259999999998</v>
      </c>
      <c r="M29" s="2">
        <v>105</v>
      </c>
      <c r="N29" s="2">
        <v>108.60127</v>
      </c>
      <c r="O29" s="2">
        <v>33.817039999999999</v>
      </c>
      <c r="P29" s="2">
        <v>875</v>
      </c>
      <c r="Q29" s="2">
        <v>101.64382999999999</v>
      </c>
      <c r="R29" s="2">
        <v>33.816279999999999</v>
      </c>
      <c r="S29" s="2">
        <v>350</v>
      </c>
      <c r="T29" s="2">
        <v>100.93351</v>
      </c>
      <c r="U29" s="2">
        <v>34.186360000000001</v>
      </c>
      <c r="V29" s="2">
        <v>47</v>
      </c>
    </row>
    <row r="30" spans="1:22" x14ac:dyDescent="0.25">
      <c r="A30" s="2" t="s">
        <v>1</v>
      </c>
      <c r="B30" s="2">
        <v>100</v>
      </c>
      <c r="C30" s="2">
        <v>1</v>
      </c>
      <c r="D30" s="2">
        <v>102.98611</v>
      </c>
      <c r="E30" s="2">
        <v>2.9950000000000001E-2</v>
      </c>
      <c r="F30" s="2">
        <v>104.31459</v>
      </c>
      <c r="G30" s="2">
        <v>8.2239999999999994E-2</v>
      </c>
      <c r="H30" s="2">
        <v>102.96003</v>
      </c>
      <c r="I30" s="2">
        <v>33.911969999999997</v>
      </c>
      <c r="J30" s="2">
        <v>249</v>
      </c>
      <c r="K30" s="2">
        <v>101.08611000000001</v>
      </c>
      <c r="L30" s="2">
        <v>33.976010000000002</v>
      </c>
      <c r="M30" s="2">
        <v>95</v>
      </c>
      <c r="N30" s="2">
        <v>107.41289</v>
      </c>
      <c r="O30" s="2">
        <v>33.801409999999997</v>
      </c>
      <c r="P30" s="2">
        <v>819</v>
      </c>
      <c r="Q30" s="2">
        <v>101.52845000000001</v>
      </c>
      <c r="R30" s="2">
        <v>33.802819999999997</v>
      </c>
      <c r="S30" s="2">
        <v>367</v>
      </c>
      <c r="T30" s="2">
        <v>101.4666</v>
      </c>
      <c r="U30" s="2">
        <v>34.04119</v>
      </c>
      <c r="V30" s="2">
        <v>42</v>
      </c>
    </row>
    <row r="31" spans="1:22" x14ac:dyDescent="0.25">
      <c r="A31" s="2" t="s">
        <v>1</v>
      </c>
      <c r="B31" s="2">
        <v>100</v>
      </c>
      <c r="C31" s="2">
        <v>1</v>
      </c>
      <c r="D31" s="2">
        <v>102.98611</v>
      </c>
      <c r="E31" s="2">
        <v>3.4049999999999997E-2</v>
      </c>
      <c r="F31" s="2">
        <v>104.31459</v>
      </c>
      <c r="G31" s="2">
        <v>9.6680000000000002E-2</v>
      </c>
      <c r="H31" s="2">
        <v>102.96003</v>
      </c>
      <c r="I31" s="2">
        <v>33.802259999999997</v>
      </c>
      <c r="J31" s="2">
        <v>277</v>
      </c>
      <c r="K31" s="2">
        <v>100.98611</v>
      </c>
      <c r="L31" s="2">
        <v>34.081090000000003</v>
      </c>
      <c r="M31" s="2">
        <v>105</v>
      </c>
      <c r="N31" s="2">
        <v>105.23253</v>
      </c>
      <c r="O31" s="2">
        <v>33.824770000000001</v>
      </c>
      <c r="P31" s="2">
        <v>843</v>
      </c>
      <c r="Q31" s="2">
        <v>101.40833000000001</v>
      </c>
      <c r="R31" s="2">
        <v>33.798189999999998</v>
      </c>
      <c r="S31" s="2">
        <v>341</v>
      </c>
      <c r="T31" s="2">
        <v>101.48889</v>
      </c>
      <c r="U31" s="2">
        <v>34.317439999999998</v>
      </c>
      <c r="V31" s="2">
        <v>50</v>
      </c>
    </row>
    <row r="32" spans="1:22" x14ac:dyDescent="0.25">
      <c r="A32" s="2" t="s">
        <v>1</v>
      </c>
      <c r="B32" s="2">
        <v>100</v>
      </c>
      <c r="C32" s="2">
        <v>1</v>
      </c>
      <c r="D32" s="2">
        <v>102.98611</v>
      </c>
      <c r="E32" s="2">
        <v>2.86E-2</v>
      </c>
      <c r="F32" s="2">
        <v>104.31459</v>
      </c>
      <c r="G32" s="2">
        <v>8.0189999999999997E-2</v>
      </c>
      <c r="H32" s="2">
        <v>102.96003</v>
      </c>
      <c r="I32" s="2">
        <v>33.882100000000001</v>
      </c>
      <c r="J32" s="2">
        <v>251</v>
      </c>
      <c r="K32" s="2">
        <v>101.02222</v>
      </c>
      <c r="L32" s="2">
        <v>34.218229999999998</v>
      </c>
      <c r="M32" s="2">
        <v>104</v>
      </c>
      <c r="N32" s="2">
        <v>107.70771999999999</v>
      </c>
      <c r="O32" s="2">
        <v>33.80932</v>
      </c>
      <c r="P32" s="2">
        <v>866</v>
      </c>
      <c r="Q32" s="2">
        <v>101.73121999999999</v>
      </c>
      <c r="R32" s="2">
        <v>33.842289999999998</v>
      </c>
      <c r="S32" s="2">
        <v>348</v>
      </c>
      <c r="T32" s="2">
        <v>101.01389</v>
      </c>
      <c r="U32" s="2">
        <v>34.173439999999999</v>
      </c>
      <c r="V32" s="2">
        <v>48</v>
      </c>
    </row>
    <row r="33" spans="1:22" x14ac:dyDescent="0.25">
      <c r="A33" s="2" t="s">
        <v>1</v>
      </c>
      <c r="B33" s="2">
        <v>1000</v>
      </c>
      <c r="C33" s="2">
        <v>0.4</v>
      </c>
      <c r="D33" s="2">
        <v>1154.7450200000001</v>
      </c>
      <c r="E33" s="2">
        <v>0.13278000000000001</v>
      </c>
      <c r="F33" s="2">
        <v>1154.56086</v>
      </c>
      <c r="G33" s="2">
        <v>6.2590000000000007E-2</v>
      </c>
      <c r="H33" s="2">
        <v>1125.5941</v>
      </c>
      <c r="I33" s="2">
        <v>656.84947999999997</v>
      </c>
      <c r="J33" s="2">
        <v>216</v>
      </c>
      <c r="K33" s="2">
        <v>1125.0916500000001</v>
      </c>
      <c r="L33" s="2">
        <v>687.29232999999999</v>
      </c>
      <c r="M33" s="2">
        <v>10</v>
      </c>
      <c r="N33" s="2">
        <v>1573.7235900000001</v>
      </c>
      <c r="O33" s="2">
        <v>657.08672000000001</v>
      </c>
      <c r="P33" s="2">
        <v>1024</v>
      </c>
      <c r="Q33" s="2">
        <v>1221.89987</v>
      </c>
      <c r="R33" s="2">
        <v>668.35420999999997</v>
      </c>
      <c r="S33" s="2">
        <v>29</v>
      </c>
      <c r="T33" s="2">
        <v>1124.9259999999999</v>
      </c>
      <c r="U33" s="2">
        <v>707.11090000000002</v>
      </c>
      <c r="V33" s="2">
        <v>7</v>
      </c>
    </row>
    <row r="34" spans="1:22" x14ac:dyDescent="0.25">
      <c r="A34" s="2" t="s">
        <v>1</v>
      </c>
      <c r="B34" s="2">
        <v>1000</v>
      </c>
      <c r="C34" s="2">
        <v>0.4</v>
      </c>
      <c r="D34" s="2">
        <v>1154.7450200000001</v>
      </c>
      <c r="E34" s="2">
        <v>2.6370000000000001E-2</v>
      </c>
      <c r="F34" s="2">
        <v>1154.56086</v>
      </c>
      <c r="G34" s="2">
        <v>6.114E-2</v>
      </c>
      <c r="H34" s="2">
        <v>1125.8009999999999</v>
      </c>
      <c r="I34" s="2">
        <v>659.83609999999999</v>
      </c>
      <c r="J34" s="2">
        <v>220</v>
      </c>
      <c r="K34" s="2">
        <v>1124.9216899999999</v>
      </c>
      <c r="L34" s="2">
        <v>686.10023999999999</v>
      </c>
      <c r="M34" s="2">
        <v>10</v>
      </c>
      <c r="N34" s="2">
        <v>1550.0889400000001</v>
      </c>
      <c r="O34" s="2">
        <v>657.02912000000003</v>
      </c>
      <c r="P34" s="2">
        <v>1090</v>
      </c>
      <c r="Q34" s="2">
        <v>1248.1134999999999</v>
      </c>
      <c r="R34" s="2">
        <v>668.97576000000004</v>
      </c>
      <c r="S34" s="2">
        <v>28</v>
      </c>
      <c r="T34" s="2">
        <v>1125.0906600000001</v>
      </c>
      <c r="U34" s="2">
        <v>731.57501000000002</v>
      </c>
      <c r="V34" s="2">
        <v>8</v>
      </c>
    </row>
    <row r="35" spans="1:22" x14ac:dyDescent="0.25">
      <c r="A35" s="2" t="s">
        <v>1</v>
      </c>
      <c r="B35" s="2">
        <v>1000</v>
      </c>
      <c r="C35" s="2">
        <v>0.4</v>
      </c>
      <c r="D35" s="2">
        <v>1154.7450200000001</v>
      </c>
      <c r="E35" s="2">
        <v>2.579E-2</v>
      </c>
      <c r="F35" s="2">
        <v>1154.56086</v>
      </c>
      <c r="G35" s="2">
        <v>6.1409999999999999E-2</v>
      </c>
      <c r="H35" s="2">
        <v>1125.7363399999999</v>
      </c>
      <c r="I35" s="2">
        <v>659.73424999999997</v>
      </c>
      <c r="J35" s="2">
        <v>218</v>
      </c>
      <c r="K35" s="2">
        <v>1125.0941</v>
      </c>
      <c r="L35" s="2">
        <v>685.89469999999994</v>
      </c>
      <c r="M35" s="2">
        <v>10</v>
      </c>
      <c r="N35" s="2">
        <v>1616.87727</v>
      </c>
      <c r="O35" s="2">
        <v>657.05328999999995</v>
      </c>
      <c r="P35" s="2">
        <v>1104</v>
      </c>
      <c r="Q35" s="2">
        <v>1248.1134999999999</v>
      </c>
      <c r="R35" s="2">
        <v>671.97838999999999</v>
      </c>
      <c r="S35" s="2">
        <v>29</v>
      </c>
      <c r="T35" s="2">
        <v>1125.0079000000001</v>
      </c>
      <c r="U35" s="2">
        <v>668.26283999999998</v>
      </c>
      <c r="V35" s="2">
        <v>7</v>
      </c>
    </row>
    <row r="36" spans="1:22" x14ac:dyDescent="0.25">
      <c r="A36" s="2" t="s">
        <v>1</v>
      </c>
      <c r="B36" s="2">
        <v>1000</v>
      </c>
      <c r="C36" s="2">
        <v>0.4</v>
      </c>
      <c r="D36" s="2">
        <v>1154.7450200000001</v>
      </c>
      <c r="E36" s="2">
        <v>2.5649999999999999E-2</v>
      </c>
      <c r="F36" s="2">
        <v>1154.56086</v>
      </c>
      <c r="G36" s="2">
        <v>6.2530000000000002E-2</v>
      </c>
      <c r="H36" s="2">
        <v>1125.8570299999999</v>
      </c>
      <c r="I36" s="2">
        <v>659.41903000000002</v>
      </c>
      <c r="J36" s="2">
        <v>219</v>
      </c>
      <c r="K36" s="2">
        <v>1124.97417</v>
      </c>
      <c r="L36" s="2">
        <v>688.26724999999999</v>
      </c>
      <c r="M36" s="2">
        <v>10</v>
      </c>
      <c r="N36" s="2">
        <v>1492.8567499999999</v>
      </c>
      <c r="O36" s="2">
        <v>657.08199999999999</v>
      </c>
      <c r="P36" s="2">
        <v>1101</v>
      </c>
      <c r="Q36" s="2">
        <v>1248.1134999999999</v>
      </c>
      <c r="R36" s="2">
        <v>671.59455000000003</v>
      </c>
      <c r="S36" s="2">
        <v>29</v>
      </c>
      <c r="T36" s="2">
        <v>1124.86167</v>
      </c>
      <c r="U36" s="2">
        <v>703.04556000000002</v>
      </c>
      <c r="V36" s="2">
        <v>7</v>
      </c>
    </row>
    <row r="37" spans="1:22" x14ac:dyDescent="0.25">
      <c r="A37" s="2" t="s">
        <v>1</v>
      </c>
      <c r="B37" s="2">
        <v>1000</v>
      </c>
      <c r="C37" s="2">
        <v>0.4</v>
      </c>
      <c r="D37" s="2">
        <v>1154.7450200000001</v>
      </c>
      <c r="E37" s="2">
        <v>2.6200000000000001E-2</v>
      </c>
      <c r="F37" s="2">
        <v>1154.56086</v>
      </c>
      <c r="G37" s="2">
        <v>6.0659999999999999E-2</v>
      </c>
      <c r="H37" s="2">
        <v>1126.18893</v>
      </c>
      <c r="I37" s="2">
        <v>659.76382000000001</v>
      </c>
      <c r="J37" s="2">
        <v>218</v>
      </c>
      <c r="K37" s="2">
        <v>1124.96479</v>
      </c>
      <c r="L37" s="2">
        <v>687.15056000000004</v>
      </c>
      <c r="M37" s="2">
        <v>10</v>
      </c>
      <c r="N37" s="2">
        <v>1604.5373400000001</v>
      </c>
      <c r="O37" s="2">
        <v>657.34515999999996</v>
      </c>
      <c r="P37" s="2">
        <v>1078</v>
      </c>
      <c r="Q37" s="2">
        <v>1248.1134999999999</v>
      </c>
      <c r="R37" s="2">
        <v>660.29953999999998</v>
      </c>
      <c r="S37" s="2">
        <v>27</v>
      </c>
      <c r="T37" s="2">
        <v>1124.9581599999999</v>
      </c>
      <c r="U37" s="2">
        <v>668.29765999999995</v>
      </c>
      <c r="V37" s="2">
        <v>7</v>
      </c>
    </row>
    <row r="38" spans="1:22" x14ac:dyDescent="0.25">
      <c r="A38" s="2" t="s">
        <v>1</v>
      </c>
      <c r="B38" s="2">
        <v>1000</v>
      </c>
      <c r="C38" s="2">
        <v>0.7</v>
      </c>
      <c r="D38" s="2">
        <v>1197.0179700000001</v>
      </c>
      <c r="E38" s="2">
        <v>2.5950000000000001E-2</v>
      </c>
      <c r="F38" s="2">
        <v>1053.3166200000001</v>
      </c>
      <c r="G38" s="2">
        <v>7.3410000000000003E-2</v>
      </c>
      <c r="H38" s="2">
        <v>1031.12411</v>
      </c>
      <c r="I38" s="2">
        <v>983.69929000000002</v>
      </c>
      <c r="J38" s="2">
        <v>377</v>
      </c>
      <c r="K38" s="2">
        <v>1167.59835</v>
      </c>
      <c r="L38" s="2">
        <v>998.23366999999996</v>
      </c>
      <c r="M38" s="2">
        <v>16</v>
      </c>
      <c r="N38" s="2">
        <v>1311.2513300000001</v>
      </c>
      <c r="O38" s="2">
        <v>983.97432000000003</v>
      </c>
      <c r="P38" s="2">
        <v>1648</v>
      </c>
      <c r="Q38" s="2">
        <v>1173.2426399999999</v>
      </c>
      <c r="R38" s="2">
        <v>996.29267000000004</v>
      </c>
      <c r="S38" s="2">
        <v>45</v>
      </c>
      <c r="T38" s="2">
        <v>1166.6625899999999</v>
      </c>
      <c r="U38" s="2">
        <v>1066.9316899999999</v>
      </c>
      <c r="V38" s="2">
        <v>12</v>
      </c>
    </row>
    <row r="39" spans="1:22" x14ac:dyDescent="0.25">
      <c r="A39" s="2" t="s">
        <v>1</v>
      </c>
      <c r="B39" s="2">
        <v>1000</v>
      </c>
      <c r="C39" s="2">
        <v>0.7</v>
      </c>
      <c r="D39" s="2">
        <v>1197.0179700000001</v>
      </c>
      <c r="E39" s="2">
        <v>2.6069999999999999E-2</v>
      </c>
      <c r="F39" s="2">
        <v>1053.3166200000001</v>
      </c>
      <c r="G39" s="2">
        <v>7.3370000000000005E-2</v>
      </c>
      <c r="H39" s="2">
        <v>1029.3548000000001</v>
      </c>
      <c r="I39" s="2">
        <v>985.90925000000004</v>
      </c>
      <c r="J39" s="2">
        <v>383</v>
      </c>
      <c r="K39" s="2">
        <v>1167.4766</v>
      </c>
      <c r="L39" s="2">
        <v>998.59562000000005</v>
      </c>
      <c r="M39" s="2">
        <v>16</v>
      </c>
      <c r="N39" s="2">
        <v>1281.39366</v>
      </c>
      <c r="O39" s="2">
        <v>983.61446000000001</v>
      </c>
      <c r="P39" s="2">
        <v>1680</v>
      </c>
      <c r="Q39" s="2">
        <v>1149.1111599999999</v>
      </c>
      <c r="R39" s="2">
        <v>986.67202999999995</v>
      </c>
      <c r="S39" s="2">
        <v>46</v>
      </c>
      <c r="T39" s="2">
        <v>1166.62754</v>
      </c>
      <c r="U39" s="2">
        <v>1060.8740399999999</v>
      </c>
      <c r="V39" s="2">
        <v>12</v>
      </c>
    </row>
    <row r="40" spans="1:22" x14ac:dyDescent="0.25">
      <c r="A40" s="2" t="s">
        <v>1</v>
      </c>
      <c r="B40" s="2">
        <v>1000</v>
      </c>
      <c r="C40" s="2">
        <v>0.7</v>
      </c>
      <c r="D40" s="2">
        <v>1197.0179700000001</v>
      </c>
      <c r="E40" s="2">
        <v>2.6419999999999999E-2</v>
      </c>
      <c r="F40" s="2">
        <v>1053.3166200000001</v>
      </c>
      <c r="G40" s="2">
        <v>7.1999999999999995E-2</v>
      </c>
      <c r="H40" s="2">
        <v>1030.8166699999999</v>
      </c>
      <c r="I40" s="2">
        <v>985.82465000000002</v>
      </c>
      <c r="J40" s="2">
        <v>383</v>
      </c>
      <c r="K40" s="2">
        <v>1167.7657300000001</v>
      </c>
      <c r="L40" s="2">
        <v>999.31254999999999</v>
      </c>
      <c r="M40" s="2">
        <v>16</v>
      </c>
      <c r="N40" s="2">
        <v>1244.4703</v>
      </c>
      <c r="O40" s="2">
        <v>984.06668000000002</v>
      </c>
      <c r="P40" s="2">
        <v>1724</v>
      </c>
      <c r="Q40" s="2">
        <v>1039.7362499999999</v>
      </c>
      <c r="R40" s="2">
        <v>995.05466999999999</v>
      </c>
      <c r="S40" s="2">
        <v>52</v>
      </c>
      <c r="T40" s="2">
        <v>1166.5549699999999</v>
      </c>
      <c r="U40" s="2">
        <v>1065.3242399999999</v>
      </c>
      <c r="V40" s="2">
        <v>12</v>
      </c>
    </row>
    <row r="41" spans="1:22" x14ac:dyDescent="0.25">
      <c r="A41" s="2" t="s">
        <v>1</v>
      </c>
      <c r="B41" s="2">
        <v>1000</v>
      </c>
      <c r="C41" s="2">
        <v>0.7</v>
      </c>
      <c r="D41" s="2">
        <v>1197.0179700000001</v>
      </c>
      <c r="E41" s="2">
        <v>2.6249999999999999E-2</v>
      </c>
      <c r="F41" s="2">
        <v>1053.3166200000001</v>
      </c>
      <c r="G41" s="2">
        <v>7.2819999999999996E-2</v>
      </c>
      <c r="H41" s="2">
        <v>1030.94721</v>
      </c>
      <c r="I41" s="2">
        <v>984.17827</v>
      </c>
      <c r="J41" s="2">
        <v>382</v>
      </c>
      <c r="K41" s="2">
        <v>1167.6423299999999</v>
      </c>
      <c r="L41" s="2">
        <v>1000.4006000000001</v>
      </c>
      <c r="M41" s="2">
        <v>16</v>
      </c>
      <c r="N41" s="2">
        <v>1364.2390600000001</v>
      </c>
      <c r="O41" s="2">
        <v>983.65354000000002</v>
      </c>
      <c r="P41" s="2">
        <v>1688</v>
      </c>
      <c r="Q41" s="2">
        <v>1173.2426399999999</v>
      </c>
      <c r="R41" s="2">
        <v>991.72860000000003</v>
      </c>
      <c r="S41" s="2">
        <v>45</v>
      </c>
      <c r="T41" s="2">
        <v>1027.91614</v>
      </c>
      <c r="U41" s="2">
        <v>1047.3135500000001</v>
      </c>
      <c r="V41" s="2">
        <v>14</v>
      </c>
    </row>
    <row r="42" spans="1:22" x14ac:dyDescent="0.25">
      <c r="A42" s="2" t="s">
        <v>1</v>
      </c>
      <c r="B42" s="2">
        <v>1000</v>
      </c>
      <c r="C42" s="2">
        <v>0.7</v>
      </c>
      <c r="D42" s="2">
        <v>1197.0179700000001</v>
      </c>
      <c r="E42" s="2">
        <v>2.5780000000000001E-2</v>
      </c>
      <c r="F42" s="2">
        <v>1053.3166200000001</v>
      </c>
      <c r="G42" s="2">
        <v>7.3090000000000002E-2</v>
      </c>
      <c r="H42" s="2">
        <v>1034.26063</v>
      </c>
      <c r="I42" s="2">
        <v>983.72242000000006</v>
      </c>
      <c r="J42" s="2">
        <v>379</v>
      </c>
      <c r="K42" s="2">
        <v>1167.6660199999999</v>
      </c>
      <c r="L42" s="2">
        <v>1008.1559099999999</v>
      </c>
      <c r="M42" s="2">
        <v>16</v>
      </c>
      <c r="N42" s="2">
        <v>1290.46885</v>
      </c>
      <c r="O42" s="2">
        <v>983.63102000000003</v>
      </c>
      <c r="P42" s="2">
        <v>1689</v>
      </c>
      <c r="Q42" s="2">
        <v>1173.2426399999999</v>
      </c>
      <c r="R42" s="2">
        <v>990.77326000000005</v>
      </c>
      <c r="S42" s="2">
        <v>47</v>
      </c>
      <c r="T42" s="2">
        <v>1027.8464799999999</v>
      </c>
      <c r="U42" s="2">
        <v>1010.57661</v>
      </c>
      <c r="V42" s="2">
        <v>13</v>
      </c>
    </row>
    <row r="43" spans="1:22" x14ac:dyDescent="0.25">
      <c r="A43" s="2" t="s">
        <v>1</v>
      </c>
      <c r="B43" s="2">
        <v>1000</v>
      </c>
      <c r="C43" s="2">
        <v>1</v>
      </c>
      <c r="D43" s="2">
        <v>1019.0055599999999</v>
      </c>
      <c r="E43" s="2">
        <v>2.8369999999999999E-2</v>
      </c>
      <c r="F43" s="2">
        <v>1032.87995</v>
      </c>
      <c r="G43" s="2">
        <v>0.10273</v>
      </c>
      <c r="H43" s="2">
        <v>1017.84025</v>
      </c>
      <c r="I43" s="2">
        <v>1549.3151499999999</v>
      </c>
      <c r="J43" s="2">
        <v>544</v>
      </c>
      <c r="K43" s="2">
        <v>1016.46667</v>
      </c>
      <c r="L43" s="2">
        <v>1571.94181</v>
      </c>
      <c r="M43" s="2">
        <v>23</v>
      </c>
      <c r="N43" s="2">
        <v>1187.9412600000001</v>
      </c>
      <c r="O43" s="2">
        <v>1548.6120100000001</v>
      </c>
      <c r="P43" s="2">
        <v>2174</v>
      </c>
      <c r="Q43" s="2">
        <v>1019.375</v>
      </c>
      <c r="R43" s="2">
        <v>1556.6564499999999</v>
      </c>
      <c r="S43" s="2">
        <v>78</v>
      </c>
      <c r="T43" s="2">
        <v>1015.61803</v>
      </c>
      <c r="U43" s="2">
        <v>1614.0508</v>
      </c>
      <c r="V43" s="2">
        <v>15</v>
      </c>
    </row>
    <row r="44" spans="1:22" x14ac:dyDescent="0.25">
      <c r="A44" s="2" t="s">
        <v>1</v>
      </c>
      <c r="B44" s="2">
        <v>1000</v>
      </c>
      <c r="C44" s="2">
        <v>1</v>
      </c>
      <c r="D44" s="2">
        <v>1019.0055599999999</v>
      </c>
      <c r="E44" s="2">
        <v>2.894E-2</v>
      </c>
      <c r="F44" s="2">
        <v>1032.87995</v>
      </c>
      <c r="G44" s="2">
        <v>0.10317999999999999</v>
      </c>
      <c r="H44" s="2">
        <v>1018.24722</v>
      </c>
      <c r="I44" s="2">
        <v>1548.57041</v>
      </c>
      <c r="J44" s="2">
        <v>546</v>
      </c>
      <c r="K44" s="2">
        <v>1016.34584</v>
      </c>
      <c r="L44" s="2">
        <v>1572.06639</v>
      </c>
      <c r="M44" s="2">
        <v>23</v>
      </c>
      <c r="N44" s="2">
        <v>1237.5940399999999</v>
      </c>
      <c r="O44" s="2">
        <v>1548.43226</v>
      </c>
      <c r="P44" s="2">
        <v>2284</v>
      </c>
      <c r="Q44" s="2">
        <v>1019.375</v>
      </c>
      <c r="R44" s="2">
        <v>1555.6335999999999</v>
      </c>
      <c r="S44" s="2">
        <v>73</v>
      </c>
      <c r="T44" s="2">
        <v>1015.6141</v>
      </c>
      <c r="U44" s="2">
        <v>1620.1986999999999</v>
      </c>
      <c r="V44" s="2">
        <v>15</v>
      </c>
    </row>
    <row r="45" spans="1:22" x14ac:dyDescent="0.25">
      <c r="A45" s="2" t="s">
        <v>1</v>
      </c>
      <c r="B45" s="2">
        <v>1000</v>
      </c>
      <c r="C45" s="2">
        <v>1</v>
      </c>
      <c r="D45" s="2">
        <v>1019.0055599999999</v>
      </c>
      <c r="E45" s="2">
        <v>3.0110000000000001E-2</v>
      </c>
      <c r="F45" s="2">
        <v>1032.87995</v>
      </c>
      <c r="G45" s="2">
        <v>0.1014</v>
      </c>
      <c r="H45" s="2">
        <v>1017.68889</v>
      </c>
      <c r="I45" s="2">
        <v>1550.02603</v>
      </c>
      <c r="J45" s="2">
        <v>547</v>
      </c>
      <c r="K45" s="2">
        <v>1016.27205</v>
      </c>
      <c r="L45" s="2">
        <v>1570.07683</v>
      </c>
      <c r="M45" s="2">
        <v>23</v>
      </c>
      <c r="N45" s="2">
        <v>1191.98651</v>
      </c>
      <c r="O45" s="2">
        <v>1548.4177500000001</v>
      </c>
      <c r="P45" s="2">
        <v>2218</v>
      </c>
      <c r="Q45" s="2">
        <v>1019.375</v>
      </c>
      <c r="R45" s="2">
        <v>1553.67337</v>
      </c>
      <c r="S45" s="2">
        <v>73</v>
      </c>
      <c r="T45" s="2">
        <v>1015.475</v>
      </c>
      <c r="U45" s="2">
        <v>1619.32556</v>
      </c>
      <c r="V45" s="2">
        <v>15</v>
      </c>
    </row>
    <row r="46" spans="1:22" x14ac:dyDescent="0.25">
      <c r="A46" s="2" t="s">
        <v>1</v>
      </c>
      <c r="B46" s="2">
        <v>1000</v>
      </c>
      <c r="C46" s="2">
        <v>1</v>
      </c>
      <c r="D46" s="2">
        <v>1019.0055599999999</v>
      </c>
      <c r="E46" s="2">
        <v>2.896E-2</v>
      </c>
      <c r="F46" s="2">
        <v>1032.87995</v>
      </c>
      <c r="G46" s="2">
        <v>0.10131999999999999</v>
      </c>
      <c r="H46" s="2">
        <v>1018.10991</v>
      </c>
      <c r="I46" s="2">
        <v>1548.2587000000001</v>
      </c>
      <c r="J46" s="2">
        <v>546</v>
      </c>
      <c r="K46" s="2">
        <v>1016.29457</v>
      </c>
      <c r="L46" s="2">
        <v>1570.3972000000001</v>
      </c>
      <c r="M46" s="2">
        <v>23</v>
      </c>
      <c r="N46" s="2">
        <v>1159.9148299999999</v>
      </c>
      <c r="O46" s="2">
        <v>1548.39572</v>
      </c>
      <c r="P46" s="2">
        <v>2207</v>
      </c>
      <c r="Q46" s="2">
        <v>1019.07258</v>
      </c>
      <c r="R46" s="2">
        <v>1561.23775</v>
      </c>
      <c r="S46" s="2">
        <v>80</v>
      </c>
      <c r="T46" s="2">
        <v>1015.54623</v>
      </c>
      <c r="U46" s="2">
        <v>1551.5854999999999</v>
      </c>
      <c r="V46" s="2">
        <v>17</v>
      </c>
    </row>
    <row r="47" spans="1:22" x14ac:dyDescent="0.25">
      <c r="A47" s="2" t="s">
        <v>1</v>
      </c>
      <c r="B47" s="2">
        <v>1000</v>
      </c>
      <c r="C47" s="2">
        <v>1</v>
      </c>
      <c r="D47" s="2">
        <v>1019.0055599999999</v>
      </c>
      <c r="E47" s="2">
        <v>2.7949999999999999E-2</v>
      </c>
      <c r="F47" s="2">
        <v>1032.87995</v>
      </c>
      <c r="G47" s="2">
        <v>0.10308</v>
      </c>
      <c r="H47" s="2">
        <v>1017.87914</v>
      </c>
      <c r="I47" s="2">
        <v>1549.1534999999999</v>
      </c>
      <c r="J47" s="2">
        <v>547</v>
      </c>
      <c r="K47" s="2">
        <v>1016.3888899999999</v>
      </c>
      <c r="L47" s="2">
        <v>1574.92902</v>
      </c>
      <c r="M47" s="2">
        <v>23</v>
      </c>
      <c r="N47" s="2">
        <v>1194.3868500000001</v>
      </c>
      <c r="O47" s="2">
        <v>1548.4241300000001</v>
      </c>
      <c r="P47" s="2">
        <v>2239</v>
      </c>
      <c r="Q47" s="2">
        <v>1019.375</v>
      </c>
      <c r="R47" s="2">
        <v>1559.02514</v>
      </c>
      <c r="S47" s="2">
        <v>71</v>
      </c>
      <c r="T47" s="2">
        <v>1015.44028</v>
      </c>
      <c r="U47" s="2">
        <v>1618.78979</v>
      </c>
      <c r="V47" s="2">
        <v>15</v>
      </c>
    </row>
    <row r="48" spans="1:22" x14ac:dyDescent="0.25">
      <c r="A48" s="2" t="s">
        <v>2</v>
      </c>
      <c r="B48" s="2">
        <v>24</v>
      </c>
      <c r="C48" s="2">
        <v>0.4</v>
      </c>
      <c r="D48" s="2">
        <v>3231.6130400000002</v>
      </c>
      <c r="E48" s="2">
        <v>5.5000000000000003E-4</v>
      </c>
      <c r="F48" s="2">
        <v>3227.1167</v>
      </c>
      <c r="G48" s="2">
        <v>1.25E-3</v>
      </c>
      <c r="H48" s="2">
        <v>3216.7752</v>
      </c>
      <c r="I48" s="2">
        <v>1.1854100000000001</v>
      </c>
      <c r="J48" s="2">
        <v>28</v>
      </c>
      <c r="K48" s="2">
        <v>3216.7752</v>
      </c>
      <c r="L48" s="2">
        <v>1.2075899999999999</v>
      </c>
      <c r="M48" s="2">
        <v>62</v>
      </c>
      <c r="N48" s="2">
        <v>3219.14345</v>
      </c>
      <c r="O48" s="2">
        <v>1.17012</v>
      </c>
      <c r="P48" s="2">
        <v>77</v>
      </c>
      <c r="Q48" s="2">
        <v>3216.7752</v>
      </c>
      <c r="R48" s="2">
        <v>1.16804</v>
      </c>
      <c r="S48" s="2">
        <v>148</v>
      </c>
      <c r="T48" s="2">
        <v>3216.7752</v>
      </c>
      <c r="U48" s="2">
        <v>1.2445299999999999</v>
      </c>
      <c r="V48" s="2">
        <v>14</v>
      </c>
    </row>
    <row r="49" spans="1:22" x14ac:dyDescent="0.25">
      <c r="A49" s="2" t="s">
        <v>2</v>
      </c>
      <c r="B49" s="2">
        <v>24</v>
      </c>
      <c r="C49" s="2">
        <v>0.4</v>
      </c>
      <c r="D49" s="2">
        <v>3231.6130400000002</v>
      </c>
      <c r="E49" s="2">
        <v>3.7499999999999999E-3</v>
      </c>
      <c r="F49" s="2">
        <v>3227.1167</v>
      </c>
      <c r="G49" s="2">
        <v>1.038E-2</v>
      </c>
      <c r="H49" s="2">
        <v>3216.7752</v>
      </c>
      <c r="I49" s="2">
        <v>1.1786300000000001</v>
      </c>
      <c r="J49" s="2">
        <v>21</v>
      </c>
      <c r="K49" s="2">
        <v>3216.7752</v>
      </c>
      <c r="L49" s="2">
        <v>1.1673100000000001</v>
      </c>
      <c r="M49" s="2">
        <v>63</v>
      </c>
      <c r="N49" s="2">
        <v>3219.14345</v>
      </c>
      <c r="O49" s="2">
        <v>1.1825699999999999</v>
      </c>
      <c r="P49" s="2">
        <v>83</v>
      </c>
      <c r="Q49" s="2">
        <v>3219.14345</v>
      </c>
      <c r="R49" s="2">
        <v>1.1671899999999999</v>
      </c>
      <c r="S49" s="2">
        <v>153</v>
      </c>
      <c r="T49" s="2">
        <v>3216.7752</v>
      </c>
      <c r="U49" s="2">
        <v>1.1860900000000001</v>
      </c>
      <c r="V49" s="2">
        <v>19</v>
      </c>
    </row>
    <row r="50" spans="1:22" x14ac:dyDescent="0.25">
      <c r="A50" s="2" t="s">
        <v>2</v>
      </c>
      <c r="B50" s="2">
        <v>24</v>
      </c>
      <c r="C50" s="2">
        <v>0.4</v>
      </c>
      <c r="D50" s="2">
        <v>3231.6130400000002</v>
      </c>
      <c r="E50" s="2">
        <v>3.9300000000000003E-3</v>
      </c>
      <c r="F50" s="2">
        <v>3227.1167</v>
      </c>
      <c r="G50" s="2">
        <v>1.038E-2</v>
      </c>
      <c r="H50" s="2">
        <v>3216.7752</v>
      </c>
      <c r="I50" s="2">
        <v>1.31057</v>
      </c>
      <c r="J50" s="2">
        <v>26</v>
      </c>
      <c r="K50" s="2">
        <v>3216.7752</v>
      </c>
      <c r="L50" s="2">
        <v>1.1679200000000001</v>
      </c>
      <c r="M50" s="2">
        <v>62</v>
      </c>
      <c r="N50" s="2">
        <v>3219.14345</v>
      </c>
      <c r="O50" s="2">
        <v>1.1712100000000001</v>
      </c>
      <c r="P50" s="2">
        <v>89</v>
      </c>
      <c r="Q50" s="2">
        <v>3216.7752</v>
      </c>
      <c r="R50" s="2">
        <v>1.1694899999999999</v>
      </c>
      <c r="S50" s="2">
        <v>147</v>
      </c>
      <c r="T50" s="2">
        <v>3216.7752</v>
      </c>
      <c r="U50" s="2">
        <v>1.1960200000000001</v>
      </c>
      <c r="V50" s="2">
        <v>18</v>
      </c>
    </row>
    <row r="51" spans="1:22" x14ac:dyDescent="0.25">
      <c r="A51" s="2" t="s">
        <v>2</v>
      </c>
      <c r="B51" s="2">
        <v>24</v>
      </c>
      <c r="C51" s="2">
        <v>0.4</v>
      </c>
      <c r="D51" s="2">
        <v>3231.6130400000002</v>
      </c>
      <c r="E51" s="2">
        <v>3.8999999999999998E-3</v>
      </c>
      <c r="F51" s="2">
        <v>3227.1167</v>
      </c>
      <c r="G51" s="2">
        <v>1.034E-2</v>
      </c>
      <c r="H51" s="2">
        <v>3216.7752</v>
      </c>
      <c r="I51" s="2">
        <v>1.22909</v>
      </c>
      <c r="J51" s="2">
        <v>17</v>
      </c>
      <c r="K51" s="2">
        <v>3216.7752</v>
      </c>
      <c r="L51" s="2">
        <v>1.1673199999999999</v>
      </c>
      <c r="M51" s="2">
        <v>58</v>
      </c>
      <c r="N51" s="2">
        <v>3219.14345</v>
      </c>
      <c r="O51" s="2">
        <v>1.1647000000000001</v>
      </c>
      <c r="P51" s="2">
        <v>84</v>
      </c>
      <c r="Q51" s="2">
        <v>3219.14345</v>
      </c>
      <c r="R51" s="2">
        <v>1.1674199999999999</v>
      </c>
      <c r="S51" s="2">
        <v>122</v>
      </c>
      <c r="T51" s="2">
        <v>3216.7752</v>
      </c>
      <c r="U51" s="2">
        <v>1.17536</v>
      </c>
      <c r="V51" s="2">
        <v>16</v>
      </c>
    </row>
    <row r="52" spans="1:22" x14ac:dyDescent="0.25">
      <c r="A52" s="2" t="s">
        <v>2</v>
      </c>
      <c r="B52" s="2">
        <v>24</v>
      </c>
      <c r="C52" s="2">
        <v>0.4</v>
      </c>
      <c r="D52" s="2">
        <v>3231.6130400000002</v>
      </c>
      <c r="E52" s="2">
        <v>3.8E-3</v>
      </c>
      <c r="F52" s="2">
        <v>3227.1167</v>
      </c>
      <c r="G52" s="2">
        <v>1.048E-2</v>
      </c>
      <c r="H52" s="2">
        <v>3216.7752</v>
      </c>
      <c r="I52" s="2">
        <v>1.21089</v>
      </c>
      <c r="J52" s="2">
        <v>14</v>
      </c>
      <c r="K52" s="2">
        <v>3216.7752</v>
      </c>
      <c r="L52" s="2">
        <v>1.1806300000000001</v>
      </c>
      <c r="M52" s="2">
        <v>64</v>
      </c>
      <c r="N52" s="2">
        <v>3219.14345</v>
      </c>
      <c r="O52" s="2">
        <v>1.16394</v>
      </c>
      <c r="P52" s="2">
        <v>82</v>
      </c>
      <c r="Q52" s="2">
        <v>3219.14345</v>
      </c>
      <c r="R52" s="2">
        <v>1.20607</v>
      </c>
      <c r="S52" s="2">
        <v>120</v>
      </c>
      <c r="T52" s="2">
        <v>3216.7752</v>
      </c>
      <c r="U52" s="2">
        <v>1.1860299999999999</v>
      </c>
      <c r="V52" s="2">
        <v>19</v>
      </c>
    </row>
    <row r="53" spans="1:22" x14ac:dyDescent="0.25">
      <c r="A53" s="2" t="s">
        <v>2</v>
      </c>
      <c r="B53" s="2">
        <v>24</v>
      </c>
      <c r="C53" s="2">
        <v>0.7</v>
      </c>
      <c r="D53" s="2">
        <v>2689.3592899999999</v>
      </c>
      <c r="E53" s="2">
        <v>4.1799999999999997E-3</v>
      </c>
      <c r="F53" s="2">
        <v>2689.3592899999999</v>
      </c>
      <c r="G53" s="2">
        <v>1.4160000000000001E-2</v>
      </c>
      <c r="H53" s="2">
        <v>2672.1023</v>
      </c>
      <c r="I53" s="2">
        <v>1.3668100000000001</v>
      </c>
      <c r="J53" s="2">
        <v>15</v>
      </c>
      <c r="K53" s="2">
        <v>2689.3592899999999</v>
      </c>
      <c r="L53" s="2">
        <v>1.3735299999999999</v>
      </c>
      <c r="M53" s="2">
        <v>57</v>
      </c>
      <c r="N53" s="2">
        <v>2683.33716</v>
      </c>
      <c r="O53" s="2">
        <v>1.3621300000000001</v>
      </c>
      <c r="P53" s="2">
        <v>100</v>
      </c>
      <c r="Q53" s="2">
        <v>2672.1023</v>
      </c>
      <c r="R53" s="2">
        <v>1.3587100000000001</v>
      </c>
      <c r="S53" s="2">
        <v>185</v>
      </c>
      <c r="T53" s="2">
        <v>2672.1023</v>
      </c>
      <c r="U53" s="2">
        <v>1.3802099999999999</v>
      </c>
      <c r="V53" s="2">
        <v>16</v>
      </c>
    </row>
    <row r="54" spans="1:22" x14ac:dyDescent="0.25">
      <c r="A54" s="2" t="s">
        <v>2</v>
      </c>
      <c r="B54" s="2">
        <v>24</v>
      </c>
      <c r="C54" s="2">
        <v>0.7</v>
      </c>
      <c r="D54" s="2">
        <v>2689.3592899999999</v>
      </c>
      <c r="E54" s="2">
        <v>4.1599999999999996E-3</v>
      </c>
      <c r="F54" s="2">
        <v>2689.3592899999999</v>
      </c>
      <c r="G54" s="2">
        <v>1.4189999999999999E-2</v>
      </c>
      <c r="H54" s="2">
        <v>2672.1023</v>
      </c>
      <c r="I54" s="2">
        <v>1.3771899999999999</v>
      </c>
      <c r="J54" s="2">
        <v>20</v>
      </c>
      <c r="K54" s="2">
        <v>2689.3592899999999</v>
      </c>
      <c r="L54" s="2">
        <v>1.36978</v>
      </c>
      <c r="M54" s="2">
        <v>74</v>
      </c>
      <c r="N54" s="2">
        <v>2674.8912799999998</v>
      </c>
      <c r="O54" s="2">
        <v>1.3637900000000001</v>
      </c>
      <c r="P54" s="2">
        <v>96</v>
      </c>
      <c r="Q54" s="2">
        <v>2672.1023</v>
      </c>
      <c r="R54" s="2">
        <v>1.3621000000000001</v>
      </c>
      <c r="S54" s="2">
        <v>177</v>
      </c>
      <c r="T54" s="2">
        <v>2672.1023</v>
      </c>
      <c r="U54" s="2">
        <v>1.3576999999999999</v>
      </c>
      <c r="V54" s="2">
        <v>19</v>
      </c>
    </row>
    <row r="55" spans="1:22" x14ac:dyDescent="0.25">
      <c r="A55" s="2" t="s">
        <v>2</v>
      </c>
      <c r="B55" s="2">
        <v>24</v>
      </c>
      <c r="C55" s="2">
        <v>0.7</v>
      </c>
      <c r="D55" s="2">
        <v>2689.3592899999999</v>
      </c>
      <c r="E55" s="2">
        <v>4.2199999999999998E-3</v>
      </c>
      <c r="F55" s="2">
        <v>2689.3592899999999</v>
      </c>
      <c r="G55" s="2">
        <v>1.435E-2</v>
      </c>
      <c r="H55" s="2">
        <v>2672.1023</v>
      </c>
      <c r="I55" s="2">
        <v>1.37033</v>
      </c>
      <c r="J55" s="2">
        <v>27</v>
      </c>
      <c r="K55" s="2">
        <v>2689.3592899999999</v>
      </c>
      <c r="L55" s="2">
        <v>1.37056</v>
      </c>
      <c r="M55" s="2">
        <v>72</v>
      </c>
      <c r="N55" s="2">
        <v>2695.1507999999999</v>
      </c>
      <c r="O55" s="2">
        <v>1.36378</v>
      </c>
      <c r="P55" s="2">
        <v>95</v>
      </c>
      <c r="Q55" s="2">
        <v>2672.1023</v>
      </c>
      <c r="R55" s="2">
        <v>1.3625400000000001</v>
      </c>
      <c r="S55" s="2">
        <v>173</v>
      </c>
      <c r="T55" s="2">
        <v>2672.1023</v>
      </c>
      <c r="U55" s="2">
        <v>1.42658</v>
      </c>
      <c r="V55" s="2">
        <v>17</v>
      </c>
    </row>
    <row r="56" spans="1:22" x14ac:dyDescent="0.25">
      <c r="A56" s="2" t="s">
        <v>2</v>
      </c>
      <c r="B56" s="2">
        <v>24</v>
      </c>
      <c r="C56" s="2">
        <v>0.7</v>
      </c>
      <c r="D56" s="2">
        <v>2689.3592899999999</v>
      </c>
      <c r="E56" s="2">
        <v>4.4600000000000004E-3</v>
      </c>
      <c r="F56" s="2">
        <v>2689.3592899999999</v>
      </c>
      <c r="G56" s="2">
        <v>1.4189999999999999E-2</v>
      </c>
      <c r="H56" s="2">
        <v>2672.1023</v>
      </c>
      <c r="I56" s="2">
        <v>1.3609899999999999</v>
      </c>
      <c r="J56" s="2">
        <v>25</v>
      </c>
      <c r="K56" s="2">
        <v>2689.3592899999999</v>
      </c>
      <c r="L56" s="2">
        <v>1.3603700000000001</v>
      </c>
      <c r="M56" s="2">
        <v>74</v>
      </c>
      <c r="N56" s="2">
        <v>2672.1023</v>
      </c>
      <c r="O56" s="2">
        <v>1.3633200000000001</v>
      </c>
      <c r="P56" s="2">
        <v>63</v>
      </c>
      <c r="Q56" s="2">
        <v>2672.1023</v>
      </c>
      <c r="R56" s="2">
        <v>1.3626400000000001</v>
      </c>
      <c r="S56" s="2">
        <v>189</v>
      </c>
      <c r="T56" s="2">
        <v>2672.1023</v>
      </c>
      <c r="U56" s="2">
        <v>1.38964</v>
      </c>
      <c r="V56" s="2">
        <v>17</v>
      </c>
    </row>
    <row r="57" spans="1:22" x14ac:dyDescent="0.25">
      <c r="A57" s="2" t="s">
        <v>2</v>
      </c>
      <c r="B57" s="2">
        <v>24</v>
      </c>
      <c r="C57" s="2">
        <v>0.7</v>
      </c>
      <c r="D57" s="2">
        <v>2689.3592899999999</v>
      </c>
      <c r="E57" s="2">
        <v>4.4099999999999999E-3</v>
      </c>
      <c r="F57" s="2">
        <v>2689.3592899999999</v>
      </c>
      <c r="G57" s="2">
        <v>1.418E-2</v>
      </c>
      <c r="H57" s="2">
        <v>2672.1023</v>
      </c>
      <c r="I57" s="2">
        <v>1.37412</v>
      </c>
      <c r="J57" s="2">
        <v>20</v>
      </c>
      <c r="K57" s="2">
        <v>2689.3592899999999</v>
      </c>
      <c r="L57" s="2">
        <v>1.36097</v>
      </c>
      <c r="M57" s="2">
        <v>74</v>
      </c>
      <c r="N57" s="2">
        <v>2672.1023</v>
      </c>
      <c r="O57" s="2">
        <v>1.36239</v>
      </c>
      <c r="P57" s="2">
        <v>98</v>
      </c>
      <c r="Q57" s="2">
        <v>2672.1023</v>
      </c>
      <c r="R57" s="2">
        <v>1.35886</v>
      </c>
      <c r="S57" s="2">
        <v>157</v>
      </c>
      <c r="T57" s="2">
        <v>2672.1023</v>
      </c>
      <c r="U57" s="2">
        <v>1.3687499999999999</v>
      </c>
      <c r="V57" s="2">
        <v>19</v>
      </c>
    </row>
    <row r="58" spans="1:22" x14ac:dyDescent="0.25">
      <c r="A58" s="2" t="s">
        <v>2</v>
      </c>
      <c r="B58" s="2">
        <v>24</v>
      </c>
      <c r="C58" s="2">
        <v>1</v>
      </c>
      <c r="D58" s="2">
        <v>3374.27997</v>
      </c>
      <c r="E58" s="2">
        <v>4.8999999999999998E-3</v>
      </c>
      <c r="F58" s="2">
        <v>2350.3299499999998</v>
      </c>
      <c r="G58" s="2">
        <v>1.6129999999999999E-2</v>
      </c>
      <c r="H58" s="2">
        <v>2215.9997499999999</v>
      </c>
      <c r="I58" s="2">
        <v>2.2507600000000001</v>
      </c>
      <c r="J58" s="2">
        <v>54</v>
      </c>
      <c r="K58" s="2">
        <v>2097.1916700000002</v>
      </c>
      <c r="L58" s="2">
        <v>2.2623700000000002</v>
      </c>
      <c r="M58" s="2">
        <v>119</v>
      </c>
      <c r="N58" s="2">
        <v>2222.1472199999998</v>
      </c>
      <c r="O58" s="2">
        <v>2.2559499999999999</v>
      </c>
      <c r="P58" s="2">
        <v>158</v>
      </c>
      <c r="Q58" s="2">
        <v>2340.08646</v>
      </c>
      <c r="R58" s="2">
        <v>2.2486999999999999</v>
      </c>
      <c r="S58" s="2">
        <v>310</v>
      </c>
      <c r="T58" s="2">
        <v>2093.4944399999999</v>
      </c>
      <c r="U58" s="2">
        <v>2.28125</v>
      </c>
      <c r="V58" s="2">
        <v>39</v>
      </c>
    </row>
    <row r="59" spans="1:22" x14ac:dyDescent="0.25">
      <c r="A59" s="2" t="s">
        <v>2</v>
      </c>
      <c r="B59" s="2">
        <v>24</v>
      </c>
      <c r="C59" s="2">
        <v>1</v>
      </c>
      <c r="D59" s="2">
        <v>3374.27997</v>
      </c>
      <c r="E59" s="2">
        <v>4.4900000000000001E-3</v>
      </c>
      <c r="F59" s="2">
        <v>2350.3299499999998</v>
      </c>
      <c r="G59" s="2">
        <v>1.618E-2</v>
      </c>
      <c r="H59" s="2">
        <v>2223.9888900000001</v>
      </c>
      <c r="I59" s="2">
        <v>2.2531400000000001</v>
      </c>
      <c r="J59" s="2">
        <v>48</v>
      </c>
      <c r="K59" s="2">
        <v>2094.6222200000002</v>
      </c>
      <c r="L59" s="2">
        <v>2.2607400000000002</v>
      </c>
      <c r="M59" s="2">
        <v>118</v>
      </c>
      <c r="N59" s="2">
        <v>2314.5916699999998</v>
      </c>
      <c r="O59" s="2">
        <v>2.25691</v>
      </c>
      <c r="P59" s="2">
        <v>172</v>
      </c>
      <c r="Q59" s="2">
        <v>2212.96389</v>
      </c>
      <c r="R59" s="2">
        <v>2.2494000000000001</v>
      </c>
      <c r="S59" s="2">
        <v>293</v>
      </c>
      <c r="T59" s="2">
        <v>2093.4944399999999</v>
      </c>
      <c r="U59" s="2">
        <v>2.2581199999999999</v>
      </c>
      <c r="V59" s="2">
        <v>41</v>
      </c>
    </row>
    <row r="60" spans="1:22" x14ac:dyDescent="0.25">
      <c r="A60" s="2" t="s">
        <v>2</v>
      </c>
      <c r="B60" s="2">
        <v>24</v>
      </c>
      <c r="C60" s="2">
        <v>1</v>
      </c>
      <c r="D60" s="2">
        <v>3374.27997</v>
      </c>
      <c r="E60" s="2">
        <v>4.47E-3</v>
      </c>
      <c r="F60" s="2">
        <v>2350.3299499999998</v>
      </c>
      <c r="G60" s="2">
        <v>1.6070000000000001E-2</v>
      </c>
      <c r="H60" s="2">
        <v>2223.9888900000001</v>
      </c>
      <c r="I60" s="2">
        <v>2.5018600000000002</v>
      </c>
      <c r="J60" s="2">
        <v>43</v>
      </c>
      <c r="K60" s="32">
        <v>2094.5568199999998</v>
      </c>
      <c r="L60" s="32">
        <v>2.2602600000000002</v>
      </c>
      <c r="M60" s="32">
        <v>114</v>
      </c>
      <c r="N60" s="2">
        <v>2222.1472199999998</v>
      </c>
      <c r="O60" s="2">
        <v>2.2563499999999999</v>
      </c>
      <c r="P60" s="2">
        <v>170</v>
      </c>
      <c r="Q60" s="2">
        <v>2341.4083300000002</v>
      </c>
      <c r="R60" s="2">
        <v>2.24919</v>
      </c>
      <c r="S60" s="2">
        <v>312</v>
      </c>
      <c r="T60" s="2">
        <v>2094.6222200000002</v>
      </c>
      <c r="U60" s="2">
        <v>2.2511100000000002</v>
      </c>
      <c r="V60" s="2">
        <v>33</v>
      </c>
    </row>
    <row r="61" spans="1:22" x14ac:dyDescent="0.25">
      <c r="A61" s="2" t="s">
        <v>2</v>
      </c>
      <c r="B61" s="2">
        <v>24</v>
      </c>
      <c r="C61" s="2">
        <v>1</v>
      </c>
      <c r="D61" s="2">
        <v>3374.27997</v>
      </c>
      <c r="E61" s="2">
        <v>4.64E-3</v>
      </c>
      <c r="F61" s="2">
        <v>2350.3299499999998</v>
      </c>
      <c r="G61" s="2">
        <v>1.6209999999999999E-2</v>
      </c>
      <c r="H61" s="2">
        <v>2223.9888900000001</v>
      </c>
      <c r="I61" s="2">
        <v>2.2756099999999999</v>
      </c>
      <c r="J61" s="2">
        <v>44</v>
      </c>
      <c r="K61" s="2">
        <v>2093.4944399999999</v>
      </c>
      <c r="L61" s="2">
        <v>2.2551199999999998</v>
      </c>
      <c r="M61" s="2">
        <v>112</v>
      </c>
      <c r="N61" s="2">
        <v>2353.93208</v>
      </c>
      <c r="O61" s="2">
        <v>2.2555999999999998</v>
      </c>
      <c r="P61" s="2">
        <v>123</v>
      </c>
      <c r="Q61" s="2">
        <v>2341.46389</v>
      </c>
      <c r="R61" s="2">
        <v>2.2545999999999999</v>
      </c>
      <c r="S61" s="2">
        <v>319</v>
      </c>
      <c r="T61" s="2">
        <v>2094.6222200000002</v>
      </c>
      <c r="U61" s="2">
        <v>2.2747199999999999</v>
      </c>
      <c r="V61" s="2">
        <v>36</v>
      </c>
    </row>
    <row r="62" spans="1:22" x14ac:dyDescent="0.25">
      <c r="A62" s="2" t="s">
        <v>2</v>
      </c>
      <c r="B62" s="2">
        <v>24</v>
      </c>
      <c r="C62" s="2">
        <v>1</v>
      </c>
      <c r="D62" s="2">
        <v>3374.27997</v>
      </c>
      <c r="E62" s="2">
        <v>4.4600000000000004E-3</v>
      </c>
      <c r="F62" s="2">
        <v>2350.3299499999998</v>
      </c>
      <c r="G62" s="2">
        <v>1.6129999999999999E-2</v>
      </c>
      <c r="H62" s="2">
        <v>2223.9888900000001</v>
      </c>
      <c r="I62" s="2">
        <v>2.2582399999999998</v>
      </c>
      <c r="J62" s="2">
        <v>37</v>
      </c>
      <c r="K62" s="2">
        <v>2093.4944399999999</v>
      </c>
      <c r="L62" s="2">
        <v>2.2572899999999998</v>
      </c>
      <c r="M62" s="2">
        <v>113</v>
      </c>
      <c r="N62" s="2">
        <v>2121.8082300000001</v>
      </c>
      <c r="O62" s="2">
        <v>2.25502</v>
      </c>
      <c r="P62" s="2">
        <v>165</v>
      </c>
      <c r="Q62" s="2">
        <v>2228.2775099999999</v>
      </c>
      <c r="R62" s="2">
        <v>2.2543600000000001</v>
      </c>
      <c r="S62" s="2">
        <v>234</v>
      </c>
      <c r="T62" s="2">
        <v>2093.4944399999999</v>
      </c>
      <c r="U62" s="2">
        <v>2.2998099999999999</v>
      </c>
      <c r="V62" s="2">
        <v>38</v>
      </c>
    </row>
    <row r="63" spans="1:22" x14ac:dyDescent="0.25">
      <c r="A63" s="2" t="s">
        <v>2</v>
      </c>
      <c r="B63" s="2">
        <v>100</v>
      </c>
      <c r="C63" s="2">
        <v>0.4</v>
      </c>
      <c r="D63" s="2">
        <v>106572.33285999999</v>
      </c>
      <c r="E63" s="2">
        <v>1.5259999999999999E-2</v>
      </c>
      <c r="F63" s="2">
        <v>103927.82608</v>
      </c>
      <c r="G63" s="2">
        <v>6.8339999999999998E-2</v>
      </c>
      <c r="H63" s="2">
        <v>97804.431060000003</v>
      </c>
      <c r="I63" s="2">
        <v>8.0557200000000009</v>
      </c>
      <c r="J63" s="2">
        <v>79</v>
      </c>
      <c r="K63" s="2">
        <v>97802.000039999999</v>
      </c>
      <c r="L63" s="2">
        <v>8.1097099999999998</v>
      </c>
      <c r="M63" s="2">
        <v>32</v>
      </c>
      <c r="N63" s="2">
        <v>97808.318109999993</v>
      </c>
      <c r="O63" s="2">
        <v>8.0663099999999996</v>
      </c>
      <c r="P63" s="2">
        <v>266</v>
      </c>
      <c r="Q63" s="2">
        <v>97801.751539999997</v>
      </c>
      <c r="R63" s="2">
        <v>8.0554400000000008</v>
      </c>
      <c r="S63" s="2">
        <v>101</v>
      </c>
      <c r="T63" s="2">
        <v>97801.751539999997</v>
      </c>
      <c r="U63" s="2">
        <v>8.4175199999999997</v>
      </c>
      <c r="V63" s="2">
        <v>16</v>
      </c>
    </row>
    <row r="64" spans="1:22" x14ac:dyDescent="0.25">
      <c r="A64" s="2" t="s">
        <v>2</v>
      </c>
      <c r="B64" s="2">
        <v>100</v>
      </c>
      <c r="C64" s="2">
        <v>0.4</v>
      </c>
      <c r="D64" s="2">
        <v>106572.33285999999</v>
      </c>
      <c r="E64" s="2">
        <v>1.443E-2</v>
      </c>
      <c r="F64" s="2">
        <v>103927.82608</v>
      </c>
      <c r="G64" s="2">
        <v>6.8180000000000004E-2</v>
      </c>
      <c r="H64" s="2">
        <v>97803.718909999996</v>
      </c>
      <c r="I64" s="2">
        <v>8.1057199999999998</v>
      </c>
      <c r="J64" s="2">
        <v>80</v>
      </c>
      <c r="K64" s="2">
        <v>97802.153229999996</v>
      </c>
      <c r="L64" s="2">
        <v>8.18919</v>
      </c>
      <c r="M64" s="2">
        <v>32</v>
      </c>
      <c r="N64" s="2">
        <v>97802.800019999995</v>
      </c>
      <c r="O64" s="2">
        <v>8.0649599999999992</v>
      </c>
      <c r="P64" s="2">
        <v>260</v>
      </c>
      <c r="Q64" s="2">
        <v>97803.095390000002</v>
      </c>
      <c r="R64" s="2">
        <v>8.1144700000000007</v>
      </c>
      <c r="S64" s="2">
        <v>101</v>
      </c>
      <c r="T64" s="2">
        <v>97801.737840000002</v>
      </c>
      <c r="U64" s="2">
        <v>8.5254600000000007</v>
      </c>
      <c r="V64" s="2">
        <v>16</v>
      </c>
    </row>
    <row r="65" spans="1:22" x14ac:dyDescent="0.25">
      <c r="A65" s="2" t="s">
        <v>2</v>
      </c>
      <c r="B65" s="2">
        <v>100</v>
      </c>
      <c r="C65" s="2">
        <v>0.4</v>
      </c>
      <c r="D65" s="2">
        <v>106572.33285999999</v>
      </c>
      <c r="E65" s="2">
        <v>1.4630000000000001E-2</v>
      </c>
      <c r="F65" s="2">
        <v>103927.82608</v>
      </c>
      <c r="G65" s="2">
        <v>6.8129999999999996E-2</v>
      </c>
      <c r="H65" s="2">
        <v>103922.5689</v>
      </c>
      <c r="I65" s="2">
        <v>8.1181000000000001</v>
      </c>
      <c r="J65" s="2">
        <v>80</v>
      </c>
      <c r="K65" s="2">
        <v>97801.737840000002</v>
      </c>
      <c r="L65" s="2">
        <v>8.2973499999999998</v>
      </c>
      <c r="M65" s="2">
        <v>33</v>
      </c>
      <c r="N65" s="2">
        <v>97803.341039999999</v>
      </c>
      <c r="O65" s="2">
        <v>8.0818499999999993</v>
      </c>
      <c r="P65" s="2">
        <v>266</v>
      </c>
      <c r="Q65" s="2">
        <v>97802.800019999995</v>
      </c>
      <c r="R65" s="2">
        <v>8.0914199999999994</v>
      </c>
      <c r="S65" s="2">
        <v>102</v>
      </c>
      <c r="T65" s="2">
        <v>97801.737840000002</v>
      </c>
      <c r="U65" s="2">
        <v>8.1972699999999996</v>
      </c>
      <c r="V65" s="2">
        <v>15</v>
      </c>
    </row>
    <row r="66" spans="1:22" x14ac:dyDescent="0.25">
      <c r="A66" s="2" t="s">
        <v>2</v>
      </c>
      <c r="B66" s="2">
        <v>100</v>
      </c>
      <c r="C66" s="2">
        <v>0.4</v>
      </c>
      <c r="D66" s="2">
        <v>106572.33285999999</v>
      </c>
      <c r="E66" s="2">
        <v>1.4370000000000001E-2</v>
      </c>
      <c r="F66" s="2">
        <v>103927.82608</v>
      </c>
      <c r="G66" s="2">
        <v>6.8220000000000003E-2</v>
      </c>
      <c r="H66" s="2">
        <v>97803.718909999996</v>
      </c>
      <c r="I66" s="2">
        <v>8.0831499999999998</v>
      </c>
      <c r="J66" s="2">
        <v>79</v>
      </c>
      <c r="K66" s="2">
        <v>97802.153229999996</v>
      </c>
      <c r="L66" s="2">
        <v>8.2599099999999996</v>
      </c>
      <c r="M66" s="2">
        <v>33</v>
      </c>
      <c r="N66" s="2">
        <v>97802.800019999995</v>
      </c>
      <c r="O66" s="2">
        <v>8.0720899999999993</v>
      </c>
      <c r="P66" s="2">
        <v>271</v>
      </c>
      <c r="Q66" s="2">
        <v>97802.153229999996</v>
      </c>
      <c r="R66" s="2">
        <v>8.0576899999999991</v>
      </c>
      <c r="S66" s="2">
        <v>104</v>
      </c>
      <c r="T66" s="2">
        <v>97801.737840000002</v>
      </c>
      <c r="U66" s="2">
        <v>8.2419600000000006</v>
      </c>
      <c r="V66" s="2">
        <v>16</v>
      </c>
    </row>
    <row r="67" spans="1:22" x14ac:dyDescent="0.25">
      <c r="A67" s="2" t="s">
        <v>2</v>
      </c>
      <c r="B67" s="2">
        <v>100</v>
      </c>
      <c r="C67" s="2">
        <v>0.4</v>
      </c>
      <c r="D67" s="2">
        <v>106572.33285999999</v>
      </c>
      <c r="E67" s="2">
        <v>1.452E-2</v>
      </c>
      <c r="F67" s="2">
        <v>103927.82608</v>
      </c>
      <c r="G67" s="2">
        <v>6.8180000000000004E-2</v>
      </c>
      <c r="H67" s="2">
        <v>97803.718909999996</v>
      </c>
      <c r="I67" s="2">
        <v>8.0996400000000008</v>
      </c>
      <c r="J67" s="2">
        <v>78</v>
      </c>
      <c r="K67" s="2">
        <v>97802.044829999999</v>
      </c>
      <c r="L67" s="2">
        <v>8.2109199999999998</v>
      </c>
      <c r="M67" s="2">
        <v>32</v>
      </c>
      <c r="N67" s="2">
        <v>97804.711809999993</v>
      </c>
      <c r="O67" s="2">
        <v>8.0823099999999997</v>
      </c>
      <c r="P67" s="2">
        <v>270</v>
      </c>
      <c r="Q67" s="2">
        <v>97802.921419999999</v>
      </c>
      <c r="R67" s="2">
        <v>8.1078399999999995</v>
      </c>
      <c r="S67" s="2">
        <v>96</v>
      </c>
      <c r="T67" s="2">
        <v>97801.737840000002</v>
      </c>
      <c r="U67" s="2">
        <v>8.3564299999999996</v>
      </c>
      <c r="V67" s="2">
        <v>15</v>
      </c>
    </row>
    <row r="68" spans="1:22" x14ac:dyDescent="0.25">
      <c r="A68" s="2" t="s">
        <v>2</v>
      </c>
      <c r="B68" s="2">
        <v>100</v>
      </c>
      <c r="C68" s="2">
        <v>0.7</v>
      </c>
      <c r="D68" s="2">
        <v>49967.583769999997</v>
      </c>
      <c r="E68" s="2">
        <v>1.584E-2</v>
      </c>
      <c r="F68" s="2">
        <v>40851.811970000002</v>
      </c>
      <c r="G68" s="2">
        <v>7.3590000000000003E-2</v>
      </c>
      <c r="H68" s="2">
        <v>40191.08814</v>
      </c>
      <c r="I68" s="2">
        <v>16.609159999999999</v>
      </c>
      <c r="J68" s="2">
        <v>147</v>
      </c>
      <c r="K68" s="2">
        <v>35512.379119999998</v>
      </c>
      <c r="L68" s="2">
        <v>16.773510000000002</v>
      </c>
      <c r="M68" s="2">
        <v>47</v>
      </c>
      <c r="N68" s="2">
        <v>37230.744509999997</v>
      </c>
      <c r="O68" s="2">
        <v>16.595030000000001</v>
      </c>
      <c r="P68" s="2">
        <v>414</v>
      </c>
      <c r="Q68" s="2">
        <v>37230.099179999997</v>
      </c>
      <c r="R68" s="2">
        <v>16.558039999999998</v>
      </c>
      <c r="S68" s="2">
        <v>199</v>
      </c>
      <c r="T68" s="2">
        <v>35571.760179999997</v>
      </c>
      <c r="U68" s="2">
        <v>16.586490000000001</v>
      </c>
      <c r="V68" s="2">
        <v>34</v>
      </c>
    </row>
    <row r="69" spans="1:22" x14ac:dyDescent="0.25">
      <c r="A69" s="2" t="s">
        <v>2</v>
      </c>
      <c r="B69" s="2">
        <v>100</v>
      </c>
      <c r="C69" s="2">
        <v>0.7</v>
      </c>
      <c r="D69" s="2">
        <v>49967.583769999997</v>
      </c>
      <c r="E69" s="2">
        <v>1.5789999999999998E-2</v>
      </c>
      <c r="F69" s="2">
        <v>40851.811970000002</v>
      </c>
      <c r="G69" s="2">
        <v>7.3289999999999994E-2</v>
      </c>
      <c r="H69" s="2">
        <v>40193.894670000001</v>
      </c>
      <c r="I69" s="2">
        <v>16.615189999999998</v>
      </c>
      <c r="J69" s="2">
        <v>146</v>
      </c>
      <c r="K69" s="2">
        <v>35450.18333</v>
      </c>
      <c r="L69" s="2">
        <v>16.819320000000001</v>
      </c>
      <c r="M69" s="2">
        <v>53</v>
      </c>
      <c r="N69" s="2">
        <v>35923.347000000002</v>
      </c>
      <c r="O69" s="2">
        <v>16.568570000000001</v>
      </c>
      <c r="P69" s="2">
        <v>444</v>
      </c>
      <c r="Q69" s="2">
        <v>37230.34388</v>
      </c>
      <c r="R69" s="2">
        <v>16.611370000000001</v>
      </c>
      <c r="S69" s="2">
        <v>178</v>
      </c>
      <c r="T69" s="2">
        <v>35496.282169999999</v>
      </c>
      <c r="U69" s="2">
        <v>16.77064</v>
      </c>
      <c r="V69" s="2">
        <v>32</v>
      </c>
    </row>
    <row r="70" spans="1:22" x14ac:dyDescent="0.25">
      <c r="A70" s="2" t="s">
        <v>2</v>
      </c>
      <c r="B70" s="2">
        <v>100</v>
      </c>
      <c r="C70" s="2">
        <v>0.7</v>
      </c>
      <c r="D70" s="2">
        <v>49967.583769999997</v>
      </c>
      <c r="E70" s="2">
        <v>1.789E-2</v>
      </c>
      <c r="F70" s="2">
        <v>40851.811970000002</v>
      </c>
      <c r="G70" s="2">
        <v>8.2799999999999999E-2</v>
      </c>
      <c r="H70" s="2">
        <v>38818.57114</v>
      </c>
      <c r="I70" s="2">
        <v>16.597339999999999</v>
      </c>
      <c r="J70" s="2">
        <v>143</v>
      </c>
      <c r="K70" s="2">
        <v>35406.65006</v>
      </c>
      <c r="L70" s="2">
        <v>16.76885</v>
      </c>
      <c r="M70" s="2">
        <v>52</v>
      </c>
      <c r="N70" s="2">
        <v>35919.276639999996</v>
      </c>
      <c r="O70" s="2">
        <v>16.582000000000001</v>
      </c>
      <c r="P70" s="2">
        <v>467</v>
      </c>
      <c r="Q70" s="2">
        <v>37005.602859999999</v>
      </c>
      <c r="R70" s="2">
        <v>16.56991</v>
      </c>
      <c r="S70" s="2">
        <v>182</v>
      </c>
      <c r="T70" s="2">
        <v>35271.705349999997</v>
      </c>
      <c r="U70" s="2">
        <v>17.001629999999999</v>
      </c>
      <c r="V70" s="2">
        <v>26</v>
      </c>
    </row>
    <row r="71" spans="1:22" x14ac:dyDescent="0.25">
      <c r="A71" s="2" t="s">
        <v>2</v>
      </c>
      <c r="B71" s="2">
        <v>100</v>
      </c>
      <c r="C71" s="2">
        <v>0.7</v>
      </c>
      <c r="D71" s="2">
        <v>49967.583769999997</v>
      </c>
      <c r="E71" s="2">
        <v>1.7780000000000001E-2</v>
      </c>
      <c r="F71" s="2">
        <v>40851.811970000002</v>
      </c>
      <c r="G71" s="2">
        <v>8.3589999999999998E-2</v>
      </c>
      <c r="H71" s="2">
        <v>39777.116929999997</v>
      </c>
      <c r="I71" s="2">
        <v>16.65456</v>
      </c>
      <c r="J71" s="2">
        <v>136</v>
      </c>
      <c r="K71" s="2">
        <v>35478.652410000002</v>
      </c>
      <c r="L71" s="2">
        <v>16.838000000000001</v>
      </c>
      <c r="M71" s="2">
        <v>53</v>
      </c>
      <c r="N71" s="2">
        <v>35773.468820000002</v>
      </c>
      <c r="O71" s="2">
        <v>16.578140000000001</v>
      </c>
      <c r="P71" s="2">
        <v>456</v>
      </c>
      <c r="Q71" s="2">
        <v>37233.236389999998</v>
      </c>
      <c r="R71" s="2">
        <v>16.66808</v>
      </c>
      <c r="S71" s="2">
        <v>178</v>
      </c>
      <c r="T71" s="2">
        <v>35280.498440000003</v>
      </c>
      <c r="U71" s="2">
        <v>16.935759999999998</v>
      </c>
      <c r="V71" s="2">
        <v>29</v>
      </c>
    </row>
    <row r="72" spans="1:22" x14ac:dyDescent="0.25">
      <c r="A72" s="2" t="s">
        <v>2</v>
      </c>
      <c r="B72" s="2">
        <v>100</v>
      </c>
      <c r="C72" s="2">
        <v>0.7</v>
      </c>
      <c r="D72" s="2">
        <v>49967.583769999997</v>
      </c>
      <c r="E72" s="2">
        <v>1.8290000000000001E-2</v>
      </c>
      <c r="F72" s="2">
        <v>40851.811970000002</v>
      </c>
      <c r="G72" s="2">
        <v>8.3089999999999997E-2</v>
      </c>
      <c r="H72" s="2">
        <v>40199.850579999998</v>
      </c>
      <c r="I72" s="2">
        <v>16.587029999999999</v>
      </c>
      <c r="J72" s="2">
        <v>133</v>
      </c>
      <c r="K72" s="2">
        <v>34988.403409999999</v>
      </c>
      <c r="L72" s="2">
        <v>16.60238</v>
      </c>
      <c r="M72" s="2">
        <v>52</v>
      </c>
      <c r="N72" s="2">
        <v>37228.930260000001</v>
      </c>
      <c r="O72" s="2">
        <v>16.563490000000002</v>
      </c>
      <c r="P72" s="2">
        <v>450</v>
      </c>
      <c r="Q72" s="2">
        <v>37230.988790000003</v>
      </c>
      <c r="R72" s="2">
        <v>16.631779999999999</v>
      </c>
      <c r="S72" s="2">
        <v>185</v>
      </c>
      <c r="T72" s="2">
        <v>35427.640760000002</v>
      </c>
      <c r="U72" s="2">
        <v>16.694790000000001</v>
      </c>
      <c r="V72" s="2">
        <v>32</v>
      </c>
    </row>
    <row r="73" spans="1:22" x14ac:dyDescent="0.25">
      <c r="A73" s="2" t="s">
        <v>2</v>
      </c>
      <c r="B73" s="2">
        <v>100</v>
      </c>
      <c r="C73" s="2">
        <v>1</v>
      </c>
      <c r="D73" s="2">
        <v>51965.890200000002</v>
      </c>
      <c r="E73" s="2">
        <v>1.8749999999999999E-2</v>
      </c>
      <c r="F73" s="2">
        <v>37756.541669999999</v>
      </c>
      <c r="G73" s="2">
        <v>8.4680000000000005E-2</v>
      </c>
      <c r="H73" s="2">
        <v>38449.700850000001</v>
      </c>
      <c r="I73" s="2">
        <v>26.7364</v>
      </c>
      <c r="J73" s="2">
        <v>221</v>
      </c>
      <c r="K73" s="2">
        <v>35001.979149999999</v>
      </c>
      <c r="L73" s="2">
        <v>26.82649</v>
      </c>
      <c r="M73" s="2">
        <v>84</v>
      </c>
      <c r="N73" s="2">
        <v>36079.407910000002</v>
      </c>
      <c r="O73" s="2">
        <v>26.701360000000001</v>
      </c>
      <c r="P73" s="2">
        <v>793</v>
      </c>
      <c r="Q73" s="2">
        <v>36793.455000000002</v>
      </c>
      <c r="R73" s="2">
        <v>26.697990000000001</v>
      </c>
      <c r="S73" s="2">
        <v>299</v>
      </c>
      <c r="T73" s="2">
        <v>35156.06005</v>
      </c>
      <c r="U73" s="2">
        <v>27.174330000000001</v>
      </c>
      <c r="V73" s="2">
        <v>38</v>
      </c>
    </row>
    <row r="74" spans="1:22" x14ac:dyDescent="0.25">
      <c r="A74" s="2" t="s">
        <v>2</v>
      </c>
      <c r="B74" s="2">
        <v>100</v>
      </c>
      <c r="C74" s="2">
        <v>1</v>
      </c>
      <c r="D74" s="2">
        <v>51965.890200000002</v>
      </c>
      <c r="E74" s="2">
        <v>1.9990000000000001E-2</v>
      </c>
      <c r="F74" s="2">
        <v>37756.541669999999</v>
      </c>
      <c r="G74" s="2">
        <v>8.8359999999999994E-2</v>
      </c>
      <c r="H74" s="2">
        <v>38277.481160000003</v>
      </c>
      <c r="I74" s="2">
        <v>26.690570000000001</v>
      </c>
      <c r="J74" s="2">
        <v>220</v>
      </c>
      <c r="K74" s="2">
        <v>35025.233229999998</v>
      </c>
      <c r="L74" s="2">
        <v>26.81879</v>
      </c>
      <c r="M74" s="2">
        <v>84</v>
      </c>
      <c r="N74" s="2">
        <v>35528.842040000003</v>
      </c>
      <c r="O74" s="2">
        <v>26.6937</v>
      </c>
      <c r="P74" s="2">
        <v>729</v>
      </c>
      <c r="Q74" s="2">
        <v>36794.987059999999</v>
      </c>
      <c r="R74" s="2">
        <v>26.812919999999998</v>
      </c>
      <c r="S74" s="2">
        <v>302</v>
      </c>
      <c r="T74" s="2">
        <v>35074.352630000001</v>
      </c>
      <c r="U74" s="2">
        <v>26.879840000000002</v>
      </c>
      <c r="V74" s="2">
        <v>38</v>
      </c>
    </row>
    <row r="75" spans="1:22" x14ac:dyDescent="0.25">
      <c r="A75" s="2" t="s">
        <v>2</v>
      </c>
      <c r="B75" s="2">
        <v>100</v>
      </c>
      <c r="C75" s="2">
        <v>1</v>
      </c>
      <c r="D75" s="2">
        <v>51965.890200000002</v>
      </c>
      <c r="E75" s="2">
        <v>1.9800000000000002E-2</v>
      </c>
      <c r="F75" s="2">
        <v>37756.541669999999</v>
      </c>
      <c r="G75" s="2">
        <v>8.9520000000000002E-2</v>
      </c>
      <c r="H75" s="2">
        <v>38013.079239999999</v>
      </c>
      <c r="I75" s="2">
        <v>26.833089999999999</v>
      </c>
      <c r="J75" s="2">
        <v>231</v>
      </c>
      <c r="K75" s="2">
        <v>35138.819439999999</v>
      </c>
      <c r="L75" s="2">
        <v>26.759229999999999</v>
      </c>
      <c r="M75" s="2">
        <v>84</v>
      </c>
      <c r="N75" s="2">
        <v>35529.246550000003</v>
      </c>
      <c r="O75" s="2">
        <v>26.689409999999999</v>
      </c>
      <c r="P75" s="2">
        <v>740</v>
      </c>
      <c r="Q75" s="2">
        <v>36793.455000000002</v>
      </c>
      <c r="R75" s="2">
        <v>26.710850000000001</v>
      </c>
      <c r="S75" s="2">
        <v>293</v>
      </c>
      <c r="T75" s="2">
        <v>35037.783329999998</v>
      </c>
      <c r="U75" s="2">
        <v>26.893270000000001</v>
      </c>
      <c r="V75" s="2">
        <v>38</v>
      </c>
    </row>
    <row r="76" spans="1:22" x14ac:dyDescent="0.25">
      <c r="A76" s="2" t="s">
        <v>2</v>
      </c>
      <c r="B76" s="2">
        <v>100</v>
      </c>
      <c r="C76" s="2">
        <v>1</v>
      </c>
      <c r="D76" s="2">
        <v>51965.890200000002</v>
      </c>
      <c r="E76" s="2">
        <v>2.01E-2</v>
      </c>
      <c r="F76" s="2">
        <v>37756.541669999999</v>
      </c>
      <c r="G76" s="2">
        <v>8.7499999999999994E-2</v>
      </c>
      <c r="H76" s="2">
        <v>38981.133699999998</v>
      </c>
      <c r="I76" s="2">
        <v>26.755990000000001</v>
      </c>
      <c r="J76" s="2">
        <v>224</v>
      </c>
      <c r="K76" s="2">
        <v>34934.940779999997</v>
      </c>
      <c r="L76" s="2">
        <v>26.924849999999999</v>
      </c>
      <c r="M76" s="2">
        <v>84</v>
      </c>
      <c r="N76" s="2">
        <v>35529.909310000003</v>
      </c>
      <c r="O76" s="2">
        <v>26.715019999999999</v>
      </c>
      <c r="P76" s="2">
        <v>765</v>
      </c>
      <c r="Q76" s="2">
        <v>36793.980040000002</v>
      </c>
      <c r="R76" s="2">
        <v>27.133179999999999</v>
      </c>
      <c r="S76" s="2">
        <v>297</v>
      </c>
      <c r="T76" s="2">
        <v>35274.832159999998</v>
      </c>
      <c r="U76" s="2">
        <v>27.05594</v>
      </c>
      <c r="V76" s="2">
        <v>38</v>
      </c>
    </row>
    <row r="77" spans="1:22" x14ac:dyDescent="0.25">
      <c r="A77" s="2" t="s">
        <v>2</v>
      </c>
      <c r="B77" s="2">
        <v>100</v>
      </c>
      <c r="C77" s="2">
        <v>1</v>
      </c>
      <c r="D77" s="2">
        <v>51965.890200000002</v>
      </c>
      <c r="E77" s="2">
        <v>1.9990000000000001E-2</v>
      </c>
      <c r="F77" s="2">
        <v>37756.541669999999</v>
      </c>
      <c r="G77" s="2">
        <v>8.7209999999999996E-2</v>
      </c>
      <c r="H77" s="2">
        <v>39055.27549</v>
      </c>
      <c r="I77" s="2">
        <v>26.694320000000001</v>
      </c>
      <c r="J77" s="2">
        <v>219</v>
      </c>
      <c r="K77" s="2">
        <v>34947.428749999999</v>
      </c>
      <c r="L77" s="2">
        <v>26.897960000000001</v>
      </c>
      <c r="M77" s="2">
        <v>85</v>
      </c>
      <c r="N77" s="2">
        <v>37113.399579999998</v>
      </c>
      <c r="O77" s="2">
        <v>26.714020000000001</v>
      </c>
      <c r="P77" s="2">
        <v>735</v>
      </c>
      <c r="Q77" s="2">
        <v>36794.347139999998</v>
      </c>
      <c r="R77" s="2">
        <v>26.735759999999999</v>
      </c>
      <c r="S77" s="2">
        <v>298</v>
      </c>
      <c r="T77" s="2">
        <v>35160.428200000002</v>
      </c>
      <c r="U77" s="2">
        <v>27.026070000000001</v>
      </c>
      <c r="V77" s="2">
        <v>38</v>
      </c>
    </row>
    <row r="78" spans="1:22" x14ac:dyDescent="0.25">
      <c r="A78" s="2" t="s">
        <v>2</v>
      </c>
      <c r="B78" s="2">
        <v>997</v>
      </c>
      <c r="C78" s="2">
        <v>0.4</v>
      </c>
      <c r="D78" s="2">
        <v>474860.86309</v>
      </c>
      <c r="E78" s="2">
        <v>0.14202000000000001</v>
      </c>
      <c r="F78" s="2">
        <v>475536.04459</v>
      </c>
      <c r="G78" s="2">
        <v>0.1186</v>
      </c>
      <c r="H78" s="2">
        <v>463079.52308999997</v>
      </c>
      <c r="I78" s="2">
        <v>592.95239000000004</v>
      </c>
      <c r="J78" s="2">
        <v>254</v>
      </c>
      <c r="K78" s="2">
        <v>424576.45814</v>
      </c>
      <c r="L78" s="2">
        <v>598.29638999999997</v>
      </c>
      <c r="M78" s="2">
        <v>9</v>
      </c>
      <c r="N78" s="2">
        <v>424614.04272000003</v>
      </c>
      <c r="O78" s="2">
        <v>592.53755999999998</v>
      </c>
      <c r="P78" s="2">
        <v>1459</v>
      </c>
      <c r="Q78" s="2">
        <v>424611.51757999999</v>
      </c>
      <c r="R78" s="2">
        <v>596.10663</v>
      </c>
      <c r="S78" s="2">
        <v>39</v>
      </c>
      <c r="T78" s="2">
        <v>424587.55718</v>
      </c>
      <c r="U78" s="2">
        <v>615.78108999999995</v>
      </c>
      <c r="V78" s="2">
        <v>7</v>
      </c>
    </row>
    <row r="79" spans="1:22" x14ac:dyDescent="0.25">
      <c r="A79" s="2" t="s">
        <v>2</v>
      </c>
      <c r="B79" s="2">
        <v>997</v>
      </c>
      <c r="C79" s="2">
        <v>0.4</v>
      </c>
      <c r="D79" s="2">
        <v>474860.86309</v>
      </c>
      <c r="E79" s="2">
        <v>1.426E-2</v>
      </c>
      <c r="F79" s="2">
        <v>475536.04459</v>
      </c>
      <c r="G79" s="2">
        <v>0.11551</v>
      </c>
      <c r="H79" s="2">
        <v>453873.56161999999</v>
      </c>
      <c r="I79" s="2">
        <v>592.52756999999997</v>
      </c>
      <c r="J79" s="2">
        <v>258</v>
      </c>
      <c r="K79" s="2">
        <v>424575.22558000003</v>
      </c>
      <c r="L79" s="2">
        <v>597.25410999999997</v>
      </c>
      <c r="M79" s="2">
        <v>9</v>
      </c>
      <c r="N79" s="2">
        <v>424611.96262000001</v>
      </c>
      <c r="O79" s="2">
        <v>592.32313999999997</v>
      </c>
      <c r="P79" s="2">
        <v>1478</v>
      </c>
      <c r="Q79" s="2">
        <v>424611.51757999999</v>
      </c>
      <c r="R79" s="2">
        <v>592.8854</v>
      </c>
      <c r="S79" s="2">
        <v>40</v>
      </c>
      <c r="T79" s="2">
        <v>424588.30576000002</v>
      </c>
      <c r="U79" s="2">
        <v>615.61855000000003</v>
      </c>
      <c r="V79" s="2">
        <v>7</v>
      </c>
    </row>
    <row r="80" spans="1:22" x14ac:dyDescent="0.25">
      <c r="A80" s="2" t="s">
        <v>2</v>
      </c>
      <c r="B80" s="2">
        <v>997</v>
      </c>
      <c r="C80" s="2">
        <v>0.4</v>
      </c>
      <c r="D80" s="2">
        <v>474860.86309</v>
      </c>
      <c r="E80" s="2">
        <v>1.461E-2</v>
      </c>
      <c r="F80" s="2">
        <v>475536.04459</v>
      </c>
      <c r="G80" s="2">
        <v>0.11483</v>
      </c>
      <c r="H80" s="2">
        <v>456934.34097999998</v>
      </c>
      <c r="I80" s="2">
        <v>593.40782999999999</v>
      </c>
      <c r="J80" s="2">
        <v>253</v>
      </c>
      <c r="K80" s="2">
        <v>424577.79528999998</v>
      </c>
      <c r="L80" s="2">
        <v>599.99085000000002</v>
      </c>
      <c r="M80" s="2">
        <v>9</v>
      </c>
      <c r="N80" s="2">
        <v>424598.25572000002</v>
      </c>
      <c r="O80" s="2">
        <v>592.24026000000003</v>
      </c>
      <c r="P80" s="2">
        <v>1549</v>
      </c>
      <c r="Q80" s="2">
        <v>424611.51757999999</v>
      </c>
      <c r="R80" s="2">
        <v>598.41434000000004</v>
      </c>
      <c r="S80" s="2">
        <v>41</v>
      </c>
      <c r="T80" s="2">
        <v>424582.55648999999</v>
      </c>
      <c r="U80" s="2">
        <v>633.26696000000004</v>
      </c>
      <c r="V80" s="2">
        <v>8</v>
      </c>
    </row>
    <row r="81" spans="1:22" x14ac:dyDescent="0.25">
      <c r="A81" s="2" t="s">
        <v>2</v>
      </c>
      <c r="B81" s="2">
        <v>997</v>
      </c>
      <c r="C81" s="2">
        <v>0.4</v>
      </c>
      <c r="D81" s="2">
        <v>474860.86309</v>
      </c>
      <c r="E81" s="2">
        <v>1.427E-2</v>
      </c>
      <c r="F81" s="2">
        <v>475536.04459</v>
      </c>
      <c r="G81" s="2">
        <v>0.11609999999999999</v>
      </c>
      <c r="H81" s="2">
        <v>444226.90026000002</v>
      </c>
      <c r="I81" s="2">
        <v>592.97215000000006</v>
      </c>
      <c r="J81" s="2">
        <v>254</v>
      </c>
      <c r="K81" s="2">
        <v>424576.63676999998</v>
      </c>
      <c r="L81" s="2">
        <v>600.12788999999998</v>
      </c>
      <c r="M81" s="2">
        <v>9</v>
      </c>
      <c r="N81" s="2">
        <v>424613.07582000003</v>
      </c>
      <c r="O81" s="2">
        <v>592.44406000000004</v>
      </c>
      <c r="P81" s="2">
        <v>1471</v>
      </c>
      <c r="Q81" s="2">
        <v>424611.51757999999</v>
      </c>
      <c r="R81" s="2">
        <v>601.18807000000004</v>
      </c>
      <c r="S81" s="2">
        <v>41</v>
      </c>
      <c r="T81" s="2">
        <v>424579.91054000001</v>
      </c>
      <c r="U81" s="2">
        <v>601.19719999999995</v>
      </c>
      <c r="V81" s="2">
        <v>8</v>
      </c>
    </row>
    <row r="82" spans="1:22" x14ac:dyDescent="0.25">
      <c r="A82" s="2" t="s">
        <v>2</v>
      </c>
      <c r="B82" s="2">
        <v>997</v>
      </c>
      <c r="C82" s="2">
        <v>0.4</v>
      </c>
      <c r="D82" s="2">
        <v>474860.86309</v>
      </c>
      <c r="E82" s="2">
        <v>1.4290000000000001E-2</v>
      </c>
      <c r="F82" s="2">
        <v>475536.04459</v>
      </c>
      <c r="G82" s="2">
        <v>0.11514000000000001</v>
      </c>
      <c r="H82" s="2">
        <v>464599.45695999998</v>
      </c>
      <c r="I82" s="2">
        <v>592.47245999999996</v>
      </c>
      <c r="J82" s="2">
        <v>273</v>
      </c>
      <c r="K82" s="2">
        <v>424573.74625999999</v>
      </c>
      <c r="L82" s="2">
        <v>600.81939999999997</v>
      </c>
      <c r="M82" s="2">
        <v>9</v>
      </c>
      <c r="N82" s="2">
        <v>424606.85019999999</v>
      </c>
      <c r="O82" s="2">
        <v>592.45600000000002</v>
      </c>
      <c r="P82" s="2">
        <v>1549</v>
      </c>
      <c r="Q82" s="2">
        <v>424611.51757999999</v>
      </c>
      <c r="R82" s="2">
        <v>597.27684999999997</v>
      </c>
      <c r="S82" s="2">
        <v>41</v>
      </c>
      <c r="T82" s="2">
        <v>424580.26526000001</v>
      </c>
      <c r="U82" s="2">
        <v>626.80258000000003</v>
      </c>
      <c r="V82" s="2">
        <v>9</v>
      </c>
    </row>
    <row r="83" spans="1:22" x14ac:dyDescent="0.25">
      <c r="A83" s="2" t="s">
        <v>2</v>
      </c>
      <c r="B83" s="2">
        <v>997</v>
      </c>
      <c r="C83" s="2">
        <v>0.7</v>
      </c>
      <c r="D83" s="2">
        <v>335573.00625999999</v>
      </c>
      <c r="E83" s="2">
        <v>1.4030000000000001E-2</v>
      </c>
      <c r="F83" s="2">
        <v>332625.23375999997</v>
      </c>
      <c r="G83" s="2">
        <v>9.1350000000000001E-2</v>
      </c>
      <c r="H83" s="2">
        <v>330893.77052000002</v>
      </c>
      <c r="I83" s="2">
        <v>858.32082000000003</v>
      </c>
      <c r="J83" s="2">
        <v>402</v>
      </c>
      <c r="K83" s="2">
        <v>323613.56492999999</v>
      </c>
      <c r="L83" s="2">
        <v>882.03579000000002</v>
      </c>
      <c r="M83" s="2">
        <v>12</v>
      </c>
      <c r="N83" s="2">
        <v>325301.60155000002</v>
      </c>
      <c r="O83" s="2">
        <v>857.38635999999997</v>
      </c>
      <c r="P83" s="2">
        <v>2236</v>
      </c>
      <c r="Q83" s="2">
        <v>326490.10608</v>
      </c>
      <c r="R83" s="2">
        <v>857.38246000000004</v>
      </c>
      <c r="S83" s="2">
        <v>60</v>
      </c>
      <c r="T83" s="2">
        <v>323274.46750000003</v>
      </c>
      <c r="U83" s="2">
        <v>857.16860999999994</v>
      </c>
      <c r="V83" s="2">
        <v>10</v>
      </c>
    </row>
    <row r="84" spans="1:22" x14ac:dyDescent="0.25">
      <c r="A84" s="2" t="s">
        <v>2</v>
      </c>
      <c r="B84" s="2">
        <v>997</v>
      </c>
      <c r="C84" s="2">
        <v>0.7</v>
      </c>
      <c r="D84" s="2">
        <v>335573.00625999999</v>
      </c>
      <c r="E84" s="2">
        <v>1.4019999999999999E-2</v>
      </c>
      <c r="F84" s="2">
        <v>332625.23375999997</v>
      </c>
      <c r="G84" s="2">
        <v>9.3509999999999996E-2</v>
      </c>
      <c r="H84" s="2">
        <v>328326.88208000001</v>
      </c>
      <c r="I84" s="2">
        <v>858.20327999999995</v>
      </c>
      <c r="J84" s="2">
        <v>395</v>
      </c>
      <c r="K84" s="2">
        <v>323906.54171000002</v>
      </c>
      <c r="L84" s="2">
        <v>876.29052999999999</v>
      </c>
      <c r="M84" s="2">
        <v>12</v>
      </c>
      <c r="N84" s="2">
        <v>324986.06806000002</v>
      </c>
      <c r="O84" s="2">
        <v>857.48162000000002</v>
      </c>
      <c r="P84" s="2">
        <v>2193</v>
      </c>
      <c r="Q84" s="2">
        <v>326029.18378999998</v>
      </c>
      <c r="R84" s="2">
        <v>857.19743000000005</v>
      </c>
      <c r="S84" s="2">
        <v>59</v>
      </c>
      <c r="T84" s="2">
        <v>323272.09295999998</v>
      </c>
      <c r="U84" s="2">
        <v>857.66889000000003</v>
      </c>
      <c r="V84" s="2">
        <v>10</v>
      </c>
    </row>
    <row r="85" spans="1:22" x14ac:dyDescent="0.25">
      <c r="A85" s="2" t="s">
        <v>2</v>
      </c>
      <c r="B85" s="2">
        <v>997</v>
      </c>
      <c r="C85" s="2">
        <v>0.7</v>
      </c>
      <c r="D85" s="2">
        <v>335573.00625999999</v>
      </c>
      <c r="E85" s="2">
        <v>1.4489999999999999E-2</v>
      </c>
      <c r="F85" s="2">
        <v>332625.23375999997</v>
      </c>
      <c r="G85" s="2">
        <v>8.9050000000000004E-2</v>
      </c>
      <c r="H85" s="2">
        <v>330521.76788</v>
      </c>
      <c r="I85" s="2">
        <v>858.07416000000001</v>
      </c>
      <c r="J85" s="2">
        <v>387</v>
      </c>
      <c r="K85" s="2">
        <v>323811.39321000001</v>
      </c>
      <c r="L85" s="2">
        <v>878.65895</v>
      </c>
      <c r="M85" s="2">
        <v>12</v>
      </c>
      <c r="N85" s="2">
        <v>324690.28109</v>
      </c>
      <c r="O85" s="2">
        <v>857.19421</v>
      </c>
      <c r="P85" s="2">
        <v>2304</v>
      </c>
      <c r="Q85" s="2">
        <v>326490.10608</v>
      </c>
      <c r="R85" s="2">
        <v>863.92705999999998</v>
      </c>
      <c r="S85" s="2">
        <v>60</v>
      </c>
      <c r="T85" s="2">
        <v>323283.10027</v>
      </c>
      <c r="U85" s="2">
        <v>859.37865999999997</v>
      </c>
      <c r="V85" s="2">
        <v>10</v>
      </c>
    </row>
    <row r="86" spans="1:22" x14ac:dyDescent="0.25">
      <c r="A86" s="2" t="s">
        <v>2</v>
      </c>
      <c r="B86" s="2">
        <v>997</v>
      </c>
      <c r="C86" s="2">
        <v>0.7</v>
      </c>
      <c r="D86" s="2">
        <v>335573.00625999999</v>
      </c>
      <c r="E86" s="2">
        <v>1.453E-2</v>
      </c>
      <c r="F86" s="2">
        <v>332625.23375999997</v>
      </c>
      <c r="G86" s="2">
        <v>9.1759999999999994E-2</v>
      </c>
      <c r="H86" s="2">
        <v>333293.40993999998</v>
      </c>
      <c r="I86" s="2">
        <v>857.39279999999997</v>
      </c>
      <c r="J86" s="2">
        <v>409</v>
      </c>
      <c r="K86" s="2">
        <v>323785.19520999998</v>
      </c>
      <c r="L86" s="2">
        <v>880.14823999999999</v>
      </c>
      <c r="M86" s="2">
        <v>12</v>
      </c>
      <c r="N86" s="2">
        <v>324428.85622999998</v>
      </c>
      <c r="O86" s="2">
        <v>857.18588</v>
      </c>
      <c r="P86" s="2">
        <v>2356</v>
      </c>
      <c r="Q86" s="2">
        <v>325482.15110999998</v>
      </c>
      <c r="R86" s="2">
        <v>867.55817999999999</v>
      </c>
      <c r="S86" s="2">
        <v>59</v>
      </c>
      <c r="T86" s="2">
        <v>323240.58781</v>
      </c>
      <c r="U86" s="2">
        <v>860.53331000000003</v>
      </c>
      <c r="V86" s="2">
        <v>10</v>
      </c>
    </row>
    <row r="87" spans="1:22" x14ac:dyDescent="0.25">
      <c r="A87" s="2" t="s">
        <v>2</v>
      </c>
      <c r="B87" s="2">
        <v>997</v>
      </c>
      <c r="C87" s="2">
        <v>0.7</v>
      </c>
      <c r="D87" s="2">
        <v>335573.00625999999</v>
      </c>
      <c r="E87" s="2">
        <v>1.4019999999999999E-2</v>
      </c>
      <c r="F87" s="2">
        <v>332625.23375999997</v>
      </c>
      <c r="G87" s="2">
        <v>8.9340000000000003E-2</v>
      </c>
      <c r="H87" s="2">
        <v>330990.76208999997</v>
      </c>
      <c r="I87" s="2">
        <v>858.75900000000001</v>
      </c>
      <c r="J87" s="2">
        <v>397</v>
      </c>
      <c r="K87" s="2">
        <v>323749.69282</v>
      </c>
      <c r="L87" s="2">
        <v>883.24584000000004</v>
      </c>
      <c r="M87" s="2">
        <v>12</v>
      </c>
      <c r="N87" s="2">
        <v>324713.07604999997</v>
      </c>
      <c r="O87" s="2">
        <v>857.36532999999997</v>
      </c>
      <c r="P87" s="2">
        <v>2326</v>
      </c>
      <c r="Q87" s="2">
        <v>325467.91593999998</v>
      </c>
      <c r="R87" s="2">
        <v>857.40270999999996</v>
      </c>
      <c r="S87" s="2">
        <v>58</v>
      </c>
      <c r="T87" s="2">
        <v>323111.34379999997</v>
      </c>
      <c r="U87" s="2">
        <v>942.30181000000005</v>
      </c>
      <c r="V87" s="2">
        <v>11</v>
      </c>
    </row>
    <row r="88" spans="1:22" x14ac:dyDescent="0.25">
      <c r="A88" s="2" t="s">
        <v>2</v>
      </c>
      <c r="B88" s="2">
        <v>997</v>
      </c>
      <c r="C88" s="2">
        <v>1</v>
      </c>
      <c r="D88" s="2">
        <v>325157.24458</v>
      </c>
      <c r="E88" s="2">
        <v>1.329E-2</v>
      </c>
      <c r="F88" s="2">
        <v>325112.91985000001</v>
      </c>
      <c r="G88" s="2">
        <v>5.6340000000000001E-2</v>
      </c>
      <c r="H88" s="2">
        <v>325157.24458</v>
      </c>
      <c r="I88" s="2">
        <v>1010.57339</v>
      </c>
      <c r="J88" s="2">
        <v>439</v>
      </c>
      <c r="K88" s="2">
        <v>323380.79271000001</v>
      </c>
      <c r="L88" s="2">
        <v>1022.949</v>
      </c>
      <c r="M88" s="2">
        <v>14</v>
      </c>
      <c r="N88" s="2">
        <v>324264.10952</v>
      </c>
      <c r="O88" s="2">
        <v>1008.8081</v>
      </c>
      <c r="P88" s="2">
        <v>2696</v>
      </c>
      <c r="Q88" s="2">
        <v>328152.40730000002</v>
      </c>
      <c r="R88" s="2">
        <v>1021.251</v>
      </c>
      <c r="S88" s="2">
        <v>72</v>
      </c>
      <c r="T88" s="2">
        <v>322771.31072000001</v>
      </c>
      <c r="U88" s="2">
        <v>1009.78057</v>
      </c>
      <c r="V88" s="2">
        <v>11</v>
      </c>
    </row>
    <row r="89" spans="1:22" x14ac:dyDescent="0.25">
      <c r="A89" s="2" t="s">
        <v>2</v>
      </c>
      <c r="B89" s="2">
        <v>997</v>
      </c>
      <c r="C89" s="2">
        <v>1</v>
      </c>
      <c r="D89" s="2">
        <v>325157.24458</v>
      </c>
      <c r="E89" s="2">
        <v>1.3299999999999999E-2</v>
      </c>
      <c r="F89" s="2">
        <v>325112.91985000001</v>
      </c>
      <c r="G89" s="2">
        <v>5.5780000000000003E-2</v>
      </c>
      <c r="H89" s="2">
        <v>325157.24458</v>
      </c>
      <c r="I89" s="2">
        <v>1009.3984400000001</v>
      </c>
      <c r="J89" s="2">
        <v>449</v>
      </c>
      <c r="K89" s="2">
        <v>322989.87462999998</v>
      </c>
      <c r="L89" s="2">
        <v>1023.89345</v>
      </c>
      <c r="M89" s="2">
        <v>14</v>
      </c>
      <c r="N89" s="2">
        <v>324744.85892000003</v>
      </c>
      <c r="O89" s="2">
        <v>1008.63126</v>
      </c>
      <c r="P89" s="2">
        <v>2762</v>
      </c>
      <c r="Q89" s="2">
        <v>328152.40730000002</v>
      </c>
      <c r="R89" s="2">
        <v>1010.57922</v>
      </c>
      <c r="S89" s="2">
        <v>71</v>
      </c>
      <c r="T89" s="2">
        <v>322739.46094000002</v>
      </c>
      <c r="U89" s="2">
        <v>1101.30834</v>
      </c>
      <c r="V89" s="2">
        <v>12</v>
      </c>
    </row>
    <row r="90" spans="1:22" x14ac:dyDescent="0.25">
      <c r="A90" s="2" t="s">
        <v>2</v>
      </c>
      <c r="B90" s="2">
        <v>997</v>
      </c>
      <c r="C90" s="2">
        <v>1</v>
      </c>
      <c r="D90" s="2">
        <v>325157.24458</v>
      </c>
      <c r="E90" s="2">
        <v>1.3650000000000001E-2</v>
      </c>
      <c r="F90" s="2">
        <v>325112.91985000001</v>
      </c>
      <c r="G90" s="2">
        <v>5.5710000000000003E-2</v>
      </c>
      <c r="H90" s="2">
        <v>325157.24458</v>
      </c>
      <c r="I90" s="2">
        <v>1009.65954</v>
      </c>
      <c r="J90" s="2">
        <v>435</v>
      </c>
      <c r="K90" s="2">
        <v>323119.57393000001</v>
      </c>
      <c r="L90" s="2">
        <v>1025.2797599999999</v>
      </c>
      <c r="M90" s="2">
        <v>14</v>
      </c>
      <c r="N90" s="2">
        <v>324148.07462999999</v>
      </c>
      <c r="O90" s="2">
        <v>1008.57939</v>
      </c>
      <c r="P90" s="2">
        <v>2719</v>
      </c>
      <c r="Q90" s="2">
        <v>328152.40730000002</v>
      </c>
      <c r="R90" s="2">
        <v>1010.4269</v>
      </c>
      <c r="S90" s="2">
        <v>71</v>
      </c>
      <c r="T90" s="2">
        <v>322649.87202000001</v>
      </c>
      <c r="U90" s="2">
        <v>1103.70118</v>
      </c>
      <c r="V90" s="2">
        <v>12</v>
      </c>
    </row>
    <row r="91" spans="1:22" x14ac:dyDescent="0.25">
      <c r="A91" s="2" t="s">
        <v>2</v>
      </c>
      <c r="B91" s="2">
        <v>997</v>
      </c>
      <c r="C91" s="2">
        <v>1</v>
      </c>
      <c r="D91" s="2">
        <v>325157.24458</v>
      </c>
      <c r="E91" s="2">
        <v>1.321E-2</v>
      </c>
      <c r="F91" s="2">
        <v>325112.91985000001</v>
      </c>
      <c r="G91" s="2">
        <v>5.6140000000000002E-2</v>
      </c>
      <c r="H91" s="2">
        <v>325157.24458</v>
      </c>
      <c r="I91" s="2">
        <v>1010.36004</v>
      </c>
      <c r="J91" s="2">
        <v>441</v>
      </c>
      <c r="K91" s="2">
        <v>323113.09445999999</v>
      </c>
      <c r="L91" s="2">
        <v>1020.27453</v>
      </c>
      <c r="M91" s="2">
        <v>14</v>
      </c>
      <c r="N91" s="2">
        <v>324559.68716999999</v>
      </c>
      <c r="O91" s="2">
        <v>1008.70598</v>
      </c>
      <c r="P91" s="2">
        <v>2720</v>
      </c>
      <c r="Q91" s="2">
        <v>324583.57306999998</v>
      </c>
      <c r="R91" s="2">
        <v>1020.1718</v>
      </c>
      <c r="S91" s="2">
        <v>71</v>
      </c>
      <c r="T91" s="2">
        <v>322696.37099000002</v>
      </c>
      <c r="U91" s="2">
        <v>1011.90506</v>
      </c>
      <c r="V91" s="2">
        <v>11</v>
      </c>
    </row>
    <row r="92" spans="1:22" x14ac:dyDescent="0.25">
      <c r="A92" s="2" t="s">
        <v>2</v>
      </c>
      <c r="B92" s="2">
        <v>997</v>
      </c>
      <c r="C92" s="2">
        <v>1</v>
      </c>
      <c r="D92" s="2">
        <v>325157.24458</v>
      </c>
      <c r="E92" s="2">
        <v>1.341E-2</v>
      </c>
      <c r="F92" s="2">
        <v>325112.91985000001</v>
      </c>
      <c r="G92" s="2">
        <v>5.5019999999999999E-2</v>
      </c>
      <c r="H92" s="2">
        <v>325157.24458</v>
      </c>
      <c r="I92" s="2">
        <v>1010.49512</v>
      </c>
      <c r="J92" s="2">
        <v>436</v>
      </c>
      <c r="K92" s="2">
        <v>323126.98882999999</v>
      </c>
      <c r="L92" s="2">
        <v>1025.97407</v>
      </c>
      <c r="M92" s="2">
        <v>14</v>
      </c>
      <c r="N92" s="2">
        <v>323908.99804999999</v>
      </c>
      <c r="O92" s="2">
        <v>1008.87103</v>
      </c>
      <c r="P92" s="2">
        <v>2651</v>
      </c>
      <c r="Q92" s="2">
        <v>324556.98369999998</v>
      </c>
      <c r="R92" s="2">
        <v>1012.98333</v>
      </c>
      <c r="S92" s="2">
        <v>70</v>
      </c>
      <c r="T92" s="2">
        <v>322838.72613000002</v>
      </c>
      <c r="U92" s="2">
        <v>1011.2299400000001</v>
      </c>
      <c r="V92" s="2">
        <v>11</v>
      </c>
    </row>
    <row r="93" spans="1:22" x14ac:dyDescent="0.25">
      <c r="A93" s="2" t="s">
        <v>0</v>
      </c>
      <c r="B93" s="2">
        <v>30</v>
      </c>
      <c r="C93" s="2">
        <v>0.4</v>
      </c>
      <c r="D93" s="2">
        <v>1672.27226</v>
      </c>
      <c r="E93" s="2">
        <v>4.8999999999999998E-4</v>
      </c>
      <c r="F93" s="2">
        <v>1672.27226</v>
      </c>
      <c r="G93" s="2">
        <v>1.23E-3</v>
      </c>
      <c r="H93" s="2">
        <v>1553.8350600000001</v>
      </c>
      <c r="I93" s="2">
        <v>1.5183500000000001</v>
      </c>
      <c r="J93" s="2">
        <v>25</v>
      </c>
      <c r="K93" s="2">
        <v>1537.8906199999999</v>
      </c>
      <c r="L93" s="2">
        <v>1.4950300000000001</v>
      </c>
      <c r="M93" s="2">
        <v>49</v>
      </c>
      <c r="N93" s="2">
        <v>1537.8906199999999</v>
      </c>
      <c r="O93" s="2">
        <v>1.49251</v>
      </c>
      <c r="P93" s="2">
        <v>87</v>
      </c>
      <c r="Q93" s="2">
        <v>1537.8906199999999</v>
      </c>
      <c r="R93" s="2">
        <v>1.4951000000000001</v>
      </c>
      <c r="S93" s="2">
        <v>118</v>
      </c>
      <c r="T93" s="2">
        <v>1537.8906199999999</v>
      </c>
      <c r="U93" s="2">
        <v>1.51875</v>
      </c>
      <c r="V93" s="2">
        <v>14</v>
      </c>
    </row>
    <row r="94" spans="1:22" x14ac:dyDescent="0.25">
      <c r="A94" s="2" t="s">
        <v>0</v>
      </c>
      <c r="B94" s="2">
        <v>30</v>
      </c>
      <c r="C94" s="2">
        <v>0.4</v>
      </c>
      <c r="D94" s="2">
        <v>1672.27226</v>
      </c>
      <c r="E94" s="2">
        <v>6.0499999999999998E-3</v>
      </c>
      <c r="F94" s="2">
        <v>1672.27226</v>
      </c>
      <c r="G94" s="2">
        <v>1.4659999999999999E-2</v>
      </c>
      <c r="H94" s="2">
        <v>1541.73407</v>
      </c>
      <c r="I94" s="2">
        <v>1.48813</v>
      </c>
      <c r="J94" s="2">
        <v>23</v>
      </c>
      <c r="K94" s="2">
        <v>1537.8906199999999</v>
      </c>
      <c r="L94" s="2">
        <v>1.5038400000000001</v>
      </c>
      <c r="M94" s="2">
        <v>50</v>
      </c>
      <c r="N94" s="2">
        <v>1537.8906199999999</v>
      </c>
      <c r="O94" s="2">
        <v>1.4864200000000001</v>
      </c>
      <c r="P94" s="2">
        <v>88</v>
      </c>
      <c r="Q94" s="2">
        <v>1537.8906199999999</v>
      </c>
      <c r="R94" s="2">
        <v>1.7781199999999999</v>
      </c>
      <c r="S94" s="2">
        <v>107</v>
      </c>
      <c r="T94" s="2">
        <v>1537.8906199999999</v>
      </c>
      <c r="U94" s="2">
        <v>1.52572</v>
      </c>
      <c r="V94" s="2">
        <v>19</v>
      </c>
    </row>
    <row r="95" spans="1:22" x14ac:dyDescent="0.25">
      <c r="A95" s="2" t="s">
        <v>0</v>
      </c>
      <c r="B95" s="2">
        <v>30</v>
      </c>
      <c r="C95" s="2">
        <v>0.4</v>
      </c>
      <c r="D95" s="2">
        <v>1672.27226</v>
      </c>
      <c r="E95" s="2">
        <v>6.2100000000000002E-3</v>
      </c>
      <c r="F95" s="2">
        <v>1672.27226</v>
      </c>
      <c r="G95" s="2">
        <v>1.529E-2</v>
      </c>
      <c r="H95" s="2">
        <v>1541.73407</v>
      </c>
      <c r="I95" s="2">
        <v>1.52399</v>
      </c>
      <c r="J95" s="2">
        <v>25</v>
      </c>
      <c r="K95" s="2">
        <v>1537.8906199999999</v>
      </c>
      <c r="L95" s="2">
        <v>1.49438</v>
      </c>
      <c r="M95" s="2">
        <v>48</v>
      </c>
      <c r="N95" s="2">
        <v>1537.8906199999999</v>
      </c>
      <c r="O95" s="2">
        <v>1.48671</v>
      </c>
      <c r="P95" s="2">
        <v>79</v>
      </c>
      <c r="Q95" s="2">
        <v>1537.8906199999999</v>
      </c>
      <c r="R95" s="2">
        <v>1.49505</v>
      </c>
      <c r="S95" s="2">
        <v>126</v>
      </c>
      <c r="T95" s="2">
        <v>1537.8906199999999</v>
      </c>
      <c r="U95" s="2">
        <v>1.5007600000000001</v>
      </c>
      <c r="V95" s="2">
        <v>15</v>
      </c>
    </row>
    <row r="96" spans="1:22" x14ac:dyDescent="0.25">
      <c r="A96" s="2" t="s">
        <v>0</v>
      </c>
      <c r="B96" s="2">
        <v>30</v>
      </c>
      <c r="C96" s="2">
        <v>0.4</v>
      </c>
      <c r="D96" s="2">
        <v>1672.27226</v>
      </c>
      <c r="E96" s="2">
        <v>6.1399999999999996E-3</v>
      </c>
      <c r="F96" s="2">
        <v>1672.27226</v>
      </c>
      <c r="G96" s="2">
        <v>1.525E-2</v>
      </c>
      <c r="H96" s="2">
        <v>1660.6940999999999</v>
      </c>
      <c r="I96" s="2">
        <v>1.50318</v>
      </c>
      <c r="J96" s="2">
        <v>25</v>
      </c>
      <c r="K96" s="2">
        <v>1537.8906199999999</v>
      </c>
      <c r="L96" s="2">
        <v>1.5616000000000001</v>
      </c>
      <c r="M96" s="2">
        <v>51</v>
      </c>
      <c r="N96" s="2">
        <v>1537.8906199999999</v>
      </c>
      <c r="O96" s="2">
        <v>1.4997799999999999</v>
      </c>
      <c r="P96" s="2">
        <v>79</v>
      </c>
      <c r="Q96" s="2">
        <v>1537.8906199999999</v>
      </c>
      <c r="R96" s="2">
        <v>1.4867900000000001</v>
      </c>
      <c r="S96" s="2">
        <v>131</v>
      </c>
      <c r="T96" s="2">
        <v>1537.8906199999999</v>
      </c>
      <c r="U96" s="2">
        <v>1.56233</v>
      </c>
      <c r="V96" s="2">
        <v>19</v>
      </c>
    </row>
    <row r="97" spans="1:22" x14ac:dyDescent="0.25">
      <c r="A97" s="2" t="s">
        <v>0</v>
      </c>
      <c r="B97" s="2">
        <v>30</v>
      </c>
      <c r="C97" s="2">
        <v>0.4</v>
      </c>
      <c r="D97" s="2">
        <v>1672.27226</v>
      </c>
      <c r="E97" s="2">
        <v>6.2399999999999999E-3</v>
      </c>
      <c r="F97" s="2">
        <v>1672.27226</v>
      </c>
      <c r="G97" s="2">
        <v>1.5650000000000001E-2</v>
      </c>
      <c r="H97" s="2">
        <v>1541.73407</v>
      </c>
      <c r="I97" s="2">
        <v>1.5066999999999999</v>
      </c>
      <c r="J97" s="2">
        <v>25</v>
      </c>
      <c r="K97" s="2">
        <v>1537.8906199999999</v>
      </c>
      <c r="L97" s="2">
        <v>1.6358900000000001</v>
      </c>
      <c r="M97" s="2">
        <v>42</v>
      </c>
      <c r="N97" s="2">
        <v>1537.8906199999999</v>
      </c>
      <c r="O97" s="2">
        <v>1.48925</v>
      </c>
      <c r="P97" s="2">
        <v>91</v>
      </c>
      <c r="Q97" s="2">
        <v>1537.8906199999999</v>
      </c>
      <c r="R97" s="2">
        <v>1.4968300000000001</v>
      </c>
      <c r="S97" s="2">
        <v>129</v>
      </c>
      <c r="T97" s="2">
        <v>1537.8906199999999</v>
      </c>
      <c r="U97" s="2">
        <v>1.5242800000000001</v>
      </c>
      <c r="V97" s="2">
        <v>12</v>
      </c>
    </row>
    <row r="98" spans="1:22" x14ac:dyDescent="0.25">
      <c r="A98" s="2" t="s">
        <v>0</v>
      </c>
      <c r="B98" s="2">
        <v>30</v>
      </c>
      <c r="C98" s="2">
        <v>0.7</v>
      </c>
      <c r="D98" s="2">
        <v>694.39419999999996</v>
      </c>
      <c r="E98" s="2">
        <v>6.3899999999999998E-3</v>
      </c>
      <c r="F98" s="2">
        <v>711.92304999999999</v>
      </c>
      <c r="G98" s="2">
        <v>1.881E-2</v>
      </c>
      <c r="H98" s="2">
        <v>682.50918000000001</v>
      </c>
      <c r="I98" s="2">
        <v>2.07959</v>
      </c>
      <c r="J98" s="2">
        <v>38</v>
      </c>
      <c r="K98" s="2">
        <v>632.91358000000002</v>
      </c>
      <c r="L98" s="2">
        <v>2.0550299999999999</v>
      </c>
      <c r="M98" s="2">
        <v>61</v>
      </c>
      <c r="N98" s="2">
        <v>727.01171999999997</v>
      </c>
      <c r="O98" s="2">
        <v>2.06175</v>
      </c>
      <c r="P98" s="2">
        <v>111</v>
      </c>
      <c r="Q98" s="2">
        <v>699.70812999999998</v>
      </c>
      <c r="R98" s="2">
        <v>2.0482900000000002</v>
      </c>
      <c r="S98" s="2">
        <v>128</v>
      </c>
      <c r="T98" s="2">
        <v>632.87816999999995</v>
      </c>
      <c r="U98" s="2">
        <v>2.1049600000000002</v>
      </c>
      <c r="V98" s="2">
        <v>19</v>
      </c>
    </row>
    <row r="99" spans="1:22" x14ac:dyDescent="0.25">
      <c r="A99" s="2" t="s">
        <v>0</v>
      </c>
      <c r="B99" s="2">
        <v>30</v>
      </c>
      <c r="C99" s="2">
        <v>0.7</v>
      </c>
      <c r="D99" s="2">
        <v>694.39419999999996</v>
      </c>
      <c r="E99" s="2">
        <v>6.62E-3</v>
      </c>
      <c r="F99" s="2">
        <v>711.92304999999999</v>
      </c>
      <c r="G99" s="2">
        <v>1.9779999999999999E-2</v>
      </c>
      <c r="H99" s="2">
        <v>686.38000999999997</v>
      </c>
      <c r="I99" s="2">
        <v>2.0486300000000002</v>
      </c>
      <c r="J99" s="2">
        <v>40</v>
      </c>
      <c r="K99" s="2">
        <v>634.33033999999998</v>
      </c>
      <c r="L99" s="2">
        <v>2.05776</v>
      </c>
      <c r="M99" s="2">
        <v>58</v>
      </c>
      <c r="N99" s="2">
        <v>692.80976999999996</v>
      </c>
      <c r="O99" s="2">
        <v>2.04013</v>
      </c>
      <c r="P99" s="2">
        <v>129</v>
      </c>
      <c r="Q99" s="2">
        <v>746.58474999999999</v>
      </c>
      <c r="R99" s="2">
        <v>2.0433300000000001</v>
      </c>
      <c r="S99" s="2">
        <v>160</v>
      </c>
      <c r="T99" s="2">
        <v>632.87816999999995</v>
      </c>
      <c r="U99" s="2">
        <v>2.2027800000000002</v>
      </c>
      <c r="V99" s="2">
        <v>23</v>
      </c>
    </row>
    <row r="100" spans="1:22" x14ac:dyDescent="0.25">
      <c r="A100" s="2" t="s">
        <v>0</v>
      </c>
      <c r="B100" s="2">
        <v>30</v>
      </c>
      <c r="C100" s="2">
        <v>0.7</v>
      </c>
      <c r="D100" s="2">
        <v>694.39419999999996</v>
      </c>
      <c r="E100" s="2">
        <v>6.13E-3</v>
      </c>
      <c r="F100" s="2">
        <v>711.92304999999999</v>
      </c>
      <c r="G100" s="2">
        <v>1.8190000000000001E-2</v>
      </c>
      <c r="H100" s="2">
        <v>682.50918000000001</v>
      </c>
      <c r="I100" s="2">
        <v>2.0521600000000002</v>
      </c>
      <c r="J100" s="2">
        <v>38</v>
      </c>
      <c r="K100" s="2">
        <v>634.33033999999998</v>
      </c>
      <c r="L100" s="2">
        <v>2.0626500000000001</v>
      </c>
      <c r="M100" s="2">
        <v>62</v>
      </c>
      <c r="N100" s="2">
        <v>760.73760000000004</v>
      </c>
      <c r="O100" s="2">
        <v>2.0431699999999999</v>
      </c>
      <c r="P100" s="2">
        <v>130</v>
      </c>
      <c r="Q100" s="2">
        <v>791.92633000000001</v>
      </c>
      <c r="R100" s="2">
        <v>2.0425499999999999</v>
      </c>
      <c r="S100" s="2">
        <v>155</v>
      </c>
      <c r="T100" s="2">
        <v>632.87816999999995</v>
      </c>
      <c r="U100" s="2">
        <v>2.0441199999999999</v>
      </c>
      <c r="V100" s="2">
        <v>21</v>
      </c>
    </row>
    <row r="101" spans="1:22" x14ac:dyDescent="0.25">
      <c r="A101" s="2" t="s">
        <v>0</v>
      </c>
      <c r="B101" s="2">
        <v>30</v>
      </c>
      <c r="C101" s="2">
        <v>0.7</v>
      </c>
      <c r="D101" s="2">
        <v>694.39419999999996</v>
      </c>
      <c r="E101" s="2">
        <v>6.7799999999999996E-3</v>
      </c>
      <c r="F101" s="2">
        <v>711.92304999999999</v>
      </c>
      <c r="G101" s="2">
        <v>2.0400000000000001E-2</v>
      </c>
      <c r="H101" s="2">
        <v>682.50918000000001</v>
      </c>
      <c r="I101" s="2">
        <v>2.0523699999999998</v>
      </c>
      <c r="J101" s="2">
        <v>37</v>
      </c>
      <c r="K101" s="2">
        <v>634.33928000000003</v>
      </c>
      <c r="L101" s="2">
        <v>2.06365</v>
      </c>
      <c r="M101" s="2">
        <v>63</v>
      </c>
      <c r="N101" s="2">
        <v>692.41452000000004</v>
      </c>
      <c r="O101" s="2">
        <v>2.0468000000000002</v>
      </c>
      <c r="P101" s="2">
        <v>115</v>
      </c>
      <c r="Q101" s="2">
        <v>637.92259000000001</v>
      </c>
      <c r="R101" s="2">
        <v>2.0421200000000002</v>
      </c>
      <c r="S101" s="2">
        <v>158</v>
      </c>
      <c r="T101" s="2">
        <v>632.87816999999995</v>
      </c>
      <c r="U101" s="2">
        <v>2.1466500000000002</v>
      </c>
      <c r="V101" s="2">
        <v>23</v>
      </c>
    </row>
    <row r="102" spans="1:22" x14ac:dyDescent="0.25">
      <c r="A102" s="2" t="s">
        <v>0</v>
      </c>
      <c r="B102" s="2">
        <v>30</v>
      </c>
      <c r="C102" s="2">
        <v>0.7</v>
      </c>
      <c r="D102" s="2">
        <v>694.39419999999996</v>
      </c>
      <c r="E102" s="2">
        <v>6.8799999999999998E-3</v>
      </c>
      <c r="F102" s="2">
        <v>711.92304999999999</v>
      </c>
      <c r="G102" s="2">
        <v>2.0279999999999999E-2</v>
      </c>
      <c r="H102" s="2">
        <v>682.50918000000001</v>
      </c>
      <c r="I102" s="2">
        <v>2.0435699999999999</v>
      </c>
      <c r="J102" s="2">
        <v>32</v>
      </c>
      <c r="K102" s="2">
        <v>634.33033999999998</v>
      </c>
      <c r="L102" s="2">
        <v>2.0619399999999999</v>
      </c>
      <c r="M102" s="2">
        <v>65</v>
      </c>
      <c r="N102" s="2">
        <v>677.29538000000002</v>
      </c>
      <c r="O102" s="2">
        <v>2.0508299999999999</v>
      </c>
      <c r="P102" s="2">
        <v>128</v>
      </c>
      <c r="Q102" s="2">
        <v>698.30809999999997</v>
      </c>
      <c r="R102" s="2">
        <v>2.03932</v>
      </c>
      <c r="S102" s="2">
        <v>151</v>
      </c>
      <c r="T102" s="2">
        <v>632.87816999999995</v>
      </c>
      <c r="U102" s="2">
        <v>2.0869900000000001</v>
      </c>
      <c r="V102" s="2">
        <v>24</v>
      </c>
    </row>
    <row r="103" spans="1:22" x14ac:dyDescent="0.25">
      <c r="A103" s="2" t="s">
        <v>0</v>
      </c>
      <c r="B103" s="2">
        <v>30</v>
      </c>
      <c r="C103" s="2">
        <v>1</v>
      </c>
      <c r="D103" s="2">
        <v>670.44847000000004</v>
      </c>
      <c r="E103" s="2">
        <v>7.26E-3</v>
      </c>
      <c r="F103" s="2">
        <v>638.02126999999996</v>
      </c>
      <c r="G103" s="2">
        <v>2.5090000000000001E-2</v>
      </c>
      <c r="H103" s="2">
        <v>622.90066000000002</v>
      </c>
      <c r="I103" s="2">
        <v>3.3752</v>
      </c>
      <c r="J103" s="2">
        <v>65</v>
      </c>
      <c r="K103" s="2">
        <v>605.04098999999997</v>
      </c>
      <c r="L103" s="2">
        <v>3.2431399999999999</v>
      </c>
      <c r="M103" s="2">
        <v>96</v>
      </c>
      <c r="N103" s="2">
        <v>667.52072999999996</v>
      </c>
      <c r="O103" s="2">
        <v>3.2420399999999998</v>
      </c>
      <c r="P103" s="2">
        <v>206</v>
      </c>
      <c r="Q103" s="2">
        <v>706.69880999999998</v>
      </c>
      <c r="R103" s="2">
        <v>3.2295400000000001</v>
      </c>
      <c r="S103" s="2">
        <v>251</v>
      </c>
      <c r="T103" s="2">
        <v>604.66700000000003</v>
      </c>
      <c r="U103" s="2">
        <v>3.2947299999999999</v>
      </c>
      <c r="V103" s="2">
        <v>36</v>
      </c>
    </row>
    <row r="104" spans="1:22" x14ac:dyDescent="0.25">
      <c r="A104" s="2" t="s">
        <v>0</v>
      </c>
      <c r="B104" s="2">
        <v>30</v>
      </c>
      <c r="C104" s="2">
        <v>1</v>
      </c>
      <c r="D104" s="2">
        <v>670.44847000000004</v>
      </c>
      <c r="E104" s="2">
        <v>7.1599999999999997E-3</v>
      </c>
      <c r="F104" s="2">
        <v>638.02126999999996</v>
      </c>
      <c r="G104" s="2">
        <v>2.487E-2</v>
      </c>
      <c r="H104" s="2">
        <v>661.97528</v>
      </c>
      <c r="I104" s="2">
        <v>3.2680400000000001</v>
      </c>
      <c r="J104" s="2">
        <v>62</v>
      </c>
      <c r="K104" s="2">
        <v>605.06889999999999</v>
      </c>
      <c r="L104" s="2">
        <v>3.2354599999999998</v>
      </c>
      <c r="M104" s="2">
        <v>95</v>
      </c>
      <c r="N104" s="2">
        <v>676.15530000000001</v>
      </c>
      <c r="O104" s="2">
        <v>3.2431199999999998</v>
      </c>
      <c r="P104" s="2">
        <v>182</v>
      </c>
      <c r="Q104" s="2">
        <v>671.42084999999997</v>
      </c>
      <c r="R104" s="2">
        <v>3.2370000000000001</v>
      </c>
      <c r="S104" s="2">
        <v>281</v>
      </c>
      <c r="T104" s="2">
        <v>604.68938000000003</v>
      </c>
      <c r="U104" s="2">
        <v>3.3134999999999999</v>
      </c>
      <c r="V104" s="2">
        <v>37</v>
      </c>
    </row>
    <row r="105" spans="1:22" x14ac:dyDescent="0.25">
      <c r="A105" s="2" t="s">
        <v>0</v>
      </c>
      <c r="B105" s="2">
        <v>30</v>
      </c>
      <c r="C105" s="2">
        <v>1</v>
      </c>
      <c r="D105" s="2">
        <v>670.44847000000004</v>
      </c>
      <c r="E105" s="2">
        <v>7.2500000000000004E-3</v>
      </c>
      <c r="F105" s="2">
        <v>638.02126999999996</v>
      </c>
      <c r="G105" s="2">
        <v>2.4639999999999999E-2</v>
      </c>
      <c r="H105" s="2">
        <v>622.90066000000002</v>
      </c>
      <c r="I105" s="2">
        <v>3.3667500000000001</v>
      </c>
      <c r="J105" s="2">
        <v>66</v>
      </c>
      <c r="K105" s="2">
        <v>604.96887000000004</v>
      </c>
      <c r="L105" s="2">
        <v>3.2291699999999999</v>
      </c>
      <c r="M105" s="2">
        <v>98</v>
      </c>
      <c r="N105" s="2">
        <v>652.73744999999997</v>
      </c>
      <c r="O105" s="2">
        <v>3.23333</v>
      </c>
      <c r="P105" s="2">
        <v>163</v>
      </c>
      <c r="Q105" s="2">
        <v>711.36297999999999</v>
      </c>
      <c r="R105" s="2">
        <v>3.2398500000000001</v>
      </c>
      <c r="S105" s="2">
        <v>275</v>
      </c>
      <c r="T105" s="2">
        <v>604.74201000000005</v>
      </c>
      <c r="U105" s="2">
        <v>3.2598600000000002</v>
      </c>
      <c r="V105" s="2">
        <v>33</v>
      </c>
    </row>
    <row r="106" spans="1:22" x14ac:dyDescent="0.25">
      <c r="A106" s="2" t="s">
        <v>0</v>
      </c>
      <c r="B106" s="2">
        <v>30</v>
      </c>
      <c r="C106" s="2">
        <v>1</v>
      </c>
      <c r="D106" s="2">
        <v>670.44847000000004</v>
      </c>
      <c r="E106" s="2">
        <v>6.3800000000000003E-3</v>
      </c>
      <c r="F106" s="2">
        <v>638.02126999999996</v>
      </c>
      <c r="G106" s="2">
        <v>2.257E-2</v>
      </c>
      <c r="H106" s="2">
        <v>625.56613000000004</v>
      </c>
      <c r="I106" s="2">
        <v>3.2721900000000002</v>
      </c>
      <c r="J106" s="2">
        <v>63</v>
      </c>
      <c r="K106" s="2">
        <v>605.06889999999999</v>
      </c>
      <c r="L106" s="2">
        <v>3.2355399999999999</v>
      </c>
      <c r="M106" s="2">
        <v>86</v>
      </c>
      <c r="N106" s="2">
        <v>667.52072999999996</v>
      </c>
      <c r="O106" s="2">
        <v>3.23888</v>
      </c>
      <c r="P106" s="2">
        <v>193</v>
      </c>
      <c r="Q106" s="2">
        <v>644.87293</v>
      </c>
      <c r="R106" s="2">
        <v>3.2319200000000001</v>
      </c>
      <c r="S106" s="2">
        <v>246</v>
      </c>
      <c r="T106" s="2">
        <v>604.66700000000003</v>
      </c>
      <c r="U106" s="2">
        <v>3.2987500000000001</v>
      </c>
      <c r="V106" s="2">
        <v>34</v>
      </c>
    </row>
    <row r="107" spans="1:22" x14ac:dyDescent="0.25">
      <c r="A107" s="2" t="s">
        <v>0</v>
      </c>
      <c r="B107" s="2">
        <v>30</v>
      </c>
      <c r="C107" s="2">
        <v>1</v>
      </c>
      <c r="D107" s="2">
        <v>670.44847000000004</v>
      </c>
      <c r="E107" s="2">
        <v>7.0299999999999998E-3</v>
      </c>
      <c r="F107" s="2">
        <v>638.02126999999996</v>
      </c>
      <c r="G107" s="2">
        <v>2.4299999999999999E-2</v>
      </c>
      <c r="H107" s="2">
        <v>661.97528</v>
      </c>
      <c r="I107" s="2">
        <v>3.25963</v>
      </c>
      <c r="J107" s="2">
        <v>59</v>
      </c>
      <c r="K107" s="2">
        <v>605.06889999999999</v>
      </c>
      <c r="L107" s="2">
        <v>3.2477</v>
      </c>
      <c r="M107" s="2">
        <v>93</v>
      </c>
      <c r="N107" s="2">
        <v>631.78570000000002</v>
      </c>
      <c r="O107" s="2">
        <v>3.2387199999999998</v>
      </c>
      <c r="P107" s="2">
        <v>193</v>
      </c>
      <c r="Q107" s="2">
        <v>655.89075000000003</v>
      </c>
      <c r="R107" s="2">
        <v>3.23854</v>
      </c>
      <c r="S107" s="2">
        <v>265</v>
      </c>
      <c r="T107" s="2">
        <v>604.74201000000005</v>
      </c>
      <c r="U107" s="2">
        <v>3.2494499999999999</v>
      </c>
      <c r="V107" s="2">
        <v>36</v>
      </c>
    </row>
    <row r="108" spans="1:22" x14ac:dyDescent="0.25">
      <c r="A108" s="2" t="s">
        <v>0</v>
      </c>
      <c r="B108" s="2">
        <v>100</v>
      </c>
      <c r="C108" s="2">
        <v>0.4</v>
      </c>
      <c r="D108" s="2">
        <v>2785.8557500000002</v>
      </c>
      <c r="E108" s="2">
        <v>1.916E-2</v>
      </c>
      <c r="F108" s="2">
        <v>2785.8557500000002</v>
      </c>
      <c r="G108" s="2">
        <v>5.4510000000000003E-2</v>
      </c>
      <c r="H108" s="2">
        <v>2597.69265</v>
      </c>
      <c r="I108" s="2">
        <v>7.8369600000000004</v>
      </c>
      <c r="J108" s="2">
        <v>60</v>
      </c>
      <c r="K108" s="2">
        <v>2493.59906</v>
      </c>
      <c r="L108" s="2">
        <v>7.86571</v>
      </c>
      <c r="M108" s="2">
        <v>27</v>
      </c>
      <c r="N108" s="2">
        <v>2685.7252400000002</v>
      </c>
      <c r="O108" s="2">
        <v>7.8435499999999996</v>
      </c>
      <c r="P108" s="2">
        <v>212</v>
      </c>
      <c r="Q108" s="2">
        <v>2451.55206</v>
      </c>
      <c r="R108" s="2">
        <v>7.9012599999999997</v>
      </c>
      <c r="S108" s="2">
        <v>83</v>
      </c>
      <c r="T108" s="2">
        <v>2395.45028</v>
      </c>
      <c r="U108" s="2">
        <v>8.3599099999999993</v>
      </c>
      <c r="V108" s="2">
        <v>14</v>
      </c>
    </row>
    <row r="109" spans="1:22" x14ac:dyDescent="0.25">
      <c r="A109" s="2" t="s">
        <v>0</v>
      </c>
      <c r="B109" s="2">
        <v>100</v>
      </c>
      <c r="C109" s="2">
        <v>0.4</v>
      </c>
      <c r="D109" s="2">
        <v>2785.8557500000002</v>
      </c>
      <c r="E109" s="2">
        <v>2.4039999999999999E-2</v>
      </c>
      <c r="F109" s="2">
        <v>2785.8557500000002</v>
      </c>
      <c r="G109" s="2">
        <v>6.8320000000000006E-2</v>
      </c>
      <c r="H109" s="2">
        <v>2601.9829599999998</v>
      </c>
      <c r="I109" s="2">
        <v>7.8865800000000004</v>
      </c>
      <c r="J109" s="2">
        <v>69</v>
      </c>
      <c r="K109" s="2">
        <v>2395.4213599999998</v>
      </c>
      <c r="L109" s="2">
        <v>7.8764399999999997</v>
      </c>
      <c r="M109" s="2">
        <v>37</v>
      </c>
      <c r="N109" s="2">
        <v>2719.8804100000002</v>
      </c>
      <c r="O109" s="2">
        <v>7.8382300000000003</v>
      </c>
      <c r="P109" s="2">
        <v>289</v>
      </c>
      <c r="Q109" s="2">
        <v>2471.4314300000001</v>
      </c>
      <c r="R109" s="2">
        <v>7.8992199999999997</v>
      </c>
      <c r="S109" s="2">
        <v>111</v>
      </c>
      <c r="T109" s="2">
        <v>2397.1047699999999</v>
      </c>
      <c r="U109" s="2">
        <v>8.0781399999999994</v>
      </c>
      <c r="V109" s="2">
        <v>16</v>
      </c>
    </row>
    <row r="110" spans="1:22" x14ac:dyDescent="0.25">
      <c r="A110" s="2" t="s">
        <v>0</v>
      </c>
      <c r="B110" s="2">
        <v>100</v>
      </c>
      <c r="C110" s="2">
        <v>0.4</v>
      </c>
      <c r="D110" s="2">
        <v>2785.8557500000002</v>
      </c>
      <c r="E110" s="2">
        <v>2.0240000000000001E-2</v>
      </c>
      <c r="F110" s="2">
        <v>2785.8557500000002</v>
      </c>
      <c r="G110" s="2">
        <v>5.7329999999999999E-2</v>
      </c>
      <c r="H110" s="2">
        <v>2597.69265</v>
      </c>
      <c r="I110" s="2">
        <v>7.8327900000000001</v>
      </c>
      <c r="J110" s="2">
        <v>69</v>
      </c>
      <c r="K110" s="2">
        <v>2418.4859999999999</v>
      </c>
      <c r="L110" s="2">
        <v>7.97105</v>
      </c>
      <c r="M110" s="2">
        <v>31</v>
      </c>
      <c r="N110" s="2">
        <v>2817.3071300000001</v>
      </c>
      <c r="O110" s="2">
        <v>7.8261700000000003</v>
      </c>
      <c r="P110" s="2">
        <v>234</v>
      </c>
      <c r="Q110" s="2">
        <v>2532.58518</v>
      </c>
      <c r="R110" s="2">
        <v>7.8297400000000001</v>
      </c>
      <c r="S110" s="2">
        <v>93</v>
      </c>
      <c r="T110" s="2">
        <v>2395.41219</v>
      </c>
      <c r="U110" s="2">
        <v>8.2507999999999999</v>
      </c>
      <c r="V110" s="2">
        <v>17</v>
      </c>
    </row>
    <row r="111" spans="1:22" x14ac:dyDescent="0.25">
      <c r="A111" s="2" t="s">
        <v>0</v>
      </c>
      <c r="B111" s="2">
        <v>100</v>
      </c>
      <c r="C111" s="2">
        <v>0.4</v>
      </c>
      <c r="D111" s="2">
        <v>2785.8557500000002</v>
      </c>
      <c r="E111" s="2">
        <v>2.027E-2</v>
      </c>
      <c r="F111" s="2">
        <v>2785.8557500000002</v>
      </c>
      <c r="G111" s="2">
        <v>5.731E-2</v>
      </c>
      <c r="H111" s="2">
        <v>2597.39716</v>
      </c>
      <c r="I111" s="2">
        <v>7.8662099999999997</v>
      </c>
      <c r="J111" s="2">
        <v>66</v>
      </c>
      <c r="K111" s="2">
        <v>2451.8488000000002</v>
      </c>
      <c r="L111" s="2">
        <v>7.8724100000000004</v>
      </c>
      <c r="M111" s="2">
        <v>31</v>
      </c>
      <c r="N111" s="2">
        <v>2727.3790800000002</v>
      </c>
      <c r="O111" s="2">
        <v>7.83202</v>
      </c>
      <c r="P111" s="2">
        <v>244</v>
      </c>
      <c r="Q111" s="2">
        <v>2615.2247000000002</v>
      </c>
      <c r="R111" s="2">
        <v>7.9017799999999996</v>
      </c>
      <c r="S111" s="2">
        <v>96</v>
      </c>
      <c r="T111" s="2">
        <v>2395.41219</v>
      </c>
      <c r="U111" s="2">
        <v>7.9957200000000004</v>
      </c>
      <c r="V111" s="2">
        <v>17</v>
      </c>
    </row>
    <row r="112" spans="1:22" x14ac:dyDescent="0.25">
      <c r="A112" s="2" t="s">
        <v>0</v>
      </c>
      <c r="B112" s="2">
        <v>100</v>
      </c>
      <c r="C112" s="2">
        <v>0.4</v>
      </c>
      <c r="D112" s="2">
        <v>2785.8557500000002</v>
      </c>
      <c r="E112" s="2">
        <v>2.018E-2</v>
      </c>
      <c r="F112" s="2">
        <v>2785.8557500000002</v>
      </c>
      <c r="G112" s="2">
        <v>5.8169999999999999E-2</v>
      </c>
      <c r="H112" s="2">
        <v>2602.27846</v>
      </c>
      <c r="I112" s="2">
        <v>7.8341099999999999</v>
      </c>
      <c r="J112" s="2">
        <v>69</v>
      </c>
      <c r="K112" s="2">
        <v>2482.1815900000001</v>
      </c>
      <c r="L112" s="2">
        <v>7.9384899999999998</v>
      </c>
      <c r="M112" s="2">
        <v>30</v>
      </c>
      <c r="N112" s="2">
        <v>2619.2041899999999</v>
      </c>
      <c r="O112" s="2">
        <v>7.8278499999999998</v>
      </c>
      <c r="P112" s="2">
        <v>242</v>
      </c>
      <c r="Q112" s="2">
        <v>2642.0983900000001</v>
      </c>
      <c r="R112" s="2">
        <v>7.8710800000000001</v>
      </c>
      <c r="S112" s="2">
        <v>94</v>
      </c>
      <c r="T112" s="2">
        <v>2397.0758500000002</v>
      </c>
      <c r="U112" s="2">
        <v>8.2340800000000005</v>
      </c>
      <c r="V112" s="2">
        <v>16</v>
      </c>
    </row>
    <row r="113" spans="1:22" x14ac:dyDescent="0.25">
      <c r="A113" s="2" t="s">
        <v>0</v>
      </c>
      <c r="B113" s="2">
        <v>100</v>
      </c>
      <c r="C113" s="2">
        <v>0.7</v>
      </c>
      <c r="D113" s="2">
        <v>1913.80556</v>
      </c>
      <c r="E113" s="2">
        <v>2.1229999999999999E-2</v>
      </c>
      <c r="F113" s="2">
        <v>1853.66976</v>
      </c>
      <c r="G113" s="2">
        <v>6.6299999999999998E-2</v>
      </c>
      <c r="H113" s="2">
        <v>1913.80556</v>
      </c>
      <c r="I113" s="2">
        <v>11.68158</v>
      </c>
      <c r="J113" s="2">
        <v>106</v>
      </c>
      <c r="K113" s="2">
        <v>1793.6355599999999</v>
      </c>
      <c r="L113" s="2">
        <v>11.87152</v>
      </c>
      <c r="M113" s="2">
        <v>45</v>
      </c>
      <c r="N113" s="2">
        <v>1843.1133299999999</v>
      </c>
      <c r="O113" s="2">
        <v>11.63691</v>
      </c>
      <c r="P113" s="2">
        <v>373</v>
      </c>
      <c r="Q113" s="2">
        <v>1801.55177</v>
      </c>
      <c r="R113" s="2">
        <v>11.6348</v>
      </c>
      <c r="S113" s="2">
        <v>148</v>
      </c>
      <c r="T113" s="2">
        <v>1776.9254000000001</v>
      </c>
      <c r="U113" s="2">
        <v>11.634790000000001</v>
      </c>
      <c r="V113" s="2">
        <v>24</v>
      </c>
    </row>
    <row r="114" spans="1:22" x14ac:dyDescent="0.25">
      <c r="A114" s="2" t="s">
        <v>0</v>
      </c>
      <c r="B114" s="2">
        <v>100</v>
      </c>
      <c r="C114" s="2">
        <v>0.7</v>
      </c>
      <c r="D114" s="2">
        <v>1913.80556</v>
      </c>
      <c r="E114" s="2">
        <v>2.179E-2</v>
      </c>
      <c r="F114" s="2">
        <v>1853.66976</v>
      </c>
      <c r="G114" s="2">
        <v>6.6439999999999999E-2</v>
      </c>
      <c r="H114" s="2">
        <v>1893.5023100000001</v>
      </c>
      <c r="I114" s="2">
        <v>11.6928</v>
      </c>
      <c r="J114" s="2">
        <v>107</v>
      </c>
      <c r="K114" s="2">
        <v>1790.1701499999999</v>
      </c>
      <c r="L114" s="2">
        <v>11.97911</v>
      </c>
      <c r="M114" s="2">
        <v>45</v>
      </c>
      <c r="N114" s="2">
        <v>1896.6161199999999</v>
      </c>
      <c r="O114" s="2">
        <v>11.6534</v>
      </c>
      <c r="P114" s="2">
        <v>376</v>
      </c>
      <c r="Q114" s="2">
        <v>1826.7857100000001</v>
      </c>
      <c r="R114" s="2">
        <v>11.66465</v>
      </c>
      <c r="S114" s="2">
        <v>148</v>
      </c>
      <c r="T114" s="2">
        <v>1776.44254</v>
      </c>
      <c r="U114" s="2">
        <v>12.071770000000001</v>
      </c>
      <c r="V114" s="2">
        <v>20</v>
      </c>
    </row>
    <row r="115" spans="1:22" x14ac:dyDescent="0.25">
      <c r="A115" s="2" t="s">
        <v>0</v>
      </c>
      <c r="B115" s="2">
        <v>100</v>
      </c>
      <c r="C115" s="2">
        <v>0.7</v>
      </c>
      <c r="D115" s="2">
        <v>1913.80556</v>
      </c>
      <c r="E115" s="2">
        <v>2.5170000000000001E-2</v>
      </c>
      <c r="F115" s="2">
        <v>1853.66976</v>
      </c>
      <c r="G115" s="2">
        <v>7.8759999999999997E-2</v>
      </c>
      <c r="H115" s="2">
        <v>1899.86841</v>
      </c>
      <c r="I115" s="2">
        <v>11.68146</v>
      </c>
      <c r="J115" s="2">
        <v>93</v>
      </c>
      <c r="K115" s="2">
        <v>1794.63147</v>
      </c>
      <c r="L115" s="2">
        <v>11.84721</v>
      </c>
      <c r="M115" s="2">
        <v>40</v>
      </c>
      <c r="N115" s="2">
        <v>1854.2692199999999</v>
      </c>
      <c r="O115" s="2">
        <v>11.64167</v>
      </c>
      <c r="P115" s="2">
        <v>315</v>
      </c>
      <c r="Q115" s="2">
        <v>1832.3176100000001</v>
      </c>
      <c r="R115" s="2">
        <v>11.65446</v>
      </c>
      <c r="S115" s="2">
        <v>164</v>
      </c>
      <c r="T115" s="2">
        <v>1772.3359599999999</v>
      </c>
      <c r="U115" s="2">
        <v>11.77567</v>
      </c>
      <c r="V115" s="2">
        <v>27</v>
      </c>
    </row>
    <row r="116" spans="1:22" x14ac:dyDescent="0.25">
      <c r="A116" s="2" t="s">
        <v>0</v>
      </c>
      <c r="B116" s="2">
        <v>100</v>
      </c>
      <c r="C116" s="2">
        <v>0.7</v>
      </c>
      <c r="D116" s="2">
        <v>1913.80556</v>
      </c>
      <c r="E116" s="2">
        <v>1.8700000000000001E-2</v>
      </c>
      <c r="F116" s="2">
        <v>1853.66976</v>
      </c>
      <c r="G116" s="2">
        <v>5.8659999999999997E-2</v>
      </c>
      <c r="H116" s="2">
        <v>1913.80556</v>
      </c>
      <c r="I116" s="2">
        <v>11.69571</v>
      </c>
      <c r="J116" s="2">
        <v>114</v>
      </c>
      <c r="K116" s="2">
        <v>1790.46209</v>
      </c>
      <c r="L116" s="2">
        <v>11.885350000000001</v>
      </c>
      <c r="M116" s="2">
        <v>45</v>
      </c>
      <c r="N116" s="2">
        <v>1817.0587599999999</v>
      </c>
      <c r="O116" s="2">
        <v>11.639699999999999</v>
      </c>
      <c r="P116" s="2">
        <v>372</v>
      </c>
      <c r="Q116" s="2">
        <v>1826.07503</v>
      </c>
      <c r="R116" s="2">
        <v>11.681900000000001</v>
      </c>
      <c r="S116" s="2">
        <v>146</v>
      </c>
      <c r="T116" s="2">
        <v>1780.5702900000001</v>
      </c>
      <c r="U116" s="2">
        <v>11.98404</v>
      </c>
      <c r="V116" s="2">
        <v>25</v>
      </c>
    </row>
    <row r="117" spans="1:22" x14ac:dyDescent="0.25">
      <c r="A117" s="2" t="s">
        <v>0</v>
      </c>
      <c r="B117" s="2">
        <v>100</v>
      </c>
      <c r="C117" s="2">
        <v>0.7</v>
      </c>
      <c r="D117" s="2">
        <v>1913.80556</v>
      </c>
      <c r="E117" s="2">
        <v>2.1590000000000002E-2</v>
      </c>
      <c r="F117" s="2">
        <v>1853.66976</v>
      </c>
      <c r="G117" s="2">
        <v>6.676E-2</v>
      </c>
      <c r="H117" s="2">
        <v>1913.80556</v>
      </c>
      <c r="I117" s="2">
        <v>11.66019</v>
      </c>
      <c r="J117" s="2">
        <v>101</v>
      </c>
      <c r="K117" s="2">
        <v>1792.51809</v>
      </c>
      <c r="L117" s="2">
        <v>11.78309</v>
      </c>
      <c r="M117" s="2">
        <v>44</v>
      </c>
      <c r="N117" s="2">
        <v>1813.6313</v>
      </c>
      <c r="O117" s="2">
        <v>11.639390000000001</v>
      </c>
      <c r="P117" s="2">
        <v>358</v>
      </c>
      <c r="Q117" s="2">
        <v>1830.8475000000001</v>
      </c>
      <c r="R117" s="2">
        <v>11.68923</v>
      </c>
      <c r="S117" s="2">
        <v>149</v>
      </c>
      <c r="T117" s="2">
        <v>1774.13517</v>
      </c>
      <c r="U117" s="2">
        <v>12.223269999999999</v>
      </c>
      <c r="V117" s="2">
        <v>18</v>
      </c>
    </row>
    <row r="118" spans="1:22" x14ac:dyDescent="0.25">
      <c r="A118" s="2" t="s">
        <v>0</v>
      </c>
      <c r="B118" s="2">
        <v>100</v>
      </c>
      <c r="C118" s="2">
        <v>1</v>
      </c>
      <c r="D118" s="2">
        <v>1807.7538500000001</v>
      </c>
      <c r="E118" s="2">
        <v>2.6620000000000001E-2</v>
      </c>
      <c r="F118" s="2">
        <v>1796.84095</v>
      </c>
      <c r="G118" s="2">
        <v>9.8540000000000003E-2</v>
      </c>
      <c r="H118" s="2">
        <v>1807.7538500000001</v>
      </c>
      <c r="I118" s="2">
        <v>19.310639999999999</v>
      </c>
      <c r="J118" s="2">
        <v>154</v>
      </c>
      <c r="K118" s="2">
        <v>1765.64329</v>
      </c>
      <c r="L118" s="2">
        <v>19.28632</v>
      </c>
      <c r="M118" s="2">
        <v>63</v>
      </c>
      <c r="N118" s="2">
        <v>1793.22297</v>
      </c>
      <c r="O118" s="2">
        <v>19.233910000000002</v>
      </c>
      <c r="P118" s="2">
        <v>719</v>
      </c>
      <c r="Q118" s="2">
        <v>1817.34862</v>
      </c>
      <c r="R118" s="2">
        <v>19.25769</v>
      </c>
      <c r="S118" s="2">
        <v>248</v>
      </c>
      <c r="T118" s="2">
        <v>1764.55007</v>
      </c>
      <c r="U118" s="2">
        <v>19.416429999999998</v>
      </c>
      <c r="V118" s="2">
        <v>32</v>
      </c>
    </row>
    <row r="119" spans="1:22" x14ac:dyDescent="0.25">
      <c r="A119" s="2" t="s">
        <v>0</v>
      </c>
      <c r="B119" s="2">
        <v>100</v>
      </c>
      <c r="C119" s="2">
        <v>1</v>
      </c>
      <c r="D119" s="2">
        <v>1807.7538500000001</v>
      </c>
      <c r="E119" s="2">
        <v>2.3980000000000001E-2</v>
      </c>
      <c r="F119" s="2">
        <v>1796.84095</v>
      </c>
      <c r="G119" s="2">
        <v>8.1320000000000003E-2</v>
      </c>
      <c r="H119" s="2">
        <v>1807.7538500000001</v>
      </c>
      <c r="I119" s="2">
        <v>19.260860000000001</v>
      </c>
      <c r="J119" s="2">
        <v>171</v>
      </c>
      <c r="K119" s="2">
        <v>1762.96263</v>
      </c>
      <c r="L119" s="2">
        <v>19.463100000000001</v>
      </c>
      <c r="M119" s="2">
        <v>71</v>
      </c>
      <c r="N119" s="2">
        <v>1851.9555499999999</v>
      </c>
      <c r="O119" s="2">
        <v>19.233059999999998</v>
      </c>
      <c r="P119" s="2">
        <v>583</v>
      </c>
      <c r="Q119" s="2">
        <v>1813.16769</v>
      </c>
      <c r="R119" s="2">
        <v>19.252189999999999</v>
      </c>
      <c r="S119" s="2">
        <v>237</v>
      </c>
      <c r="T119" s="2">
        <v>1765.6751099999999</v>
      </c>
      <c r="U119" s="2">
        <v>19.68337</v>
      </c>
      <c r="V119" s="2">
        <v>27</v>
      </c>
    </row>
    <row r="120" spans="1:22" x14ac:dyDescent="0.25">
      <c r="A120" s="2" t="s">
        <v>0</v>
      </c>
      <c r="B120" s="2">
        <v>100</v>
      </c>
      <c r="C120" s="2">
        <v>1</v>
      </c>
      <c r="D120" s="2">
        <v>1807.7538500000001</v>
      </c>
      <c r="E120" s="2">
        <v>2.6890000000000001E-2</v>
      </c>
      <c r="F120" s="2">
        <v>1796.84095</v>
      </c>
      <c r="G120" s="2">
        <v>9.8669999999999994E-2</v>
      </c>
      <c r="H120" s="2">
        <v>1807.7538500000001</v>
      </c>
      <c r="I120" s="2">
        <v>19.30227</v>
      </c>
      <c r="J120" s="2">
        <v>151</v>
      </c>
      <c r="K120" s="2">
        <v>1764.21759</v>
      </c>
      <c r="L120" s="2">
        <v>19.40457</v>
      </c>
      <c r="M120" s="2">
        <v>73</v>
      </c>
      <c r="N120" s="2">
        <v>1874.88636</v>
      </c>
      <c r="O120" s="2">
        <v>19.240390000000001</v>
      </c>
      <c r="P120" s="2">
        <v>690</v>
      </c>
      <c r="Q120" s="2">
        <v>1798.27585</v>
      </c>
      <c r="R120" s="2">
        <v>19.237380000000002</v>
      </c>
      <c r="S120" s="2">
        <v>244</v>
      </c>
      <c r="T120" s="2">
        <v>1765.9048600000001</v>
      </c>
      <c r="U120" s="2">
        <v>19.5488</v>
      </c>
      <c r="V120" s="2">
        <v>31</v>
      </c>
    </row>
    <row r="121" spans="1:22" x14ac:dyDescent="0.25">
      <c r="A121" s="2" t="s">
        <v>0</v>
      </c>
      <c r="B121" s="2">
        <v>100</v>
      </c>
      <c r="C121" s="2">
        <v>1</v>
      </c>
      <c r="D121" s="2">
        <v>1807.7538500000001</v>
      </c>
      <c r="E121" s="2">
        <v>2.402E-2</v>
      </c>
      <c r="F121" s="2">
        <v>1796.84095</v>
      </c>
      <c r="G121" s="2">
        <v>8.0699999999999994E-2</v>
      </c>
      <c r="H121" s="2">
        <v>1807.7538500000001</v>
      </c>
      <c r="I121" s="2">
        <v>19.328189999999999</v>
      </c>
      <c r="J121" s="2">
        <v>172</v>
      </c>
      <c r="K121" s="2">
        <v>1765.7388900000001</v>
      </c>
      <c r="L121" s="2">
        <v>19.370560000000001</v>
      </c>
      <c r="M121" s="2">
        <v>70</v>
      </c>
      <c r="N121" s="2">
        <v>1906.06053</v>
      </c>
      <c r="O121" s="2">
        <v>19.233509999999999</v>
      </c>
      <c r="P121" s="2">
        <v>582</v>
      </c>
      <c r="Q121" s="2">
        <v>1837.4888900000001</v>
      </c>
      <c r="R121" s="2">
        <v>19.28124</v>
      </c>
      <c r="S121" s="2">
        <v>237</v>
      </c>
      <c r="T121" s="2">
        <v>1766.8833299999999</v>
      </c>
      <c r="U121" s="2">
        <v>19.592230000000001</v>
      </c>
      <c r="V121" s="2">
        <v>34</v>
      </c>
    </row>
    <row r="122" spans="1:22" x14ac:dyDescent="0.25">
      <c r="A122" s="2" t="s">
        <v>0</v>
      </c>
      <c r="B122" s="2">
        <v>100</v>
      </c>
      <c r="C122" s="2">
        <v>1</v>
      </c>
      <c r="D122" s="2">
        <v>1807.7538500000001</v>
      </c>
      <c r="E122" s="2">
        <v>2.2710000000000001E-2</v>
      </c>
      <c r="F122" s="2">
        <v>1796.84095</v>
      </c>
      <c r="G122" s="2">
        <v>7.8409999999999994E-2</v>
      </c>
      <c r="H122" s="2">
        <v>1807.7538500000001</v>
      </c>
      <c r="I122" s="2">
        <v>19.24288</v>
      </c>
      <c r="J122" s="2">
        <v>176</v>
      </c>
      <c r="K122" s="2">
        <v>1762.4171799999999</v>
      </c>
      <c r="L122" s="2">
        <v>19.424520000000001</v>
      </c>
      <c r="M122" s="2">
        <v>71</v>
      </c>
      <c r="N122" s="2">
        <v>1922.0584100000001</v>
      </c>
      <c r="O122" s="2">
        <v>19.24277</v>
      </c>
      <c r="P122" s="2">
        <v>635</v>
      </c>
      <c r="Q122" s="2">
        <v>1794.2458999999999</v>
      </c>
      <c r="R122" s="2">
        <v>19.306319999999999</v>
      </c>
      <c r="S122" s="2">
        <v>246</v>
      </c>
      <c r="T122" s="2">
        <v>1759.10859</v>
      </c>
      <c r="U122" s="2">
        <v>19.409970000000001</v>
      </c>
      <c r="V122" s="2">
        <v>31</v>
      </c>
    </row>
    <row r="123" spans="1:22" x14ac:dyDescent="0.25">
      <c r="A123" s="2" t="s">
        <v>0</v>
      </c>
      <c r="B123" s="2">
        <v>1000</v>
      </c>
      <c r="C123" s="2">
        <v>0.4</v>
      </c>
      <c r="D123" s="2">
        <v>21567.942589999999</v>
      </c>
      <c r="E123" s="2">
        <v>0.14223</v>
      </c>
      <c r="F123" s="2">
        <v>21467.290560000001</v>
      </c>
      <c r="G123" s="2">
        <v>9.8750000000000004E-2</v>
      </c>
      <c r="H123" s="2">
        <v>21567.942589999999</v>
      </c>
      <c r="I123" s="2">
        <v>381.11329000000001</v>
      </c>
      <c r="J123" s="2">
        <v>170</v>
      </c>
      <c r="K123" s="2">
        <v>20831.775000000001</v>
      </c>
      <c r="L123" s="2">
        <v>427.61435999999998</v>
      </c>
      <c r="M123" s="2">
        <v>9</v>
      </c>
      <c r="N123" s="2">
        <v>26193.591230000002</v>
      </c>
      <c r="O123" s="2">
        <v>379.95490000000001</v>
      </c>
      <c r="P123" s="2">
        <v>1161</v>
      </c>
      <c r="Q123" s="2">
        <v>21209.75477</v>
      </c>
      <c r="R123" s="2">
        <v>381.15469999999999</v>
      </c>
      <c r="S123" s="2">
        <v>30</v>
      </c>
      <c r="T123" s="2">
        <v>20831.775000000001</v>
      </c>
      <c r="U123" s="2">
        <v>396.14154000000002</v>
      </c>
      <c r="V123" s="2">
        <v>6</v>
      </c>
    </row>
    <row r="124" spans="1:22" x14ac:dyDescent="0.25">
      <c r="A124" s="2" t="s">
        <v>0</v>
      </c>
      <c r="B124" s="2">
        <v>1000</v>
      </c>
      <c r="C124" s="2">
        <v>0.4</v>
      </c>
      <c r="D124" s="2">
        <v>21567.942589999999</v>
      </c>
      <c r="E124" s="2">
        <v>2.2030000000000001E-2</v>
      </c>
      <c r="F124" s="2">
        <v>21467.290560000001</v>
      </c>
      <c r="G124" s="2">
        <v>0.12766</v>
      </c>
      <c r="H124" s="2">
        <v>21567.942589999999</v>
      </c>
      <c r="I124" s="2">
        <v>381.27911999999998</v>
      </c>
      <c r="J124" s="2">
        <v>173</v>
      </c>
      <c r="K124" s="2">
        <v>20831.775000000001</v>
      </c>
      <c r="L124" s="2">
        <v>423.76871</v>
      </c>
      <c r="M124" s="2">
        <v>9</v>
      </c>
      <c r="N124" s="2">
        <v>26804.974999999999</v>
      </c>
      <c r="O124" s="2">
        <v>379.72836999999998</v>
      </c>
      <c r="P124" s="2">
        <v>1133</v>
      </c>
      <c r="Q124" s="2">
        <v>21786</v>
      </c>
      <c r="R124" s="2">
        <v>382.59404000000001</v>
      </c>
      <c r="S124" s="2">
        <v>30</v>
      </c>
      <c r="T124" s="2">
        <v>20831.775000000001</v>
      </c>
      <c r="U124" s="2">
        <v>389.16412000000003</v>
      </c>
      <c r="V124" s="2">
        <v>6</v>
      </c>
    </row>
    <row r="125" spans="1:22" x14ac:dyDescent="0.25">
      <c r="A125" s="2" t="s">
        <v>0</v>
      </c>
      <c r="B125" s="2">
        <v>1000</v>
      </c>
      <c r="C125" s="2">
        <v>0.4</v>
      </c>
      <c r="D125" s="2">
        <v>21567.942589999999</v>
      </c>
      <c r="E125" s="2">
        <v>2.2290000000000001E-2</v>
      </c>
      <c r="F125" s="2">
        <v>21467.290560000001</v>
      </c>
      <c r="G125" s="2">
        <v>0.12766</v>
      </c>
      <c r="H125" s="2">
        <v>21567.942589999999</v>
      </c>
      <c r="I125" s="2">
        <v>380.63299000000001</v>
      </c>
      <c r="J125" s="2">
        <v>172</v>
      </c>
      <c r="K125" s="2">
        <v>20831.775000000001</v>
      </c>
      <c r="L125" s="2">
        <v>423.60651000000001</v>
      </c>
      <c r="M125" s="2">
        <v>9</v>
      </c>
      <c r="N125" s="2">
        <v>25450.130789999999</v>
      </c>
      <c r="O125" s="2">
        <v>379.93108000000001</v>
      </c>
      <c r="P125" s="2">
        <v>1146</v>
      </c>
      <c r="Q125" s="2">
        <v>21301.48027</v>
      </c>
      <c r="R125" s="2">
        <v>382.28872999999999</v>
      </c>
      <c r="S125" s="2">
        <v>30</v>
      </c>
      <c r="T125" s="2">
        <v>20831.775000000001</v>
      </c>
      <c r="U125" s="2">
        <v>415.30576000000002</v>
      </c>
      <c r="V125" s="2">
        <v>6</v>
      </c>
    </row>
    <row r="126" spans="1:22" x14ac:dyDescent="0.25">
      <c r="A126" s="2" t="s">
        <v>0</v>
      </c>
      <c r="B126" s="2">
        <v>1000</v>
      </c>
      <c r="C126" s="2">
        <v>0.4</v>
      </c>
      <c r="D126" s="2">
        <v>21567.942589999999</v>
      </c>
      <c r="E126" s="2">
        <v>1.7090000000000001E-2</v>
      </c>
      <c r="F126" s="2">
        <v>21467.290560000001</v>
      </c>
      <c r="G126" s="2">
        <v>9.6439999999999998E-2</v>
      </c>
      <c r="H126" s="2">
        <v>21567.942589999999</v>
      </c>
      <c r="I126" s="2">
        <v>381.38684000000001</v>
      </c>
      <c r="J126" s="2">
        <v>173</v>
      </c>
      <c r="K126" s="2">
        <v>20831.775000000001</v>
      </c>
      <c r="L126" s="2">
        <v>428.58523000000002</v>
      </c>
      <c r="M126" s="2">
        <v>9</v>
      </c>
      <c r="N126" s="2">
        <v>26001.84865</v>
      </c>
      <c r="O126" s="2">
        <v>379.98575</v>
      </c>
      <c r="P126" s="2">
        <v>1163</v>
      </c>
      <c r="Q126" s="2">
        <v>21786</v>
      </c>
      <c r="R126" s="2">
        <v>385.12362000000002</v>
      </c>
      <c r="S126" s="2">
        <v>30</v>
      </c>
      <c r="T126" s="2">
        <v>20831.775000000001</v>
      </c>
      <c r="U126" s="2">
        <v>422.71188999999998</v>
      </c>
      <c r="V126" s="2">
        <v>7</v>
      </c>
    </row>
    <row r="127" spans="1:22" x14ac:dyDescent="0.25">
      <c r="A127" s="2" t="s">
        <v>0</v>
      </c>
      <c r="B127" s="2">
        <v>1000</v>
      </c>
      <c r="C127" s="2">
        <v>0.4</v>
      </c>
      <c r="D127" s="2">
        <v>21567.942589999999</v>
      </c>
      <c r="E127" s="2">
        <v>2.3740000000000001E-2</v>
      </c>
      <c r="F127" s="2">
        <v>21467.290560000001</v>
      </c>
      <c r="G127" s="2">
        <v>0.12845000000000001</v>
      </c>
      <c r="H127" s="2">
        <v>21567.942589999999</v>
      </c>
      <c r="I127" s="2">
        <v>381.41712000000001</v>
      </c>
      <c r="J127" s="2">
        <v>172</v>
      </c>
      <c r="K127" s="2">
        <v>20831.775000000001</v>
      </c>
      <c r="L127" s="2">
        <v>423.29651000000001</v>
      </c>
      <c r="M127" s="2">
        <v>9</v>
      </c>
      <c r="N127" s="2">
        <v>25633.375</v>
      </c>
      <c r="O127" s="2">
        <v>379.76177999999999</v>
      </c>
      <c r="P127" s="2">
        <v>1178</v>
      </c>
      <c r="Q127" s="2">
        <v>21381.455269999999</v>
      </c>
      <c r="R127" s="2">
        <v>385.48899</v>
      </c>
      <c r="S127" s="2">
        <v>30</v>
      </c>
      <c r="T127" s="2">
        <v>20831.775000000001</v>
      </c>
      <c r="U127" s="2">
        <v>409.68803000000003</v>
      </c>
      <c r="V127" s="2">
        <v>6</v>
      </c>
    </row>
    <row r="128" spans="1:22" x14ac:dyDescent="0.25">
      <c r="A128" s="2" t="s">
        <v>0</v>
      </c>
      <c r="B128" s="2">
        <v>1000</v>
      </c>
      <c r="C128" s="2">
        <v>0.7</v>
      </c>
      <c r="D128" s="2">
        <v>19110.879799999999</v>
      </c>
      <c r="E128" s="2">
        <v>2.2079999999999999E-2</v>
      </c>
      <c r="F128" s="2">
        <v>19110.05342</v>
      </c>
      <c r="G128" s="2">
        <v>8.6849999999999997E-2</v>
      </c>
      <c r="H128" s="2">
        <v>19110.879799999999</v>
      </c>
      <c r="I128" s="2">
        <v>603.99055999999996</v>
      </c>
      <c r="J128" s="2">
        <v>275</v>
      </c>
      <c r="K128" s="2">
        <v>18998.149000000001</v>
      </c>
      <c r="L128" s="2">
        <v>636.64886999999999</v>
      </c>
      <c r="M128" s="2">
        <v>14</v>
      </c>
      <c r="N128" s="2">
        <v>20660.445070000002</v>
      </c>
      <c r="O128" s="2">
        <v>602.29998000000001</v>
      </c>
      <c r="P128" s="2">
        <v>1834</v>
      </c>
      <c r="Q128" s="2">
        <v>19170.710719999999</v>
      </c>
      <c r="R128" s="2">
        <v>602.52336000000003</v>
      </c>
      <c r="S128" s="2">
        <v>50</v>
      </c>
      <c r="T128" s="2">
        <v>18980.69932</v>
      </c>
      <c r="U128" s="2">
        <v>655.16039000000001</v>
      </c>
      <c r="V128" s="2">
        <v>10</v>
      </c>
    </row>
    <row r="129" spans="1:22" x14ac:dyDescent="0.25">
      <c r="A129" s="2" t="s">
        <v>0</v>
      </c>
      <c r="B129" s="2">
        <v>1000</v>
      </c>
      <c r="C129" s="2">
        <v>0.7</v>
      </c>
      <c r="D129" s="2">
        <v>19110.879799999999</v>
      </c>
      <c r="E129" s="2">
        <v>1.6580000000000001E-2</v>
      </c>
      <c r="F129" s="2">
        <v>19110.05342</v>
      </c>
      <c r="G129" s="2">
        <v>6.3960000000000003E-2</v>
      </c>
      <c r="H129" s="2">
        <v>19110.879799999999</v>
      </c>
      <c r="I129" s="2">
        <v>603.90211999999997</v>
      </c>
      <c r="J129" s="2">
        <v>275</v>
      </c>
      <c r="K129" s="2">
        <v>18999.948209999999</v>
      </c>
      <c r="L129" s="2">
        <v>634.12044000000003</v>
      </c>
      <c r="M129" s="2">
        <v>14</v>
      </c>
      <c r="N129" s="2">
        <v>20576.57991</v>
      </c>
      <c r="O129" s="2">
        <v>602.17994999999996</v>
      </c>
      <c r="P129" s="2">
        <v>1818</v>
      </c>
      <c r="Q129" s="2">
        <v>19169.965390000001</v>
      </c>
      <c r="R129" s="2">
        <v>611.25981000000002</v>
      </c>
      <c r="S129" s="2">
        <v>50</v>
      </c>
      <c r="T129" s="2">
        <v>18979.440350000001</v>
      </c>
      <c r="U129" s="2">
        <v>613.32272999999998</v>
      </c>
      <c r="V129" s="2">
        <v>11</v>
      </c>
    </row>
    <row r="130" spans="1:22" x14ac:dyDescent="0.25">
      <c r="A130" s="2" t="s">
        <v>0</v>
      </c>
      <c r="B130" s="2">
        <v>1000</v>
      </c>
      <c r="C130" s="2">
        <v>0.7</v>
      </c>
      <c r="D130" s="2">
        <v>19110.879799999999</v>
      </c>
      <c r="E130" s="2">
        <v>1.6559999999999998E-2</v>
      </c>
      <c r="F130" s="2">
        <v>19110.05342</v>
      </c>
      <c r="G130" s="2">
        <v>6.4619999999999997E-2</v>
      </c>
      <c r="H130" s="2">
        <v>19110.879799999999</v>
      </c>
      <c r="I130" s="2">
        <v>603.54814999999996</v>
      </c>
      <c r="J130" s="2">
        <v>273</v>
      </c>
      <c r="K130" s="2">
        <v>18998.620459999998</v>
      </c>
      <c r="L130" s="2">
        <v>634.67777000000001</v>
      </c>
      <c r="M130" s="2">
        <v>14</v>
      </c>
      <c r="N130" s="2">
        <v>21382.025710000002</v>
      </c>
      <c r="O130" s="2">
        <v>602.38372000000004</v>
      </c>
      <c r="P130" s="2">
        <v>1773</v>
      </c>
      <c r="Q130" s="2">
        <v>19114.43275</v>
      </c>
      <c r="R130" s="2">
        <v>604.11978999999997</v>
      </c>
      <c r="S130" s="2">
        <v>49</v>
      </c>
      <c r="T130" s="2">
        <v>18980.92541</v>
      </c>
      <c r="U130" s="2">
        <v>653.85711000000003</v>
      </c>
      <c r="V130" s="2">
        <v>10</v>
      </c>
    </row>
    <row r="131" spans="1:22" x14ac:dyDescent="0.25">
      <c r="A131" s="2" t="s">
        <v>0</v>
      </c>
      <c r="B131" s="2">
        <v>1000</v>
      </c>
      <c r="C131" s="2">
        <v>0.7</v>
      </c>
      <c r="D131" s="2">
        <v>19110.879799999999</v>
      </c>
      <c r="E131" s="2">
        <v>1.6549999999999999E-2</v>
      </c>
      <c r="F131" s="2">
        <v>19110.05342</v>
      </c>
      <c r="G131" s="2">
        <v>6.5439999999999998E-2</v>
      </c>
      <c r="H131" s="2">
        <v>19110.879799999999</v>
      </c>
      <c r="I131" s="2">
        <v>604.20096999999998</v>
      </c>
      <c r="J131" s="2">
        <v>270</v>
      </c>
      <c r="K131" s="2">
        <v>19002.628710000001</v>
      </c>
      <c r="L131" s="2">
        <v>634.18250999999998</v>
      </c>
      <c r="M131" s="2">
        <v>14</v>
      </c>
      <c r="N131" s="2">
        <v>21778.68751</v>
      </c>
      <c r="O131" s="2">
        <v>602.29722000000004</v>
      </c>
      <c r="P131" s="2">
        <v>1781</v>
      </c>
      <c r="Q131" s="2">
        <v>19117.462660000001</v>
      </c>
      <c r="R131" s="2">
        <v>608.90200000000004</v>
      </c>
      <c r="S131" s="2">
        <v>50</v>
      </c>
      <c r="T131" s="2">
        <v>18981.826850000001</v>
      </c>
      <c r="U131" s="2">
        <v>618.73933999999997</v>
      </c>
      <c r="V131" s="2">
        <v>12</v>
      </c>
    </row>
    <row r="132" spans="1:22" x14ac:dyDescent="0.25">
      <c r="A132" s="2" t="s">
        <v>0</v>
      </c>
      <c r="B132" s="2">
        <v>1000</v>
      </c>
      <c r="C132" s="2">
        <v>0.7</v>
      </c>
      <c r="D132" s="2">
        <v>19110.879799999999</v>
      </c>
      <c r="E132" s="2">
        <v>1.7600000000000001E-2</v>
      </c>
      <c r="F132" s="2">
        <v>19110.05342</v>
      </c>
      <c r="G132" s="2">
        <v>6.6019999999999995E-2</v>
      </c>
      <c r="H132" s="2">
        <v>19110.879799999999</v>
      </c>
      <c r="I132" s="2">
        <v>603.99958000000004</v>
      </c>
      <c r="J132" s="2">
        <v>272</v>
      </c>
      <c r="K132" s="2">
        <v>18994.038639999999</v>
      </c>
      <c r="L132" s="2">
        <v>634.52959999999996</v>
      </c>
      <c r="M132" s="2">
        <v>14</v>
      </c>
      <c r="N132" s="2">
        <v>21303.149150000001</v>
      </c>
      <c r="O132" s="2">
        <v>602.29809</v>
      </c>
      <c r="P132" s="2">
        <v>1833</v>
      </c>
      <c r="Q132" s="2">
        <v>19153.370419999999</v>
      </c>
      <c r="R132" s="2">
        <v>609.27963</v>
      </c>
      <c r="S132" s="2">
        <v>49</v>
      </c>
      <c r="T132" s="2">
        <v>18981.721409999998</v>
      </c>
      <c r="U132" s="2">
        <v>652.18182999999999</v>
      </c>
      <c r="V132" s="2">
        <v>10</v>
      </c>
    </row>
    <row r="133" spans="1:22" x14ac:dyDescent="0.25">
      <c r="A133" s="2" t="s">
        <v>0</v>
      </c>
      <c r="B133" s="2">
        <v>1000</v>
      </c>
      <c r="C133" s="2">
        <v>1</v>
      </c>
      <c r="D133" s="2">
        <v>19010.88132</v>
      </c>
      <c r="E133" s="2">
        <v>1.7919999999999998E-2</v>
      </c>
      <c r="F133" s="2">
        <v>19074.822319999999</v>
      </c>
      <c r="G133" s="2">
        <v>6.0449999999999997E-2</v>
      </c>
      <c r="H133" s="2">
        <v>19010.88132</v>
      </c>
      <c r="I133" s="2">
        <v>952.83349999999996</v>
      </c>
      <c r="J133" s="2">
        <v>434</v>
      </c>
      <c r="K133" s="2">
        <v>18984.811109999999</v>
      </c>
      <c r="L133" s="2">
        <v>961.95037000000002</v>
      </c>
      <c r="M133" s="2">
        <v>20</v>
      </c>
      <c r="N133" s="2">
        <v>19419.49784</v>
      </c>
      <c r="O133" s="2">
        <v>951.57889</v>
      </c>
      <c r="P133" s="2">
        <v>2943</v>
      </c>
      <c r="Q133" s="2">
        <v>19103.176329999998</v>
      </c>
      <c r="R133" s="2">
        <v>955.62018999999998</v>
      </c>
      <c r="S133" s="2">
        <v>78</v>
      </c>
      <c r="T133" s="2">
        <v>18976.24265</v>
      </c>
      <c r="U133" s="2">
        <v>988.93551000000002</v>
      </c>
      <c r="V133" s="2">
        <v>14</v>
      </c>
    </row>
    <row r="134" spans="1:22" x14ac:dyDescent="0.25">
      <c r="A134" s="2" t="s">
        <v>0</v>
      </c>
      <c r="B134" s="2">
        <v>1000</v>
      </c>
      <c r="C134" s="2">
        <v>1</v>
      </c>
      <c r="D134" s="2">
        <v>19010.88132</v>
      </c>
      <c r="E134" s="2">
        <v>1.8239999999999999E-2</v>
      </c>
      <c r="F134" s="2">
        <v>19074.822319999999</v>
      </c>
      <c r="G134" s="2">
        <v>6.0010000000000001E-2</v>
      </c>
      <c r="H134" s="2">
        <v>19010.88132</v>
      </c>
      <c r="I134" s="2">
        <v>953.29619000000002</v>
      </c>
      <c r="J134" s="2">
        <v>431</v>
      </c>
      <c r="K134" s="2">
        <v>18980.995849999999</v>
      </c>
      <c r="L134" s="2">
        <v>962.37572999999998</v>
      </c>
      <c r="M134" s="2">
        <v>20</v>
      </c>
      <c r="N134" s="2">
        <v>19385.847580000001</v>
      </c>
      <c r="O134" s="2">
        <v>951.72880999999995</v>
      </c>
      <c r="P134" s="2">
        <v>2931</v>
      </c>
      <c r="Q134" s="2">
        <v>19102.117989999999</v>
      </c>
      <c r="R134" s="2">
        <v>955.82279000000005</v>
      </c>
      <c r="S134" s="2">
        <v>77</v>
      </c>
      <c r="T134" s="2">
        <v>18976.6695</v>
      </c>
      <c r="U134" s="2">
        <v>988.81829000000005</v>
      </c>
      <c r="V134" s="2">
        <v>14</v>
      </c>
    </row>
    <row r="135" spans="1:22" x14ac:dyDescent="0.25">
      <c r="A135" s="2" t="s">
        <v>0</v>
      </c>
      <c r="B135" s="2">
        <v>1000</v>
      </c>
      <c r="C135" s="2">
        <v>1</v>
      </c>
      <c r="D135" s="2">
        <v>19010.88132</v>
      </c>
      <c r="E135" s="2">
        <v>1.8149999999999999E-2</v>
      </c>
      <c r="F135" s="2">
        <v>19074.822319999999</v>
      </c>
      <c r="G135" s="2">
        <v>6.0299999999999999E-2</v>
      </c>
      <c r="H135" s="2">
        <v>19010.88132</v>
      </c>
      <c r="I135" s="2">
        <v>953.15984000000003</v>
      </c>
      <c r="J135" s="2">
        <v>436</v>
      </c>
      <c r="K135" s="2">
        <v>18984.811109999999</v>
      </c>
      <c r="L135" s="2">
        <v>958.67799000000002</v>
      </c>
      <c r="M135" s="2">
        <v>20</v>
      </c>
      <c r="N135" s="2">
        <v>20039.877199999999</v>
      </c>
      <c r="O135" s="2">
        <v>951.55525999999998</v>
      </c>
      <c r="P135" s="2">
        <v>2850</v>
      </c>
      <c r="Q135" s="2">
        <v>19142.738890000001</v>
      </c>
      <c r="R135" s="2">
        <v>954.14883999999995</v>
      </c>
      <c r="S135" s="2">
        <v>78</v>
      </c>
      <c r="T135" s="2">
        <v>18976.92857</v>
      </c>
      <c r="U135" s="2">
        <v>989.31516999999997</v>
      </c>
      <c r="V135" s="2">
        <v>14</v>
      </c>
    </row>
    <row r="136" spans="1:22" x14ac:dyDescent="0.25">
      <c r="A136" s="2" t="s">
        <v>0</v>
      </c>
      <c r="B136" s="2">
        <v>1000</v>
      </c>
      <c r="C136" s="2">
        <v>1</v>
      </c>
      <c r="D136" s="2">
        <v>19010.88132</v>
      </c>
      <c r="E136" s="2">
        <v>1.805E-2</v>
      </c>
      <c r="F136" s="2">
        <v>19074.822319999999</v>
      </c>
      <c r="G136" s="2">
        <v>6.0569999999999999E-2</v>
      </c>
      <c r="H136" s="2">
        <v>19010.88132</v>
      </c>
      <c r="I136" s="2">
        <v>953.51157999999998</v>
      </c>
      <c r="J136" s="2">
        <v>436</v>
      </c>
      <c r="K136" s="2">
        <v>18982.392070000002</v>
      </c>
      <c r="L136" s="2">
        <v>956.03749000000005</v>
      </c>
      <c r="M136" s="2">
        <v>20</v>
      </c>
      <c r="N136" s="2">
        <v>20868.810850000002</v>
      </c>
      <c r="O136" s="2">
        <v>951.44569000000001</v>
      </c>
      <c r="P136" s="2">
        <v>2924</v>
      </c>
      <c r="Q136" s="2">
        <v>19142.738890000001</v>
      </c>
      <c r="R136" s="2">
        <v>961.93334000000004</v>
      </c>
      <c r="S136" s="2">
        <v>78</v>
      </c>
      <c r="T136" s="2">
        <v>18977.141540000001</v>
      </c>
      <c r="U136" s="2">
        <v>992.74175000000002</v>
      </c>
      <c r="V136" s="2">
        <v>14</v>
      </c>
    </row>
    <row r="137" spans="1:22" x14ac:dyDescent="0.25">
      <c r="A137" s="2" t="s">
        <v>0</v>
      </c>
      <c r="B137" s="2">
        <v>1000</v>
      </c>
      <c r="C137" s="2">
        <v>1</v>
      </c>
      <c r="D137" s="2">
        <v>19010.88132</v>
      </c>
      <c r="E137" s="2">
        <v>1.83E-2</v>
      </c>
      <c r="F137" s="2">
        <v>19074.822319999999</v>
      </c>
      <c r="G137" s="2">
        <v>6.0609999999999997E-2</v>
      </c>
      <c r="H137" s="2">
        <v>19010.88132</v>
      </c>
      <c r="I137" s="2">
        <v>952.67133000000001</v>
      </c>
      <c r="J137" s="2">
        <v>440</v>
      </c>
      <c r="K137" s="2">
        <v>18984.811109999999</v>
      </c>
      <c r="L137" s="2">
        <v>964.44764999999995</v>
      </c>
      <c r="M137" s="2">
        <v>20</v>
      </c>
      <c r="N137" s="2">
        <v>20010.626400000001</v>
      </c>
      <c r="O137" s="2">
        <v>951.61932000000002</v>
      </c>
      <c r="P137" s="2">
        <v>2990</v>
      </c>
      <c r="Q137" s="2">
        <v>19073.23244</v>
      </c>
      <c r="R137" s="2">
        <v>962.36329000000001</v>
      </c>
      <c r="S137" s="2">
        <v>78</v>
      </c>
      <c r="T137" s="2">
        <v>18976.25518</v>
      </c>
      <c r="U137" s="2">
        <v>988.18799999999999</v>
      </c>
      <c r="V137" s="2">
        <v>14</v>
      </c>
    </row>
  </sheetData>
  <mergeCells count="7">
    <mergeCell ref="T1:V1"/>
    <mergeCell ref="D1:E1"/>
    <mergeCell ref="F1:G1"/>
    <mergeCell ref="H1:J1"/>
    <mergeCell ref="K1:M1"/>
    <mergeCell ref="N1:P1"/>
    <mergeCell ref="Q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Q55"/>
  <sheetViews>
    <sheetView zoomScale="85" zoomScaleNormal="85" workbookViewId="0">
      <selection activeCell="L30" sqref="L30:Q30"/>
    </sheetView>
  </sheetViews>
  <sheetFormatPr defaultRowHeight="13.8" x14ac:dyDescent="0.25"/>
  <cols>
    <col min="1" max="1" width="10.44140625" customWidth="1"/>
    <col min="2" max="2" width="5.44140625" bestFit="1" customWidth="1"/>
    <col min="3" max="3" width="4.44140625" bestFit="1" customWidth="1"/>
    <col min="4" max="4" width="13.21875" style="16" customWidth="1"/>
    <col min="5" max="10" width="13.21875" customWidth="1"/>
    <col min="11" max="11" width="4.44140625" customWidth="1"/>
    <col min="12" max="17" width="8.109375" customWidth="1"/>
  </cols>
  <sheetData>
    <row r="1" spans="1:17" s="3" customFormat="1" x14ac:dyDescent="0.25">
      <c r="D1" s="29" t="s">
        <v>49</v>
      </c>
      <c r="E1" s="29" t="s">
        <v>58</v>
      </c>
      <c r="F1" s="28" t="s">
        <v>50</v>
      </c>
      <c r="G1" s="28" t="s">
        <v>51</v>
      </c>
      <c r="H1" s="28" t="s">
        <v>52</v>
      </c>
      <c r="I1" s="28" t="s">
        <v>53</v>
      </c>
      <c r="J1" s="28" t="s">
        <v>54</v>
      </c>
      <c r="K1" s="9"/>
      <c r="L1" s="18" t="s">
        <v>49</v>
      </c>
      <c r="M1" s="18" t="s">
        <v>59</v>
      </c>
      <c r="N1" s="18" t="s">
        <v>50</v>
      </c>
      <c r="O1" s="18" t="s">
        <v>51</v>
      </c>
      <c r="P1" s="18" t="s">
        <v>52</v>
      </c>
      <c r="Q1" s="18" t="s">
        <v>53</v>
      </c>
    </row>
    <row r="2" spans="1:17" s="3" customFormat="1" x14ac:dyDescent="0.25">
      <c r="D2" s="13" t="s">
        <v>55</v>
      </c>
      <c r="E2" s="13" t="s">
        <v>55</v>
      </c>
      <c r="F2" s="9" t="s">
        <v>55</v>
      </c>
      <c r="G2" s="9" t="s">
        <v>55</v>
      </c>
      <c r="H2" s="9" t="s">
        <v>55</v>
      </c>
      <c r="I2" s="9" t="s">
        <v>56</v>
      </c>
      <c r="J2" s="9" t="s">
        <v>55</v>
      </c>
      <c r="K2" s="9"/>
      <c r="M2" s="9"/>
    </row>
    <row r="3" spans="1:17" s="3" customFormat="1" x14ac:dyDescent="0.25">
      <c r="A3" s="3" t="s">
        <v>1</v>
      </c>
      <c r="B3" s="3">
        <v>25</v>
      </c>
      <c r="C3" s="3">
        <v>0.4</v>
      </c>
      <c r="D3" s="14">
        <v>38.874929999999999</v>
      </c>
      <c r="E3" s="14">
        <v>38.874929999999999</v>
      </c>
      <c r="F3" s="14">
        <v>38.874929999999999</v>
      </c>
      <c r="G3" s="14">
        <v>38.872140000000002</v>
      </c>
      <c r="H3" s="14">
        <v>39.197654</v>
      </c>
      <c r="I3" s="14">
        <v>38.872140000000002</v>
      </c>
      <c r="J3" s="14">
        <v>38.872140000000002</v>
      </c>
      <c r="L3" s="3">
        <f t="shared" ref="L3:L29" si="0">(D3-J3)/MAX(D3,J3)</f>
        <v>7.1768617975579788E-5</v>
      </c>
      <c r="M3" s="3">
        <f t="shared" ref="M3:M29" si="1">(E3-J3)/MAX(J3,E3)</f>
        <v>7.1768617975579788E-5</v>
      </c>
      <c r="N3" s="3">
        <f t="shared" ref="N3:N29" si="2">(F3-J3)/MAX(F3,J3)</f>
        <v>7.1768617975579788E-5</v>
      </c>
      <c r="O3" s="3">
        <f t="shared" ref="O3:O29" si="3">(G3-J3)/MAX(G3,J3)</f>
        <v>0</v>
      </c>
      <c r="P3" s="3">
        <f t="shared" ref="P3:P29" si="4">(H3-J3)/MAX(H3,J3)</f>
        <v>8.3044255658769345E-3</v>
      </c>
      <c r="Q3" s="3">
        <f t="shared" ref="Q3:Q29" si="5">(I3-J3)/MAX(I3,J3)</f>
        <v>0</v>
      </c>
    </row>
    <row r="4" spans="1:17" s="3" customFormat="1" x14ac:dyDescent="0.25">
      <c r="A4" s="3" t="s">
        <v>1</v>
      </c>
      <c r="B4" s="3">
        <v>25</v>
      </c>
      <c r="C4" s="3">
        <v>0.7</v>
      </c>
      <c r="D4" s="14">
        <v>31.710969999999996</v>
      </c>
      <c r="E4" s="14">
        <v>31.549330000000005</v>
      </c>
      <c r="F4" s="14">
        <v>30.396332000000001</v>
      </c>
      <c r="G4" s="14">
        <v>28.194471999999998</v>
      </c>
      <c r="H4" s="14">
        <v>30.982232</v>
      </c>
      <c r="I4" s="14">
        <v>29.412877999999999</v>
      </c>
      <c r="J4" s="14">
        <v>28.246393999999999</v>
      </c>
      <c r="L4" s="3">
        <f t="shared" si="0"/>
        <v>0.10925480992855147</v>
      </c>
      <c r="M4" s="3">
        <f t="shared" si="1"/>
        <v>0.10469116142878487</v>
      </c>
      <c r="N4" s="3">
        <f t="shared" si="2"/>
        <v>7.0730178891321563E-2</v>
      </c>
      <c r="O4" s="3">
        <f t="shared" si="3"/>
        <v>-1.8381815392081954E-3</v>
      </c>
      <c r="P4" s="3">
        <f t="shared" si="4"/>
        <v>8.8303450829494826E-2</v>
      </c>
      <c r="Q4" s="3">
        <f t="shared" si="5"/>
        <v>3.9658954829241824E-2</v>
      </c>
    </row>
    <row r="5" spans="1:17" s="3" customFormat="1" x14ac:dyDescent="0.25">
      <c r="A5" s="3" t="s">
        <v>1</v>
      </c>
      <c r="B5" s="3">
        <v>25</v>
      </c>
      <c r="C5" s="3">
        <v>1</v>
      </c>
      <c r="D5" s="14">
        <v>30.061450000000001</v>
      </c>
      <c r="E5" s="14">
        <v>27.60643</v>
      </c>
      <c r="F5" s="14">
        <v>29.593768000000001</v>
      </c>
      <c r="G5" s="14">
        <v>27.778485999999997</v>
      </c>
      <c r="H5" s="14">
        <v>29.292700000000004</v>
      </c>
      <c r="I5" s="14">
        <v>28.231268</v>
      </c>
      <c r="J5" s="14">
        <v>27.701150000000002</v>
      </c>
      <c r="L5" s="3">
        <f t="shared" si="0"/>
        <v>7.8515840054288757E-2</v>
      </c>
      <c r="M5" s="3">
        <f t="shared" si="1"/>
        <v>-3.4193526261545948E-3</v>
      </c>
      <c r="N5" s="3">
        <f t="shared" si="2"/>
        <v>6.3953262051658938E-2</v>
      </c>
      <c r="O5" s="3">
        <f t="shared" si="3"/>
        <v>2.7840250184979634E-3</v>
      </c>
      <c r="P5" s="3">
        <f t="shared" si="4"/>
        <v>5.4332649431428355E-2</v>
      </c>
      <c r="Q5" s="3">
        <f t="shared" si="5"/>
        <v>1.877769004211919E-2</v>
      </c>
    </row>
    <row r="6" spans="1:17" s="3" customFormat="1" x14ac:dyDescent="0.25">
      <c r="A6" s="3" t="s">
        <v>1</v>
      </c>
      <c r="B6" s="3">
        <v>100</v>
      </c>
      <c r="C6" s="3">
        <v>0.4</v>
      </c>
      <c r="D6" s="14">
        <v>173.23768000000001</v>
      </c>
      <c r="E6" s="14">
        <v>173.23768000000001</v>
      </c>
      <c r="F6" s="14">
        <v>172.79621</v>
      </c>
      <c r="G6" s="14">
        <v>169.38747000000001</v>
      </c>
      <c r="H6" s="14">
        <v>180.00390200000001</v>
      </c>
      <c r="I6" s="14">
        <v>170.88474200000002</v>
      </c>
      <c r="J6" s="14">
        <v>169.38747000000001</v>
      </c>
      <c r="L6" s="3">
        <f t="shared" si="0"/>
        <v>2.2225014788930467E-2</v>
      </c>
      <c r="M6" s="3">
        <f t="shared" si="1"/>
        <v>2.2225014788930467E-2</v>
      </c>
      <c r="N6" s="3">
        <f t="shared" si="2"/>
        <v>1.9726937297988158E-2</v>
      </c>
      <c r="O6" s="3">
        <f t="shared" si="3"/>
        <v>0</v>
      </c>
      <c r="P6" s="3">
        <f t="shared" si="4"/>
        <v>5.8978899246306352E-2</v>
      </c>
      <c r="Q6" s="3">
        <f t="shared" si="5"/>
        <v>8.7618823218284132E-3</v>
      </c>
    </row>
    <row r="7" spans="1:17" s="3" customFormat="1" x14ac:dyDescent="0.25">
      <c r="A7" s="3" t="s">
        <v>1</v>
      </c>
      <c r="B7" s="3">
        <v>100</v>
      </c>
      <c r="C7" s="3">
        <v>0.7</v>
      </c>
      <c r="D7" s="14">
        <v>147.59587999999999</v>
      </c>
      <c r="E7" s="14">
        <v>110.82309000000001</v>
      </c>
      <c r="F7" s="14">
        <v>108.91979000000001</v>
      </c>
      <c r="G7" s="14">
        <v>143.037496</v>
      </c>
      <c r="H7" s="14">
        <v>116.745048</v>
      </c>
      <c r="I7" s="14">
        <v>108.84594199999999</v>
      </c>
      <c r="J7" s="14">
        <v>107.53960400000001</v>
      </c>
      <c r="L7" s="3">
        <f t="shared" si="0"/>
        <v>0.27139155916818264</v>
      </c>
      <c r="M7" s="3">
        <f t="shared" si="1"/>
        <v>2.962817586118557E-2</v>
      </c>
      <c r="N7" s="3">
        <f t="shared" si="2"/>
        <v>1.2671581537202695E-2</v>
      </c>
      <c r="O7" s="3">
        <f t="shared" si="3"/>
        <v>0.2481719338822877</v>
      </c>
      <c r="P7" s="3">
        <f t="shared" si="4"/>
        <v>7.8850830572273919E-2</v>
      </c>
      <c r="Q7" s="3">
        <f t="shared" si="5"/>
        <v>1.2001715231606728E-2</v>
      </c>
    </row>
    <row r="8" spans="1:17" s="3" customFormat="1" x14ac:dyDescent="0.25">
      <c r="A8" s="3" t="s">
        <v>1</v>
      </c>
      <c r="B8" s="3">
        <v>100</v>
      </c>
      <c r="C8" s="3">
        <v>1</v>
      </c>
      <c r="D8" s="14">
        <v>102.98611000000001</v>
      </c>
      <c r="E8" s="14">
        <v>104.31459</v>
      </c>
      <c r="F8" s="14">
        <v>102.814136</v>
      </c>
      <c r="G8" s="14">
        <v>101.007622</v>
      </c>
      <c r="H8" s="14">
        <v>106.24417800000001</v>
      </c>
      <c r="I8" s="14">
        <v>101.77676599999999</v>
      </c>
      <c r="J8" s="14">
        <v>101.19208</v>
      </c>
      <c r="L8" s="3">
        <f t="shared" si="0"/>
        <v>1.7420116169064026E-2</v>
      </c>
      <c r="M8" s="3">
        <f t="shared" si="1"/>
        <v>2.993358838873825E-2</v>
      </c>
      <c r="N8" s="3">
        <f t="shared" si="2"/>
        <v>1.57765854298479E-2</v>
      </c>
      <c r="O8" s="3">
        <f t="shared" si="3"/>
        <v>-1.8228501677206995E-3</v>
      </c>
      <c r="P8" s="3">
        <f t="shared" si="4"/>
        <v>4.755176325991247E-2</v>
      </c>
      <c r="Q8" s="3">
        <f t="shared" si="5"/>
        <v>5.7447885502668727E-3</v>
      </c>
    </row>
    <row r="9" spans="1:17" s="3" customFormat="1" x14ac:dyDescent="0.25">
      <c r="A9" s="3" t="s">
        <v>1</v>
      </c>
      <c r="B9" s="3">
        <v>1000</v>
      </c>
      <c r="C9" s="3">
        <v>0.4</v>
      </c>
      <c r="D9" s="14">
        <v>1154.7450200000001</v>
      </c>
      <c r="E9" s="14">
        <v>1154.56086</v>
      </c>
      <c r="F9" s="14">
        <v>1125.83548</v>
      </c>
      <c r="G9" s="14">
        <v>1125.0092799999998</v>
      </c>
      <c r="H9" s="14">
        <v>1567.6167780000001</v>
      </c>
      <c r="I9" s="14">
        <v>1242.8707739999998</v>
      </c>
      <c r="J9" s="14">
        <v>1124.9688780000001</v>
      </c>
      <c r="L9" s="3">
        <f t="shared" si="0"/>
        <v>2.5785902068666149E-2</v>
      </c>
      <c r="M9" s="3">
        <f t="shared" si="1"/>
        <v>2.5630508555434587E-2</v>
      </c>
      <c r="N9" s="3">
        <f t="shared" si="2"/>
        <v>7.6974124141107169E-4</v>
      </c>
      <c r="O9" s="3">
        <f t="shared" si="3"/>
        <v>3.591259264957423E-5</v>
      </c>
      <c r="P9" s="3">
        <f t="shared" si="4"/>
        <v>0.28236996835715156</v>
      </c>
      <c r="Q9" s="3">
        <f t="shared" si="5"/>
        <v>9.4862554069518767E-2</v>
      </c>
    </row>
    <row r="10" spans="1:17" s="3" customFormat="1" x14ac:dyDescent="0.25">
      <c r="A10" s="3" t="s">
        <v>1</v>
      </c>
      <c r="B10" s="3">
        <v>1000</v>
      </c>
      <c r="C10" s="3">
        <v>0.7</v>
      </c>
      <c r="D10" s="14">
        <v>1197.0179700000001</v>
      </c>
      <c r="E10" s="14">
        <v>1053.3166200000001</v>
      </c>
      <c r="F10" s="14">
        <v>1031.300684</v>
      </c>
      <c r="G10" s="14">
        <v>1167.6298059999999</v>
      </c>
      <c r="H10" s="14">
        <v>1298.36464</v>
      </c>
      <c r="I10" s="14">
        <v>1141.715066</v>
      </c>
      <c r="J10" s="14">
        <v>1111.1215440000001</v>
      </c>
      <c r="L10" s="3">
        <f t="shared" si="0"/>
        <v>7.1758677106576782E-2</v>
      </c>
      <c r="M10" s="3">
        <f t="shared" si="1"/>
        <v>-5.202394311598374E-2</v>
      </c>
      <c r="N10" s="3">
        <f t="shared" si="2"/>
        <v>-7.1838099468981259E-2</v>
      </c>
      <c r="O10" s="3">
        <f t="shared" si="3"/>
        <v>4.8395700169373577E-2</v>
      </c>
      <c r="P10" s="3">
        <f t="shared" si="4"/>
        <v>0.14421456825872886</v>
      </c>
      <c r="Q10" s="3">
        <f t="shared" si="5"/>
        <v>2.6796109564520623E-2</v>
      </c>
    </row>
    <row r="11" spans="1:17" s="3" customFormat="1" x14ac:dyDescent="0.25">
      <c r="A11" s="3" t="s">
        <v>1</v>
      </c>
      <c r="B11" s="3">
        <v>1000</v>
      </c>
      <c r="C11" s="3">
        <v>1</v>
      </c>
      <c r="D11" s="14">
        <v>1019.0055599999999</v>
      </c>
      <c r="E11" s="14">
        <v>1032.87995</v>
      </c>
      <c r="F11" s="14">
        <v>1017.953082</v>
      </c>
      <c r="G11" s="14">
        <v>1016.3536040000001</v>
      </c>
      <c r="H11" s="14">
        <v>1194.3646979999999</v>
      </c>
      <c r="I11" s="14">
        <v>1019.314516</v>
      </c>
      <c r="J11" s="14">
        <v>1015.5387279999999</v>
      </c>
      <c r="L11" s="3">
        <f t="shared" si="0"/>
        <v>3.4021718193569697E-3</v>
      </c>
      <c r="M11" s="3">
        <f t="shared" si="1"/>
        <v>1.6789194136259619E-2</v>
      </c>
      <c r="N11" s="3">
        <f t="shared" si="2"/>
        <v>2.371773358411146E-3</v>
      </c>
      <c r="O11" s="3">
        <f t="shared" si="3"/>
        <v>8.0176426471377364E-4</v>
      </c>
      <c r="P11" s="3">
        <f t="shared" si="4"/>
        <v>0.14972476187503661</v>
      </c>
      <c r="Q11" s="3">
        <f t="shared" si="5"/>
        <v>3.7042423518278901E-3</v>
      </c>
    </row>
    <row r="12" spans="1:17" s="3" customFormat="1" x14ac:dyDescent="0.25">
      <c r="A12" s="3" t="s">
        <v>57</v>
      </c>
      <c r="B12" s="3">
        <v>24</v>
      </c>
      <c r="C12" s="3">
        <v>0.4</v>
      </c>
      <c r="D12" s="14">
        <v>3231.6130400000002</v>
      </c>
      <c r="E12" s="14">
        <v>3227.1167</v>
      </c>
      <c r="F12" s="14">
        <v>3216.7752</v>
      </c>
      <c r="G12" s="14">
        <v>3216.7752</v>
      </c>
      <c r="H12" s="14">
        <v>3219.14345</v>
      </c>
      <c r="I12" s="14">
        <v>3218.1961499999998</v>
      </c>
      <c r="J12" s="14">
        <v>3216.7752</v>
      </c>
      <c r="L12" s="3">
        <f t="shared" si="0"/>
        <v>4.5914655673007622E-3</v>
      </c>
      <c r="M12" s="3">
        <f t="shared" si="1"/>
        <v>3.2045633800599762E-3</v>
      </c>
      <c r="N12" s="3">
        <f t="shared" si="2"/>
        <v>0</v>
      </c>
      <c r="O12" s="3">
        <f t="shared" si="3"/>
        <v>0</v>
      </c>
      <c r="P12" s="3">
        <f t="shared" si="4"/>
        <v>7.3567706341262586E-4</v>
      </c>
      <c r="Q12" s="3">
        <f t="shared" si="5"/>
        <v>4.4153616926044759E-4</v>
      </c>
    </row>
    <row r="13" spans="1:17" s="3" customFormat="1" x14ac:dyDescent="0.25">
      <c r="A13" s="3" t="s">
        <v>2</v>
      </c>
      <c r="B13" s="3">
        <v>24</v>
      </c>
      <c r="C13" s="3">
        <v>0.7</v>
      </c>
      <c r="D13" s="14">
        <v>2689.3592899999999</v>
      </c>
      <c r="E13" s="14">
        <v>2689.3592899999999</v>
      </c>
      <c r="F13" s="14">
        <v>2672.1023</v>
      </c>
      <c r="G13" s="14">
        <v>2689.3592899999999</v>
      </c>
      <c r="H13" s="14">
        <v>2679.5167680000004</v>
      </c>
      <c r="I13" s="14">
        <v>2672.1023</v>
      </c>
      <c r="J13" s="14">
        <v>2672.1023</v>
      </c>
      <c r="L13" s="3">
        <f t="shared" si="0"/>
        <v>6.4167662774429297E-3</v>
      </c>
      <c r="M13" s="3">
        <f t="shared" si="1"/>
        <v>6.4167662774429297E-3</v>
      </c>
      <c r="N13" s="3">
        <f t="shared" si="2"/>
        <v>0</v>
      </c>
      <c r="O13" s="3">
        <f t="shared" si="3"/>
        <v>6.4167662774429297E-3</v>
      </c>
      <c r="P13" s="3">
        <f t="shared" si="4"/>
        <v>2.7670914728160404E-3</v>
      </c>
      <c r="Q13" s="3">
        <f t="shared" si="5"/>
        <v>0</v>
      </c>
    </row>
    <row r="14" spans="1:17" s="3" customFormat="1" x14ac:dyDescent="0.25">
      <c r="A14" s="3" t="s">
        <v>2</v>
      </c>
      <c r="B14" s="3">
        <v>24</v>
      </c>
      <c r="C14" s="3">
        <v>1</v>
      </c>
      <c r="D14" s="14">
        <v>3374.2799700000005</v>
      </c>
      <c r="E14" s="14">
        <v>2350.3299499999998</v>
      </c>
      <c r="F14" s="14">
        <v>2222.3910620000001</v>
      </c>
      <c r="G14" s="14">
        <v>2094.671918</v>
      </c>
      <c r="H14" s="14">
        <v>2246.9252839999999</v>
      </c>
      <c r="I14" s="14">
        <v>2292.8400159999997</v>
      </c>
      <c r="J14" s="14">
        <v>2093.9455520000001</v>
      </c>
      <c r="L14" s="3">
        <f t="shared" si="0"/>
        <v>0.3794392964967872</v>
      </c>
      <c r="M14" s="3">
        <f t="shared" si="1"/>
        <v>0.10908442791191922</v>
      </c>
      <c r="N14" s="3">
        <f t="shared" si="2"/>
        <v>5.7796088274584684E-2</v>
      </c>
      <c r="O14" s="3">
        <f t="shared" si="3"/>
        <v>3.4676838590236487E-4</v>
      </c>
      <c r="P14" s="3">
        <f t="shared" si="4"/>
        <v>6.8084031582778606E-2</v>
      </c>
      <c r="Q14" s="3">
        <f t="shared" si="5"/>
        <v>8.6745897058698035E-2</v>
      </c>
    </row>
    <row r="15" spans="1:17" s="3" customFormat="1" x14ac:dyDescent="0.25">
      <c r="A15" s="3" t="s">
        <v>2</v>
      </c>
      <c r="B15" s="3">
        <v>100</v>
      </c>
      <c r="C15" s="3">
        <v>0.4</v>
      </c>
      <c r="D15" s="14">
        <v>106572.33285999999</v>
      </c>
      <c r="E15" s="14">
        <v>103927.82608</v>
      </c>
      <c r="F15" s="14">
        <v>99027.631337999992</v>
      </c>
      <c r="G15" s="14">
        <v>97802.017834000013</v>
      </c>
      <c r="H15" s="14">
        <v>97804.39420000001</v>
      </c>
      <c r="I15" s="14">
        <v>97802.544319999986</v>
      </c>
      <c r="J15" s="14">
        <v>97801.740580000012</v>
      </c>
      <c r="L15" s="3">
        <f t="shared" si="0"/>
        <v>8.2297084474275084E-2</v>
      </c>
      <c r="M15" s="3">
        <f t="shared" si="1"/>
        <v>5.894557531959093E-2</v>
      </c>
      <c r="N15" s="3">
        <f t="shared" si="2"/>
        <v>1.2379279817526716E-2</v>
      </c>
      <c r="O15" s="3">
        <f t="shared" si="3"/>
        <v>2.8348494861437746E-6</v>
      </c>
      <c r="P15" s="3">
        <f t="shared" si="4"/>
        <v>2.7131909784860337E-5</v>
      </c>
      <c r="Q15" s="3">
        <f t="shared" si="5"/>
        <v>8.2179866133559677E-6</v>
      </c>
    </row>
    <row r="16" spans="1:17" s="3" customFormat="1" x14ac:dyDescent="0.25">
      <c r="A16" s="3" t="s">
        <v>2</v>
      </c>
      <c r="B16" s="3">
        <v>100</v>
      </c>
      <c r="C16" s="3">
        <v>0.7</v>
      </c>
      <c r="D16" s="14">
        <v>49967.583769999997</v>
      </c>
      <c r="E16" s="14">
        <v>40851.811970000002</v>
      </c>
      <c r="F16" s="14">
        <v>39836.104291999996</v>
      </c>
      <c r="G16" s="14">
        <v>35367.253665999997</v>
      </c>
      <c r="H16" s="14">
        <v>36415.153445999997</v>
      </c>
      <c r="I16" s="14">
        <v>37186.054219999998</v>
      </c>
      <c r="J16" s="14">
        <v>35409.577380000002</v>
      </c>
      <c r="L16" s="3">
        <f t="shared" si="0"/>
        <v>0.2913490165346051</v>
      </c>
      <c r="M16" s="3">
        <f t="shared" si="1"/>
        <v>0.13321892781638592</v>
      </c>
      <c r="N16" s="3">
        <f t="shared" si="2"/>
        <v>0.11111846880290807</v>
      </c>
      <c r="O16" s="3">
        <f t="shared" si="3"/>
        <v>-1.1952617662110477E-3</v>
      </c>
      <c r="P16" s="3">
        <f t="shared" si="4"/>
        <v>2.7614220203442563E-2</v>
      </c>
      <c r="Q16" s="3">
        <f t="shared" si="5"/>
        <v>4.7772663092728526E-2</v>
      </c>
    </row>
    <row r="17" spans="1:17" s="3" customFormat="1" x14ac:dyDescent="0.25">
      <c r="A17" s="3" t="s">
        <v>2</v>
      </c>
      <c r="B17" s="3">
        <v>100</v>
      </c>
      <c r="C17" s="3">
        <v>1</v>
      </c>
      <c r="D17" s="14">
        <v>51965.890200000002</v>
      </c>
      <c r="E17" s="14">
        <v>37756.541669999999</v>
      </c>
      <c r="F17" s="14">
        <v>38555.334088000003</v>
      </c>
      <c r="G17" s="14">
        <v>35009.680269999997</v>
      </c>
      <c r="H17" s="14">
        <v>35956.161078000005</v>
      </c>
      <c r="I17" s="14">
        <v>36794.044848000005</v>
      </c>
      <c r="J17" s="14">
        <v>35140.691273999997</v>
      </c>
      <c r="L17" s="3">
        <f t="shared" si="0"/>
        <v>0.32377389978782667</v>
      </c>
      <c r="M17" s="3">
        <f t="shared" si="1"/>
        <v>6.9282044390163597E-2</v>
      </c>
      <c r="N17" s="3">
        <f t="shared" si="2"/>
        <v>8.856473156752602E-2</v>
      </c>
      <c r="O17" s="3">
        <f t="shared" si="3"/>
        <v>-3.7281851679717179E-3</v>
      </c>
      <c r="P17" s="3">
        <f t="shared" si="4"/>
        <v>2.2679556981375238E-2</v>
      </c>
      <c r="Q17" s="3">
        <f t="shared" si="5"/>
        <v>4.4935357904524555E-2</v>
      </c>
    </row>
    <row r="18" spans="1:17" s="3" customFormat="1" x14ac:dyDescent="0.25">
      <c r="A18" s="3" t="s">
        <v>2</v>
      </c>
      <c r="B18" s="3">
        <v>997</v>
      </c>
      <c r="C18" s="3">
        <v>0.4</v>
      </c>
      <c r="D18" s="14">
        <v>474860.86309</v>
      </c>
      <c r="E18" s="14">
        <v>475536.04458999995</v>
      </c>
      <c r="F18" s="14">
        <v>456542.756582</v>
      </c>
      <c r="G18" s="14">
        <v>424575.97240800003</v>
      </c>
      <c r="H18" s="14">
        <v>424608.83741599991</v>
      </c>
      <c r="I18" s="14">
        <v>424611.51757999993</v>
      </c>
      <c r="J18" s="14">
        <v>424583.71904600004</v>
      </c>
      <c r="L18" s="3">
        <f t="shared" si="0"/>
        <v>0.10587763269610823</v>
      </c>
      <c r="M18" s="3">
        <f t="shared" si="1"/>
        <v>0.10714713663383864</v>
      </c>
      <c r="N18" s="3">
        <f t="shared" si="2"/>
        <v>7.0002288011900088E-2</v>
      </c>
      <c r="O18" s="3">
        <f t="shared" si="3"/>
        <v>-1.8245254475177278E-5</v>
      </c>
      <c r="P18" s="3">
        <f t="shared" si="4"/>
        <v>5.9156493663028588E-5</v>
      </c>
      <c r="Q18" s="3">
        <f t="shared" si="5"/>
        <v>6.5468158184492771E-5</v>
      </c>
    </row>
    <row r="19" spans="1:17" s="3" customFormat="1" x14ac:dyDescent="0.25">
      <c r="A19" s="3" t="s">
        <v>2</v>
      </c>
      <c r="B19" s="3">
        <v>997</v>
      </c>
      <c r="C19" s="3">
        <v>0.7</v>
      </c>
      <c r="D19" s="14">
        <v>335573.00625999999</v>
      </c>
      <c r="E19" s="14">
        <v>332625.23375999997</v>
      </c>
      <c r="F19" s="14">
        <v>330805.31850199995</v>
      </c>
      <c r="G19" s="14">
        <v>323773.27757600002</v>
      </c>
      <c r="H19" s="14">
        <v>324823.97659600002</v>
      </c>
      <c r="I19" s="14">
        <v>325991.89260000002</v>
      </c>
      <c r="J19" s="14">
        <v>323236.31846799998</v>
      </c>
      <c r="L19" s="3">
        <f t="shared" si="0"/>
        <v>3.6763051740942528E-2</v>
      </c>
      <c r="M19" s="3">
        <f t="shared" si="1"/>
        <v>2.8226707835324369E-2</v>
      </c>
      <c r="N19" s="3">
        <f t="shared" si="2"/>
        <v>2.2880527037095408E-2</v>
      </c>
      <c r="O19" s="3">
        <f t="shared" si="3"/>
        <v>1.658441709643556E-3</v>
      </c>
      <c r="P19" s="3">
        <f t="shared" si="4"/>
        <v>4.8877491884618167E-3</v>
      </c>
      <c r="Q19" s="3">
        <f t="shared" si="5"/>
        <v>8.4528916042129754E-3</v>
      </c>
    </row>
    <row r="20" spans="1:17" s="3" customFormat="1" x14ac:dyDescent="0.25">
      <c r="A20" s="3" t="s">
        <v>2</v>
      </c>
      <c r="B20" s="3">
        <v>997</v>
      </c>
      <c r="C20" s="3">
        <v>1</v>
      </c>
      <c r="D20" s="14">
        <v>325157.24458</v>
      </c>
      <c r="E20" s="14">
        <v>325112.91985000001</v>
      </c>
      <c r="F20" s="14">
        <v>325157.24458</v>
      </c>
      <c r="G20" s="14">
        <v>323146.06491199997</v>
      </c>
      <c r="H20" s="14">
        <v>324325.14565800002</v>
      </c>
      <c r="I20" s="14">
        <v>326719.55573399999</v>
      </c>
      <c r="J20" s="14">
        <v>322739.14816000004</v>
      </c>
      <c r="L20" s="3">
        <f t="shared" si="0"/>
        <v>7.4366985829375301E-3</v>
      </c>
      <c r="M20" s="3">
        <f t="shared" si="1"/>
        <v>7.3013760606473943E-3</v>
      </c>
      <c r="N20" s="3">
        <f t="shared" si="2"/>
        <v>7.4366985829375301E-3</v>
      </c>
      <c r="O20" s="3">
        <f t="shared" si="3"/>
        <v>1.259234742996931E-3</v>
      </c>
      <c r="P20" s="3">
        <f t="shared" si="4"/>
        <v>4.8901465681369417E-3</v>
      </c>
      <c r="Q20" s="3">
        <f t="shared" si="5"/>
        <v>1.2182948660840546E-2</v>
      </c>
    </row>
    <row r="21" spans="1:17" s="3" customFormat="1" x14ac:dyDescent="0.25">
      <c r="A21" s="3" t="s">
        <v>0</v>
      </c>
      <c r="B21" s="3">
        <v>30</v>
      </c>
      <c r="C21" s="3">
        <v>0.4</v>
      </c>
      <c r="D21" s="14">
        <v>1672.2722600000002</v>
      </c>
      <c r="E21" s="14">
        <v>1672.2722600000002</v>
      </c>
      <c r="F21" s="14">
        <v>1567.9462739999999</v>
      </c>
      <c r="G21" s="14">
        <v>1537.8906199999999</v>
      </c>
      <c r="H21" s="14">
        <v>1537.8906199999999</v>
      </c>
      <c r="I21" s="14">
        <v>1537.8906199999999</v>
      </c>
      <c r="J21" s="14">
        <v>1537.8906199999999</v>
      </c>
      <c r="L21" s="3">
        <f t="shared" si="0"/>
        <v>8.0358709053751975E-2</v>
      </c>
      <c r="M21" s="3">
        <f t="shared" si="1"/>
        <v>8.0358709053751975E-2</v>
      </c>
      <c r="N21" s="3">
        <f t="shared" si="2"/>
        <v>1.9168803484142852E-2</v>
      </c>
      <c r="O21" s="3">
        <f t="shared" si="3"/>
        <v>0</v>
      </c>
      <c r="P21" s="3">
        <f t="shared" si="4"/>
        <v>0</v>
      </c>
      <c r="Q21" s="3">
        <f t="shared" si="5"/>
        <v>0</v>
      </c>
    </row>
    <row r="22" spans="1:17" s="3" customFormat="1" x14ac:dyDescent="0.25">
      <c r="A22" s="3" t="s">
        <v>0</v>
      </c>
      <c r="B22" s="3">
        <v>30</v>
      </c>
      <c r="C22" s="3">
        <v>0.7</v>
      </c>
      <c r="D22" s="14">
        <v>694.39419999999996</v>
      </c>
      <c r="E22" s="14">
        <v>711.92304999999999</v>
      </c>
      <c r="F22" s="14">
        <v>683.28334599999994</v>
      </c>
      <c r="G22" s="14">
        <v>634.04877599999998</v>
      </c>
      <c r="H22" s="14">
        <v>710.05379800000003</v>
      </c>
      <c r="I22" s="14">
        <v>714.88998000000015</v>
      </c>
      <c r="J22" s="14">
        <v>632.87816999999995</v>
      </c>
      <c r="L22" s="3">
        <f t="shared" si="0"/>
        <v>8.8589492826985028E-2</v>
      </c>
      <c r="M22" s="3">
        <f t="shared" si="1"/>
        <v>0.11103008955813418</v>
      </c>
      <c r="N22" s="3">
        <f t="shared" si="2"/>
        <v>7.3769068564419518E-2</v>
      </c>
      <c r="O22" s="3">
        <f t="shared" si="3"/>
        <v>1.8462396653219323E-3</v>
      </c>
      <c r="P22" s="3">
        <f t="shared" si="4"/>
        <v>0.10868983197805537</v>
      </c>
      <c r="Q22" s="3">
        <f t="shared" si="5"/>
        <v>0.11471948452823492</v>
      </c>
    </row>
    <row r="23" spans="1:17" s="3" customFormat="1" x14ac:dyDescent="0.25">
      <c r="A23" s="3" t="s">
        <v>0</v>
      </c>
      <c r="B23" s="3">
        <v>30</v>
      </c>
      <c r="C23" s="3">
        <v>1</v>
      </c>
      <c r="D23" s="14">
        <v>670.44847000000004</v>
      </c>
      <c r="E23" s="14">
        <v>638.02126999999996</v>
      </c>
      <c r="F23" s="14">
        <v>639.06360199999995</v>
      </c>
      <c r="G23" s="14">
        <v>605.04331200000001</v>
      </c>
      <c r="H23" s="14">
        <v>659.14398200000005</v>
      </c>
      <c r="I23" s="14">
        <v>678.04926399999999</v>
      </c>
      <c r="J23" s="14">
        <v>604.70147999999995</v>
      </c>
      <c r="L23" s="3">
        <f t="shared" si="0"/>
        <v>9.8064195746468172E-2</v>
      </c>
      <c r="M23" s="3">
        <f t="shared" si="1"/>
        <v>5.2223635114860688E-2</v>
      </c>
      <c r="N23" s="3">
        <f t="shared" si="2"/>
        <v>5.3769486937545852E-2</v>
      </c>
      <c r="O23" s="3">
        <f t="shared" si="3"/>
        <v>5.6497112391859256E-4</v>
      </c>
      <c r="P23" s="3">
        <f t="shared" si="4"/>
        <v>8.2595765851959338E-2</v>
      </c>
      <c r="Q23" s="3">
        <f t="shared" si="5"/>
        <v>0.10817471221383118</v>
      </c>
    </row>
    <row r="24" spans="1:17" s="3" customFormat="1" x14ac:dyDescent="0.25">
      <c r="A24" s="3" t="s">
        <v>0</v>
      </c>
      <c r="B24" s="3">
        <v>100</v>
      </c>
      <c r="C24" s="3">
        <v>0.4</v>
      </c>
      <c r="D24" s="14">
        <v>2785.8557500000002</v>
      </c>
      <c r="E24" s="14">
        <v>2785.8557500000002</v>
      </c>
      <c r="F24" s="14">
        <v>2599.4087759999998</v>
      </c>
      <c r="G24" s="14">
        <v>2448.307362</v>
      </c>
      <c r="H24" s="14">
        <v>2713.8992100000005</v>
      </c>
      <c r="I24" s="14">
        <v>2542.5783520000005</v>
      </c>
      <c r="J24" s="14">
        <v>2396.0910560000002</v>
      </c>
      <c r="L24" s="3">
        <f t="shared" si="0"/>
        <v>0.13990842634260583</v>
      </c>
      <c r="M24" s="3">
        <f t="shared" si="1"/>
        <v>0.13990842634260583</v>
      </c>
      <c r="N24" s="3">
        <f t="shared" si="2"/>
        <v>7.8216909120722142E-2</v>
      </c>
      <c r="O24" s="3">
        <f t="shared" si="3"/>
        <v>2.1327512554365224E-2</v>
      </c>
      <c r="P24" s="3">
        <f t="shared" si="4"/>
        <v>0.11710388979405031</v>
      </c>
      <c r="Q24" s="3">
        <f t="shared" si="5"/>
        <v>5.761368017814391E-2</v>
      </c>
    </row>
    <row r="25" spans="1:17" s="3" customFormat="1" x14ac:dyDescent="0.25">
      <c r="A25" s="3" t="s">
        <v>0</v>
      </c>
      <c r="B25" s="3">
        <v>100</v>
      </c>
      <c r="C25" s="3">
        <v>0.7</v>
      </c>
      <c r="D25" s="14">
        <v>1913.80556</v>
      </c>
      <c r="E25" s="14">
        <v>1853.66976</v>
      </c>
      <c r="F25" s="14">
        <v>1906.9574799999998</v>
      </c>
      <c r="G25" s="14">
        <v>1792.2834719999998</v>
      </c>
      <c r="H25" s="14">
        <v>1844.9377460000001</v>
      </c>
      <c r="I25" s="14">
        <v>1823.5155239999999</v>
      </c>
      <c r="J25" s="14">
        <v>1776.081872</v>
      </c>
      <c r="L25" s="3">
        <f t="shared" si="0"/>
        <v>7.1963260468320536E-2</v>
      </c>
      <c r="M25" s="3">
        <f t="shared" si="1"/>
        <v>4.1856370360165998E-2</v>
      </c>
      <c r="N25" s="3">
        <f t="shared" si="2"/>
        <v>6.8630585302824815E-2</v>
      </c>
      <c r="O25" s="3">
        <f t="shared" si="3"/>
        <v>9.0396414702862762E-3</v>
      </c>
      <c r="P25" s="3">
        <f t="shared" si="4"/>
        <v>3.7321516213371507E-2</v>
      </c>
      <c r="Q25" s="3">
        <f t="shared" si="5"/>
        <v>2.6012200815242383E-2</v>
      </c>
    </row>
    <row r="26" spans="1:17" s="3" customFormat="1" x14ac:dyDescent="0.25">
      <c r="A26" s="3" t="s">
        <v>0</v>
      </c>
      <c r="B26" s="3">
        <v>100</v>
      </c>
      <c r="C26" s="3">
        <v>1</v>
      </c>
      <c r="D26" s="14">
        <v>1807.7538500000003</v>
      </c>
      <c r="E26" s="14">
        <v>1796.8409500000002</v>
      </c>
      <c r="F26" s="14">
        <v>1807.7538500000003</v>
      </c>
      <c r="G26" s="14">
        <v>1764.1959160000001</v>
      </c>
      <c r="H26" s="14">
        <v>1869.6367640000001</v>
      </c>
      <c r="I26" s="14">
        <v>1812.1053899999999</v>
      </c>
      <c r="J26" s="14">
        <v>1764.4243920000001</v>
      </c>
      <c r="L26" s="3">
        <f t="shared" si="0"/>
        <v>2.3968671398487219E-2</v>
      </c>
      <c r="M26" s="3">
        <f t="shared" si="1"/>
        <v>1.8040861101256692E-2</v>
      </c>
      <c r="N26" s="3">
        <f t="shared" si="2"/>
        <v>2.3968671398487219E-2</v>
      </c>
      <c r="O26" s="3">
        <f t="shared" si="3"/>
        <v>-1.2949038850059184E-4</v>
      </c>
      <c r="P26" s="3">
        <f t="shared" si="4"/>
        <v>5.6274231458148603E-2</v>
      </c>
      <c r="Q26" s="3">
        <f t="shared" si="5"/>
        <v>2.6312486162849404E-2</v>
      </c>
    </row>
    <row r="27" spans="1:17" s="3" customFormat="1" x14ac:dyDescent="0.25">
      <c r="A27" s="3" t="s">
        <v>0</v>
      </c>
      <c r="B27" s="3">
        <v>1000</v>
      </c>
      <c r="C27" s="3">
        <v>0.4</v>
      </c>
      <c r="D27" s="14">
        <v>21567.942589999999</v>
      </c>
      <c r="E27" s="14">
        <v>21467.290560000001</v>
      </c>
      <c r="F27" s="14">
        <v>21567.942589999999</v>
      </c>
      <c r="G27" s="14">
        <v>20831.775000000001</v>
      </c>
      <c r="H27" s="14">
        <v>26016.784133999998</v>
      </c>
      <c r="I27" s="14">
        <v>21492.938062000001</v>
      </c>
      <c r="J27" s="14">
        <v>20831.775000000001</v>
      </c>
      <c r="L27" s="3">
        <f t="shared" si="0"/>
        <v>3.4132490242315565E-2</v>
      </c>
      <c r="M27" s="3">
        <f t="shared" si="1"/>
        <v>2.9603901723124569E-2</v>
      </c>
      <c r="N27" s="3">
        <f t="shared" si="2"/>
        <v>3.4132490242315565E-2</v>
      </c>
      <c r="O27" s="3">
        <f t="shared" si="3"/>
        <v>0</v>
      </c>
      <c r="P27" s="3">
        <f t="shared" si="4"/>
        <v>0.19929477476134241</v>
      </c>
      <c r="Q27" s="3">
        <f t="shared" si="5"/>
        <v>3.076187443953746E-2</v>
      </c>
    </row>
    <row r="28" spans="1:17" s="3" customFormat="1" x14ac:dyDescent="0.25">
      <c r="A28" s="3" t="s">
        <v>0</v>
      </c>
      <c r="B28" s="3">
        <v>1000</v>
      </c>
      <c r="C28" s="3">
        <v>0.7</v>
      </c>
      <c r="D28" s="14">
        <v>19110.879799999999</v>
      </c>
      <c r="E28" s="14">
        <v>19110.05342</v>
      </c>
      <c r="F28" s="14">
        <v>19110.879799999999</v>
      </c>
      <c r="G28" s="14">
        <v>18998.677004000001</v>
      </c>
      <c r="H28" s="14">
        <v>21140.177470000002</v>
      </c>
      <c r="I28" s="14">
        <v>19145.188387999999</v>
      </c>
      <c r="J28" s="14">
        <v>18980.922667999999</v>
      </c>
      <c r="L28" s="3">
        <f t="shared" si="0"/>
        <v>6.8001647940875831E-3</v>
      </c>
      <c r="M28" s="3">
        <f t="shared" si="1"/>
        <v>6.7572156478043453E-3</v>
      </c>
      <c r="N28" s="3">
        <f t="shared" si="2"/>
        <v>6.8001647940875831E-3</v>
      </c>
      <c r="O28" s="3">
        <f t="shared" si="3"/>
        <v>9.3450380762111858E-4</v>
      </c>
      <c r="P28" s="3">
        <f t="shared" si="4"/>
        <v>0.10213986164800171</v>
      </c>
      <c r="Q28" s="3">
        <f t="shared" si="5"/>
        <v>8.5800001896538889E-3</v>
      </c>
    </row>
    <row r="29" spans="1:17" s="3" customFormat="1" x14ac:dyDescent="0.25">
      <c r="A29" s="3" t="s">
        <v>0</v>
      </c>
      <c r="B29" s="3">
        <v>1000</v>
      </c>
      <c r="C29" s="3">
        <v>1</v>
      </c>
      <c r="D29" s="14">
        <v>19010.88132</v>
      </c>
      <c r="E29" s="14">
        <v>19074.822319999999</v>
      </c>
      <c r="F29" s="14">
        <v>19010.88132</v>
      </c>
      <c r="G29" s="14">
        <v>18983.564249999999</v>
      </c>
      <c r="H29" s="14">
        <v>19944.931973999999</v>
      </c>
      <c r="I29" s="14">
        <v>19112.800907999997</v>
      </c>
      <c r="J29" s="14">
        <v>18976.647487999999</v>
      </c>
      <c r="L29" s="3">
        <f t="shared" si="0"/>
        <v>1.8007493405361866E-3</v>
      </c>
      <c r="M29" s="3">
        <f t="shared" si="1"/>
        <v>5.1468281252121575E-3</v>
      </c>
      <c r="N29" s="3">
        <f t="shared" si="2"/>
        <v>1.8007493405361866E-3</v>
      </c>
      <c r="O29" s="3">
        <f t="shared" si="3"/>
        <v>3.6435528696887072E-4</v>
      </c>
      <c r="P29" s="3">
        <f t="shared" si="4"/>
        <v>4.8547896140345118E-2</v>
      </c>
      <c r="Q29" s="3">
        <f t="shared" si="5"/>
        <v>7.1236769877621306E-3</v>
      </c>
    </row>
    <row r="30" spans="1:17" s="3" customFormat="1" x14ac:dyDescent="0.25">
      <c r="D30" s="14"/>
      <c r="H30" s="14"/>
      <c r="L30" s="24">
        <f>AVERAGE(L3:L29)</f>
        <v>8.8272478966421361E-2</v>
      </c>
      <c r="M30" s="24">
        <f>AVERAGE(M3:M29)</f>
        <v>4.3751099210646675E-2</v>
      </c>
      <c r="N30" s="24">
        <f t="shared" ref="N30:Q30" si="6">AVERAGE(N3:N29)</f>
        <v>3.1284027416162818E-2</v>
      </c>
      <c r="O30" s="24">
        <f t="shared" si="6"/>
        <v>1.2415495982125522E-2</v>
      </c>
      <c r="P30" s="24">
        <f t="shared" si="6"/>
        <v>6.6531253581679842E-2</v>
      </c>
      <c r="Q30" s="24">
        <f t="shared" si="6"/>
        <v>2.9267075300416619E-2</v>
      </c>
    </row>
    <row r="31" spans="1:17" s="3" customFormat="1" x14ac:dyDescent="0.25">
      <c r="D31" s="14"/>
      <c r="H31" s="14"/>
      <c r="L31" s="25" t="s">
        <v>49</v>
      </c>
      <c r="M31" s="25" t="s">
        <v>59</v>
      </c>
      <c r="N31" s="25" t="s">
        <v>50</v>
      </c>
      <c r="O31" s="25" t="s">
        <v>51</v>
      </c>
      <c r="P31" s="25" t="s">
        <v>52</v>
      </c>
      <c r="Q31" s="25" t="s">
        <v>53</v>
      </c>
    </row>
    <row r="32" spans="1:17" s="1" customFormat="1" x14ac:dyDescent="0.25">
      <c r="D32" s="15"/>
      <c r="H32" s="14"/>
    </row>
    <row r="33" spans="4:17" s="1" customFormat="1" x14ac:dyDescent="0.25">
      <c r="D33" s="15"/>
      <c r="H33" s="14"/>
      <c r="L33" s="17"/>
      <c r="M33" s="17"/>
      <c r="N33" s="17"/>
      <c r="O33" s="17"/>
      <c r="P33" s="17"/>
      <c r="Q33" s="17"/>
    </row>
    <row r="34" spans="4:17" x14ac:dyDescent="0.25">
      <c r="H34" s="14"/>
    </row>
    <row r="35" spans="4:17" x14ac:dyDescent="0.25">
      <c r="H35" s="14"/>
    </row>
    <row r="36" spans="4:17" x14ac:dyDescent="0.25">
      <c r="H36" s="14"/>
    </row>
    <row r="37" spans="4:17" x14ac:dyDescent="0.25">
      <c r="H37" s="14"/>
    </row>
    <row r="38" spans="4:17" x14ac:dyDescent="0.25">
      <c r="H38" s="14"/>
    </row>
    <row r="39" spans="4:17" x14ac:dyDescent="0.25">
      <c r="H39" s="14"/>
    </row>
    <row r="40" spans="4:17" x14ac:dyDescent="0.25">
      <c r="H40" s="14"/>
    </row>
    <row r="41" spans="4:17" x14ac:dyDescent="0.25">
      <c r="H41" s="14"/>
    </row>
    <row r="42" spans="4:17" x14ac:dyDescent="0.25">
      <c r="H42" s="14"/>
    </row>
    <row r="43" spans="4:17" x14ac:dyDescent="0.25">
      <c r="H43" s="14"/>
    </row>
    <row r="44" spans="4:17" x14ac:dyDescent="0.25">
      <c r="H44" s="14"/>
    </row>
    <row r="45" spans="4:17" x14ac:dyDescent="0.25">
      <c r="H45" s="14"/>
    </row>
    <row r="46" spans="4:17" x14ac:dyDescent="0.25">
      <c r="H46" s="14"/>
    </row>
    <row r="47" spans="4:17" x14ac:dyDescent="0.25">
      <c r="H47" s="14"/>
    </row>
    <row r="48" spans="4:17" x14ac:dyDescent="0.25">
      <c r="H48" s="14"/>
    </row>
    <row r="49" spans="8:8" x14ac:dyDescent="0.25">
      <c r="H49" s="14"/>
    </row>
    <row r="50" spans="8:8" x14ac:dyDescent="0.25">
      <c r="H50" s="14"/>
    </row>
    <row r="51" spans="8:8" x14ac:dyDescent="0.25">
      <c r="H51" s="14"/>
    </row>
    <row r="52" spans="8:8" x14ac:dyDescent="0.25">
      <c r="H52" s="14"/>
    </row>
    <row r="53" spans="8:8" x14ac:dyDescent="0.25">
      <c r="H53" s="14"/>
    </row>
    <row r="54" spans="8:8" x14ac:dyDescent="0.25">
      <c r="H54" s="14"/>
    </row>
    <row r="55" spans="8:8" x14ac:dyDescent="0.25">
      <c r="H55" s="14"/>
    </row>
  </sheetData>
  <phoneticPr fontId="1" type="noConversion"/>
  <conditionalFormatting sqref="N3:Q29 L3:L29">
    <cfRule type="cellIs" dxfId="4" priority="6" operator="lessThanOrEqual">
      <formula>0</formula>
    </cfRule>
  </conditionalFormatting>
  <conditionalFormatting sqref="M3:M29">
    <cfRule type="cellIs" dxfId="3" priority="1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C76"/>
  <sheetViews>
    <sheetView tabSelected="1" topLeftCell="R1" zoomScale="85" zoomScaleNormal="85" workbookViewId="0">
      <selection activeCell="AB32" sqref="AB32:AH32"/>
    </sheetView>
  </sheetViews>
  <sheetFormatPr defaultRowHeight="13.8" x14ac:dyDescent="0.25"/>
  <cols>
    <col min="2" max="2" width="5.77734375" bestFit="1" customWidth="1"/>
    <col min="3" max="3" width="4.88671875" bestFit="1" customWidth="1"/>
    <col min="4" max="9" width="10.44140625" style="10" customWidth="1"/>
    <col min="10" max="24" width="10.44140625" bestFit="1" customWidth="1"/>
    <col min="25" max="25" width="4.33203125" customWidth="1"/>
    <col min="26" max="26" width="5" customWidth="1"/>
    <col min="27" max="27" width="8.109375" customWidth="1"/>
    <col min="28" max="54" width="11.77734375" customWidth="1"/>
  </cols>
  <sheetData>
    <row r="1" spans="1:54" x14ac:dyDescent="0.25"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s="3" customFormat="1" x14ac:dyDescent="0.25">
      <c r="D2" s="35" t="s">
        <v>16</v>
      </c>
      <c r="E2" s="35"/>
      <c r="F2" s="35"/>
      <c r="G2" s="35" t="s">
        <v>61</v>
      </c>
      <c r="H2" s="35"/>
      <c r="I2" s="35"/>
      <c r="J2" s="35" t="s">
        <v>3</v>
      </c>
      <c r="K2" s="35"/>
      <c r="L2" s="35"/>
      <c r="M2" s="35" t="s">
        <v>5</v>
      </c>
      <c r="N2" s="35"/>
      <c r="O2" s="35"/>
      <c r="P2" s="35" t="s">
        <v>4</v>
      </c>
      <c r="Q2" s="35"/>
      <c r="R2" s="35"/>
      <c r="S2" s="35" t="s">
        <v>19</v>
      </c>
      <c r="T2" s="35"/>
      <c r="U2" s="35"/>
      <c r="V2" s="35" t="s">
        <v>7</v>
      </c>
      <c r="W2" s="35"/>
      <c r="X2" s="35"/>
      <c r="Y2" s="8"/>
      <c r="AB2" s="3">
        <v>25</v>
      </c>
      <c r="AC2" s="3">
        <v>25</v>
      </c>
      <c r="AD2" s="3">
        <v>25</v>
      </c>
      <c r="AE2" s="3">
        <v>100</v>
      </c>
      <c r="AF2" s="3">
        <v>100</v>
      </c>
      <c r="AG2" s="3">
        <v>100</v>
      </c>
      <c r="AH2" s="3">
        <v>1000</v>
      </c>
      <c r="AI2" s="3">
        <v>1000</v>
      </c>
      <c r="AJ2" s="3">
        <v>1000</v>
      </c>
      <c r="AK2" s="3">
        <v>24</v>
      </c>
      <c r="AL2" s="3">
        <v>24</v>
      </c>
      <c r="AM2" s="3">
        <v>24</v>
      </c>
      <c r="AN2" s="3">
        <v>100</v>
      </c>
      <c r="AO2" s="3">
        <v>100</v>
      </c>
      <c r="AP2" s="3">
        <v>100</v>
      </c>
      <c r="AQ2" s="3">
        <v>997</v>
      </c>
      <c r="AR2" s="3">
        <v>997</v>
      </c>
      <c r="AS2" s="3">
        <v>997</v>
      </c>
      <c r="AT2" s="3">
        <v>30</v>
      </c>
      <c r="AU2" s="3">
        <v>30</v>
      </c>
      <c r="AV2" s="3">
        <v>30</v>
      </c>
      <c r="AW2" s="3">
        <v>100</v>
      </c>
      <c r="AX2" s="3">
        <v>100</v>
      </c>
      <c r="AY2" s="3">
        <v>100</v>
      </c>
      <c r="AZ2" s="3">
        <v>1000</v>
      </c>
      <c r="BA2" s="3">
        <v>1000</v>
      </c>
      <c r="BB2" s="3">
        <v>1000</v>
      </c>
    </row>
    <row r="3" spans="1:54" s="3" customFormat="1" x14ac:dyDescent="0.25">
      <c r="D3" s="11" t="s">
        <v>8</v>
      </c>
      <c r="E3" s="11" t="s">
        <v>9</v>
      </c>
      <c r="F3" s="11" t="s">
        <v>10</v>
      </c>
      <c r="G3" s="11" t="s">
        <v>8</v>
      </c>
      <c r="H3" s="11" t="s">
        <v>9</v>
      </c>
      <c r="I3" s="11" t="s">
        <v>10</v>
      </c>
      <c r="J3" s="11" t="s">
        <v>8</v>
      </c>
      <c r="K3" s="11" t="s">
        <v>9</v>
      </c>
      <c r="L3" s="11" t="s">
        <v>10</v>
      </c>
      <c r="M3" s="11" t="s">
        <v>8</v>
      </c>
      <c r="N3" s="11" t="s">
        <v>9</v>
      </c>
      <c r="O3" s="11" t="s">
        <v>10</v>
      </c>
      <c r="P3" s="11" t="s">
        <v>8</v>
      </c>
      <c r="Q3" s="11" t="s">
        <v>9</v>
      </c>
      <c r="R3" s="11" t="s">
        <v>10</v>
      </c>
      <c r="S3" s="11" t="s">
        <v>8</v>
      </c>
      <c r="T3" s="11" t="s">
        <v>60</v>
      </c>
      <c r="U3" s="11" t="s">
        <v>10</v>
      </c>
      <c r="V3" s="11" t="s">
        <v>8</v>
      </c>
      <c r="W3" s="11" t="s">
        <v>9</v>
      </c>
      <c r="X3" s="11" t="s">
        <v>10</v>
      </c>
      <c r="Y3" s="6"/>
      <c r="AB3" s="3">
        <v>0.4</v>
      </c>
      <c r="AC3" s="3">
        <v>0.7</v>
      </c>
      <c r="AD3" s="3">
        <v>1</v>
      </c>
      <c r="AE3" s="3">
        <v>0.4</v>
      </c>
      <c r="AF3" s="3">
        <v>0.7</v>
      </c>
      <c r="AG3" s="3">
        <v>1</v>
      </c>
      <c r="AH3" s="3">
        <v>0.4</v>
      </c>
      <c r="AI3" s="3">
        <v>0.7</v>
      </c>
      <c r="AJ3" s="3">
        <v>1</v>
      </c>
      <c r="AK3" s="3">
        <v>0.4</v>
      </c>
      <c r="AL3" s="3">
        <v>0.7</v>
      </c>
      <c r="AM3" s="3">
        <v>1</v>
      </c>
      <c r="AN3" s="3">
        <v>0.4</v>
      </c>
      <c r="AO3" s="3">
        <v>0.7</v>
      </c>
      <c r="AP3" s="3">
        <v>1</v>
      </c>
      <c r="AQ3" s="3">
        <v>0.4</v>
      </c>
      <c r="AR3" s="3">
        <v>0.7</v>
      </c>
      <c r="AS3" s="3">
        <v>1</v>
      </c>
      <c r="AT3" s="3">
        <v>0.4</v>
      </c>
      <c r="AU3" s="3">
        <v>0.7</v>
      </c>
      <c r="AV3" s="3">
        <v>1</v>
      </c>
      <c r="AW3" s="3">
        <v>0.4</v>
      </c>
      <c r="AX3" s="3">
        <v>0.7</v>
      </c>
      <c r="AY3" s="3">
        <v>1</v>
      </c>
      <c r="AZ3" s="3">
        <v>0.4</v>
      </c>
      <c r="BA3" s="3">
        <v>0.7</v>
      </c>
      <c r="BB3" s="3">
        <v>1</v>
      </c>
    </row>
    <row r="4" spans="1:54" s="3" customFormat="1" x14ac:dyDescent="0.25">
      <c r="A4" s="3" t="s">
        <v>1</v>
      </c>
      <c r="B4" s="3">
        <v>25</v>
      </c>
      <c r="C4" s="19">
        <v>0.4</v>
      </c>
      <c r="D4" s="22">
        <v>38.874929999999999</v>
      </c>
      <c r="E4" s="21">
        <v>38.874929999999999</v>
      </c>
      <c r="F4" s="21">
        <v>38.874929999999999</v>
      </c>
      <c r="G4" s="21">
        <v>38.874929999999999</v>
      </c>
      <c r="H4" s="21">
        <v>38.874929999999999</v>
      </c>
      <c r="I4" s="21">
        <v>38.874929999999999</v>
      </c>
      <c r="J4" s="22">
        <v>38.874929999999999</v>
      </c>
      <c r="K4" s="22">
        <v>38.874929999999999</v>
      </c>
      <c r="L4" s="22">
        <v>38.874929999999999</v>
      </c>
      <c r="M4" s="22">
        <v>38.872140000000002</v>
      </c>
      <c r="N4" s="22">
        <v>38.872140000000002</v>
      </c>
      <c r="O4" s="22">
        <v>38.872140000000002</v>
      </c>
      <c r="P4" s="22">
        <v>40.451549999999997</v>
      </c>
      <c r="Q4" s="22">
        <v>38.872140000000002</v>
      </c>
      <c r="R4" s="22">
        <v>39.197654</v>
      </c>
      <c r="S4" s="22">
        <v>38.872140000000002</v>
      </c>
      <c r="T4" s="22">
        <v>38.872140000000002</v>
      </c>
      <c r="U4" s="22">
        <v>38.872140000000002</v>
      </c>
      <c r="V4" s="22">
        <v>38.872140000000002</v>
      </c>
      <c r="W4" s="22">
        <v>38.872140000000002</v>
      </c>
      <c r="X4" s="22">
        <v>38.872140000000002</v>
      </c>
      <c r="Y4" s="23"/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28</v>
      </c>
      <c r="AJ4" s="5" t="s">
        <v>29</v>
      </c>
      <c r="AK4" s="5" t="s">
        <v>30</v>
      </c>
      <c r="AL4" s="5" t="s">
        <v>31</v>
      </c>
      <c r="AM4" s="5" t="s">
        <v>32</v>
      </c>
      <c r="AN4" s="5" t="s">
        <v>33</v>
      </c>
      <c r="AO4" s="5" t="s">
        <v>34</v>
      </c>
      <c r="AP4" s="5" t="s">
        <v>35</v>
      </c>
      <c r="AQ4" s="5" t="s">
        <v>36</v>
      </c>
      <c r="AR4" s="5" t="s">
        <v>37</v>
      </c>
      <c r="AS4" s="5" t="s">
        <v>38</v>
      </c>
      <c r="AT4" s="5" t="s">
        <v>39</v>
      </c>
      <c r="AU4" s="5" t="s">
        <v>40</v>
      </c>
      <c r="AV4" s="5" t="s">
        <v>41</v>
      </c>
      <c r="AW4" s="5" t="s">
        <v>42</v>
      </c>
      <c r="AX4" s="5" t="s">
        <v>43</v>
      </c>
      <c r="AY4" s="5" t="s">
        <v>44</v>
      </c>
      <c r="AZ4" s="5" t="s">
        <v>45</v>
      </c>
      <c r="BA4" s="5" t="s">
        <v>46</v>
      </c>
      <c r="BB4" s="5" t="s">
        <v>47</v>
      </c>
    </row>
    <row r="5" spans="1:54" s="3" customFormat="1" x14ac:dyDescent="0.25">
      <c r="A5" s="3" t="s">
        <v>1</v>
      </c>
      <c r="B5" s="3">
        <v>25</v>
      </c>
      <c r="C5" s="19">
        <v>0.7</v>
      </c>
      <c r="D5" s="22">
        <v>31.71097</v>
      </c>
      <c r="E5" s="21">
        <v>31.71097</v>
      </c>
      <c r="F5" s="21">
        <v>31.710969999999996</v>
      </c>
      <c r="G5" s="21">
        <v>31.549330000000001</v>
      </c>
      <c r="H5" s="21">
        <v>31.549330000000001</v>
      </c>
      <c r="I5" s="21">
        <v>31.549330000000005</v>
      </c>
      <c r="J5" s="22">
        <v>30.73424</v>
      </c>
      <c r="K5" s="22">
        <v>29.128129999999999</v>
      </c>
      <c r="L5" s="22">
        <v>30.396332000000001</v>
      </c>
      <c r="M5" s="22">
        <v>28.55592</v>
      </c>
      <c r="N5" s="22">
        <v>28.104109999999999</v>
      </c>
      <c r="O5" s="22">
        <v>28.194471999999998</v>
      </c>
      <c r="P5" s="22">
        <v>31.903659999999999</v>
      </c>
      <c r="Q5" s="22">
        <v>30.44988</v>
      </c>
      <c r="R5" s="22">
        <v>30.982232</v>
      </c>
      <c r="S5" s="22">
        <v>30.303719999999998</v>
      </c>
      <c r="T5" s="22">
        <v>28.724530000000001</v>
      </c>
      <c r="U5" s="22">
        <v>29.412877999999999</v>
      </c>
      <c r="V5" s="22">
        <v>28.70646</v>
      </c>
      <c r="W5" s="22">
        <v>27.681260000000002</v>
      </c>
      <c r="X5" s="22">
        <v>28.246393999999999</v>
      </c>
      <c r="Y5" s="23"/>
    </row>
    <row r="6" spans="1:54" s="3" customFormat="1" x14ac:dyDescent="0.25">
      <c r="A6" s="3" t="s">
        <v>1</v>
      </c>
      <c r="B6" s="3">
        <v>25</v>
      </c>
      <c r="C6" s="19">
        <v>1</v>
      </c>
      <c r="D6" s="22">
        <v>30.061450000000001</v>
      </c>
      <c r="E6" s="21">
        <v>30.061450000000001</v>
      </c>
      <c r="F6" s="21">
        <v>30.061450000000001</v>
      </c>
      <c r="G6" s="21">
        <v>27.60643</v>
      </c>
      <c r="H6" s="21">
        <v>27.60643</v>
      </c>
      <c r="I6" s="21">
        <v>27.60643</v>
      </c>
      <c r="J6" s="22">
        <v>30.061450000000001</v>
      </c>
      <c r="K6" s="22">
        <v>28.231960000000001</v>
      </c>
      <c r="L6" s="22">
        <v>29.593768000000001</v>
      </c>
      <c r="M6" s="22">
        <v>27.81446</v>
      </c>
      <c r="N6" s="22">
        <v>27.726099999999999</v>
      </c>
      <c r="O6" s="22">
        <v>27.778485999999997</v>
      </c>
      <c r="P6" s="22">
        <v>31.001000000000001</v>
      </c>
      <c r="Q6" s="22">
        <v>28.20992</v>
      </c>
      <c r="R6" s="22">
        <v>29.292700000000004</v>
      </c>
      <c r="S6" s="22">
        <v>28.524699999999999</v>
      </c>
      <c r="T6" s="22">
        <v>27.484909999999999</v>
      </c>
      <c r="U6" s="22">
        <v>28.231268</v>
      </c>
      <c r="V6" s="22">
        <v>27.84224</v>
      </c>
      <c r="W6" s="22">
        <v>27.224019999999999</v>
      </c>
      <c r="X6" s="22">
        <v>27.701150000000002</v>
      </c>
      <c r="Y6" s="23"/>
      <c r="Z6" s="3" t="s">
        <v>17</v>
      </c>
      <c r="AA6" s="3" t="s">
        <v>15</v>
      </c>
      <c r="AB6" s="14">
        <f ca="1">INDIRECT("D"&amp;4+(ROW(A1)-1)+COLUMN(A1)-1)</f>
        <v>38.874929999999999</v>
      </c>
      <c r="AC6" s="14">
        <f t="shared" ref="AC6:BB6" ca="1" si="0">INDIRECT("D"&amp;4+(ROW(B1)-1)+COLUMN(B1)-1)</f>
        <v>31.71097</v>
      </c>
      <c r="AD6" s="14">
        <f t="shared" ca="1" si="0"/>
        <v>30.061450000000001</v>
      </c>
      <c r="AE6" s="14">
        <f t="shared" ca="1" si="0"/>
        <v>173.23768000000001</v>
      </c>
      <c r="AF6" s="14">
        <f t="shared" ca="1" si="0"/>
        <v>147.59587999999999</v>
      </c>
      <c r="AG6" s="14">
        <f t="shared" ca="1" si="0"/>
        <v>102.98611</v>
      </c>
      <c r="AH6" s="14">
        <f t="shared" ca="1" si="0"/>
        <v>1154.7450200000001</v>
      </c>
      <c r="AI6" s="14">
        <f t="shared" ca="1" si="0"/>
        <v>1197.0179700000001</v>
      </c>
      <c r="AJ6" s="14">
        <f t="shared" ca="1" si="0"/>
        <v>1019.0055599999999</v>
      </c>
      <c r="AK6" s="14">
        <f t="shared" ca="1" si="0"/>
        <v>3231.6130400000002</v>
      </c>
      <c r="AL6" s="14">
        <f t="shared" ca="1" si="0"/>
        <v>2689.3592899999999</v>
      </c>
      <c r="AM6" s="14">
        <f t="shared" ca="1" si="0"/>
        <v>3374.27997</v>
      </c>
      <c r="AN6" s="14">
        <f t="shared" ca="1" si="0"/>
        <v>106572.33285999999</v>
      </c>
      <c r="AO6" s="14">
        <f t="shared" ca="1" si="0"/>
        <v>49967.583769999997</v>
      </c>
      <c r="AP6" s="14">
        <f t="shared" ca="1" si="0"/>
        <v>51965.890200000002</v>
      </c>
      <c r="AQ6" s="14">
        <f t="shared" ca="1" si="0"/>
        <v>474860.86309</v>
      </c>
      <c r="AR6" s="14">
        <f t="shared" ca="1" si="0"/>
        <v>335573.00625999999</v>
      </c>
      <c r="AS6" s="14">
        <f t="shared" ca="1" si="0"/>
        <v>325157.24458</v>
      </c>
      <c r="AT6" s="14">
        <f t="shared" ca="1" si="0"/>
        <v>1672.27226</v>
      </c>
      <c r="AU6" s="14">
        <f t="shared" ca="1" si="0"/>
        <v>694.39419999999996</v>
      </c>
      <c r="AV6" s="14">
        <f t="shared" ca="1" si="0"/>
        <v>670.44847000000004</v>
      </c>
      <c r="AW6" s="14">
        <f t="shared" ca="1" si="0"/>
        <v>2785.8557500000002</v>
      </c>
      <c r="AX6" s="14">
        <f t="shared" ca="1" si="0"/>
        <v>1913.80556</v>
      </c>
      <c r="AY6" s="14">
        <f t="shared" ca="1" si="0"/>
        <v>1807.7538500000001</v>
      </c>
      <c r="AZ6" s="14">
        <f t="shared" ca="1" si="0"/>
        <v>21567.942589999999</v>
      </c>
      <c r="BA6" s="14">
        <f t="shared" ca="1" si="0"/>
        <v>19110.879799999999</v>
      </c>
      <c r="BB6" s="14">
        <f t="shared" ca="1" si="0"/>
        <v>19010.88132</v>
      </c>
    </row>
    <row r="7" spans="1:54" s="3" customFormat="1" x14ac:dyDescent="0.25">
      <c r="A7" s="3" t="s">
        <v>1</v>
      </c>
      <c r="B7" s="3">
        <v>100</v>
      </c>
      <c r="C7" s="19">
        <v>0.4</v>
      </c>
      <c r="D7" s="22">
        <v>173.23768000000001</v>
      </c>
      <c r="E7" s="21">
        <v>173.23768000000001</v>
      </c>
      <c r="F7" s="21">
        <v>173.23768000000001</v>
      </c>
      <c r="G7" s="21">
        <v>173.23768000000001</v>
      </c>
      <c r="H7" s="21">
        <v>173.23768000000001</v>
      </c>
      <c r="I7" s="21">
        <v>173.23768000000001</v>
      </c>
      <c r="J7" s="22">
        <v>172.79621</v>
      </c>
      <c r="K7" s="22">
        <v>172.79621</v>
      </c>
      <c r="L7" s="22">
        <v>172.79621</v>
      </c>
      <c r="M7" s="22">
        <v>169.38747000000001</v>
      </c>
      <c r="N7" s="22">
        <v>169.38747000000001</v>
      </c>
      <c r="O7" s="22">
        <v>169.38747000000001</v>
      </c>
      <c r="P7" s="22">
        <v>196.52974</v>
      </c>
      <c r="Q7" s="22">
        <v>172.79801</v>
      </c>
      <c r="R7" s="22">
        <v>180.00390200000001</v>
      </c>
      <c r="S7" s="22">
        <v>172.72852</v>
      </c>
      <c r="T7" s="22">
        <v>169.39309</v>
      </c>
      <c r="U7" s="22">
        <v>170.88474200000002</v>
      </c>
      <c r="V7" s="22">
        <v>169.38747000000001</v>
      </c>
      <c r="W7" s="22">
        <v>169.38747000000001</v>
      </c>
      <c r="X7" s="22">
        <v>169.38747000000001</v>
      </c>
      <c r="Y7" s="23"/>
      <c r="Z7" s="3" t="s">
        <v>17</v>
      </c>
      <c r="AA7" s="3" t="s">
        <v>48</v>
      </c>
      <c r="AB7" s="14">
        <f ca="1">INDIRECT("G"&amp;4+(ROW(A1)-1)+COLUMN(A1)-1)</f>
        <v>38.874929999999999</v>
      </c>
      <c r="AC7" s="14">
        <f t="shared" ref="AC7:BB7" ca="1" si="1">INDIRECT("G"&amp;4+(ROW(B1)-1)+COLUMN(B1)-1)</f>
        <v>31.549330000000001</v>
      </c>
      <c r="AD7" s="14">
        <f t="shared" ca="1" si="1"/>
        <v>27.60643</v>
      </c>
      <c r="AE7" s="14">
        <f t="shared" ca="1" si="1"/>
        <v>173.23768000000001</v>
      </c>
      <c r="AF7" s="14">
        <f t="shared" ca="1" si="1"/>
        <v>110.82308999999999</v>
      </c>
      <c r="AG7" s="14">
        <f t="shared" ca="1" si="1"/>
        <v>104.31459</v>
      </c>
      <c r="AH7" s="14">
        <f t="shared" ca="1" si="1"/>
        <v>1154.56086</v>
      </c>
      <c r="AI7" s="14">
        <f t="shared" ca="1" si="1"/>
        <v>1053.3166200000001</v>
      </c>
      <c r="AJ7" s="14">
        <f t="shared" ca="1" si="1"/>
        <v>1032.87995</v>
      </c>
      <c r="AK7" s="14">
        <f t="shared" ca="1" si="1"/>
        <v>3227.1167</v>
      </c>
      <c r="AL7" s="14">
        <f t="shared" ca="1" si="1"/>
        <v>2689.3592899999999</v>
      </c>
      <c r="AM7" s="14">
        <f t="shared" ca="1" si="1"/>
        <v>2350.3299499999998</v>
      </c>
      <c r="AN7" s="14">
        <f t="shared" ca="1" si="1"/>
        <v>103927.82608</v>
      </c>
      <c r="AO7" s="14">
        <f t="shared" ca="1" si="1"/>
        <v>40851.811970000002</v>
      </c>
      <c r="AP7" s="14">
        <f t="shared" ca="1" si="1"/>
        <v>37756.541669999999</v>
      </c>
      <c r="AQ7" s="14">
        <f t="shared" ca="1" si="1"/>
        <v>475536.04459</v>
      </c>
      <c r="AR7" s="14">
        <f t="shared" ca="1" si="1"/>
        <v>332625.23375999997</v>
      </c>
      <c r="AS7" s="14">
        <f t="shared" ca="1" si="1"/>
        <v>325112.91985000001</v>
      </c>
      <c r="AT7" s="14">
        <f t="shared" ca="1" si="1"/>
        <v>1672.27226</v>
      </c>
      <c r="AU7" s="14">
        <f t="shared" ca="1" si="1"/>
        <v>711.92304999999999</v>
      </c>
      <c r="AV7" s="14">
        <f t="shared" ca="1" si="1"/>
        <v>638.02126999999996</v>
      </c>
      <c r="AW7" s="14">
        <f t="shared" ca="1" si="1"/>
        <v>2785.8557500000002</v>
      </c>
      <c r="AX7" s="14">
        <f t="shared" ca="1" si="1"/>
        <v>1853.66976</v>
      </c>
      <c r="AY7" s="14">
        <f t="shared" ca="1" si="1"/>
        <v>1796.84095</v>
      </c>
      <c r="AZ7" s="14">
        <f t="shared" ca="1" si="1"/>
        <v>21467.290560000001</v>
      </c>
      <c r="BA7" s="14">
        <f t="shared" ca="1" si="1"/>
        <v>19110.05342</v>
      </c>
      <c r="BB7" s="14">
        <f t="shared" ca="1" si="1"/>
        <v>19074.822319999999</v>
      </c>
    </row>
    <row r="8" spans="1:54" s="3" customFormat="1" x14ac:dyDescent="0.25">
      <c r="A8" s="3" t="s">
        <v>1</v>
      </c>
      <c r="B8" s="3">
        <v>100</v>
      </c>
      <c r="C8" s="19">
        <v>0.7</v>
      </c>
      <c r="D8" s="22">
        <v>147.59587999999999</v>
      </c>
      <c r="E8" s="21">
        <v>147.59587999999999</v>
      </c>
      <c r="F8" s="21">
        <v>147.59587999999999</v>
      </c>
      <c r="G8" s="21">
        <v>110.82308999999999</v>
      </c>
      <c r="H8" s="21">
        <v>110.82308999999999</v>
      </c>
      <c r="I8" s="21">
        <v>110.82309000000001</v>
      </c>
      <c r="J8" s="22">
        <v>110.19471</v>
      </c>
      <c r="K8" s="22">
        <v>108.39219</v>
      </c>
      <c r="L8" s="22">
        <v>108.91979000000001</v>
      </c>
      <c r="M8" s="22">
        <v>143.08821</v>
      </c>
      <c r="N8" s="22">
        <v>142.99832000000001</v>
      </c>
      <c r="O8" s="22">
        <v>143.037496</v>
      </c>
      <c r="P8" s="22">
        <v>121.09148999999999</v>
      </c>
      <c r="Q8" s="22">
        <v>110.61572</v>
      </c>
      <c r="R8" s="22">
        <v>116.745048</v>
      </c>
      <c r="S8" s="22">
        <v>109.46616</v>
      </c>
      <c r="T8" s="22">
        <v>108.53108</v>
      </c>
      <c r="U8" s="22">
        <v>108.84594199999999</v>
      </c>
      <c r="V8" s="22">
        <v>107.73941000000001</v>
      </c>
      <c r="W8" s="22">
        <v>107.41719000000001</v>
      </c>
      <c r="X8" s="22">
        <v>107.53960400000001</v>
      </c>
      <c r="Y8" s="23"/>
      <c r="Z8" s="3" t="s">
        <v>17</v>
      </c>
      <c r="AA8" s="3" t="s">
        <v>11</v>
      </c>
      <c r="AB8" s="14">
        <f ca="1">INDIRECT("J"&amp;4+(ROW(A1)-1)+COLUMN(A1)-1)</f>
        <v>38.874929999999999</v>
      </c>
      <c r="AC8" s="14">
        <f t="shared" ref="AC8:BB8" ca="1" si="2">INDIRECT("J"&amp;4+(ROW(B1)-1)+COLUMN(B1)-1)</f>
        <v>30.73424</v>
      </c>
      <c r="AD8" s="14">
        <f t="shared" ca="1" si="2"/>
        <v>30.061450000000001</v>
      </c>
      <c r="AE8" s="14">
        <f t="shared" ca="1" si="2"/>
        <v>172.79621</v>
      </c>
      <c r="AF8" s="14">
        <f t="shared" ca="1" si="2"/>
        <v>110.19471</v>
      </c>
      <c r="AG8" s="14">
        <f t="shared" ca="1" si="2"/>
        <v>102.96003</v>
      </c>
      <c r="AH8" s="14">
        <f t="shared" ca="1" si="2"/>
        <v>1126.18893</v>
      </c>
      <c r="AI8" s="14">
        <f t="shared" ca="1" si="2"/>
        <v>1034.26063</v>
      </c>
      <c r="AJ8" s="14">
        <f t="shared" ca="1" si="2"/>
        <v>1018.24722</v>
      </c>
      <c r="AK8" s="14">
        <f t="shared" ca="1" si="2"/>
        <v>3216.7752</v>
      </c>
      <c r="AL8" s="14">
        <f t="shared" ca="1" si="2"/>
        <v>2672.1023</v>
      </c>
      <c r="AM8" s="14">
        <f t="shared" ca="1" si="2"/>
        <v>2223.9888900000001</v>
      </c>
      <c r="AN8" s="14">
        <f t="shared" ca="1" si="2"/>
        <v>103922.5689</v>
      </c>
      <c r="AO8" s="14">
        <f t="shared" ca="1" si="2"/>
        <v>40199.850579999998</v>
      </c>
      <c r="AP8" s="14">
        <f t="shared" ca="1" si="2"/>
        <v>39055.27549</v>
      </c>
      <c r="AQ8" s="14">
        <f t="shared" ca="1" si="2"/>
        <v>464599.45695999998</v>
      </c>
      <c r="AR8" s="14">
        <f t="shared" ca="1" si="2"/>
        <v>333293.40993999998</v>
      </c>
      <c r="AS8" s="14">
        <f t="shared" ca="1" si="2"/>
        <v>325157.24458</v>
      </c>
      <c r="AT8" s="14">
        <f t="shared" ca="1" si="2"/>
        <v>1660.6940999999999</v>
      </c>
      <c r="AU8" s="14">
        <f t="shared" ca="1" si="2"/>
        <v>686.38000999999997</v>
      </c>
      <c r="AV8" s="14">
        <f t="shared" ca="1" si="2"/>
        <v>661.97528</v>
      </c>
      <c r="AW8" s="14">
        <f t="shared" ca="1" si="2"/>
        <v>2602.27846</v>
      </c>
      <c r="AX8" s="14">
        <f t="shared" ca="1" si="2"/>
        <v>1913.80556</v>
      </c>
      <c r="AY8" s="14">
        <f t="shared" ca="1" si="2"/>
        <v>1807.7538500000001</v>
      </c>
      <c r="AZ8" s="14">
        <f t="shared" ca="1" si="2"/>
        <v>21567.942589999999</v>
      </c>
      <c r="BA8" s="14">
        <f t="shared" ca="1" si="2"/>
        <v>19110.879799999999</v>
      </c>
      <c r="BB8" s="14">
        <f t="shared" ca="1" si="2"/>
        <v>19010.88132</v>
      </c>
    </row>
    <row r="9" spans="1:54" s="3" customFormat="1" x14ac:dyDescent="0.25">
      <c r="A9" s="3" t="s">
        <v>1</v>
      </c>
      <c r="B9" s="3">
        <v>100</v>
      </c>
      <c r="C9" s="19">
        <v>1</v>
      </c>
      <c r="D9" s="22">
        <v>102.98611</v>
      </c>
      <c r="E9" s="21">
        <v>102.98611</v>
      </c>
      <c r="F9" s="21">
        <v>102.98611000000001</v>
      </c>
      <c r="G9" s="21">
        <v>104.31459</v>
      </c>
      <c r="H9" s="21">
        <v>104.31459</v>
      </c>
      <c r="I9" s="21">
        <v>104.31459</v>
      </c>
      <c r="J9" s="22">
        <v>102.96003</v>
      </c>
      <c r="K9" s="22">
        <v>102.23056</v>
      </c>
      <c r="L9" s="22">
        <v>102.814136</v>
      </c>
      <c r="M9" s="22">
        <v>101.08611000000001</v>
      </c>
      <c r="N9" s="22">
        <v>100.91589</v>
      </c>
      <c r="O9" s="22">
        <v>101.007622</v>
      </c>
      <c r="P9" s="22">
        <v>108.60127</v>
      </c>
      <c r="Q9" s="22">
        <v>102.26648</v>
      </c>
      <c r="R9" s="22">
        <v>106.24417800000001</v>
      </c>
      <c r="S9" s="22">
        <v>102.572</v>
      </c>
      <c r="T9" s="22">
        <v>101.40833000000001</v>
      </c>
      <c r="U9" s="22">
        <v>101.77676599999999</v>
      </c>
      <c r="V9" s="22">
        <v>101.48889</v>
      </c>
      <c r="W9" s="22">
        <v>100.93351</v>
      </c>
      <c r="X9" s="22">
        <v>101.19208</v>
      </c>
      <c r="Y9" s="23"/>
      <c r="Z9" s="3" t="s">
        <v>17</v>
      </c>
      <c r="AA9" s="3" t="s">
        <v>12</v>
      </c>
      <c r="AB9" s="14">
        <f ca="1">INDIRECT("M"&amp;4+(ROW(A1)-1)+COLUMN(A1)-1)</f>
        <v>38.872140000000002</v>
      </c>
      <c r="AC9" s="14">
        <f t="shared" ref="AC9:BB9" ca="1" si="3">INDIRECT("M"&amp;4+(ROW(B1)-1)+COLUMN(B1)-1)</f>
        <v>28.55592</v>
      </c>
      <c r="AD9" s="14">
        <f t="shared" ca="1" si="3"/>
        <v>27.81446</v>
      </c>
      <c r="AE9" s="14">
        <f t="shared" ca="1" si="3"/>
        <v>169.38747000000001</v>
      </c>
      <c r="AF9" s="14">
        <f t="shared" ca="1" si="3"/>
        <v>143.08821</v>
      </c>
      <c r="AG9" s="14">
        <f t="shared" ca="1" si="3"/>
        <v>101.08611000000001</v>
      </c>
      <c r="AH9" s="14">
        <f t="shared" ca="1" si="3"/>
        <v>1125.0941</v>
      </c>
      <c r="AI9" s="14">
        <f t="shared" ca="1" si="3"/>
        <v>1167.7657300000001</v>
      </c>
      <c r="AJ9" s="14">
        <f t="shared" ca="1" si="3"/>
        <v>1016.46667</v>
      </c>
      <c r="AK9" s="14">
        <f t="shared" ca="1" si="3"/>
        <v>3216.7752</v>
      </c>
      <c r="AL9" s="14">
        <f t="shared" ca="1" si="3"/>
        <v>2689.3592899999999</v>
      </c>
      <c r="AM9" s="14">
        <f t="shared" ca="1" si="3"/>
        <v>2097.1916700000002</v>
      </c>
      <c r="AN9" s="14">
        <f t="shared" ca="1" si="3"/>
        <v>97802.153229999996</v>
      </c>
      <c r="AO9" s="14">
        <f t="shared" ca="1" si="3"/>
        <v>35512.379119999998</v>
      </c>
      <c r="AP9" s="14">
        <f t="shared" ca="1" si="3"/>
        <v>35138.819439999999</v>
      </c>
      <c r="AQ9" s="14">
        <f t="shared" ca="1" si="3"/>
        <v>424577.79528999998</v>
      </c>
      <c r="AR9" s="14">
        <f t="shared" ca="1" si="3"/>
        <v>323906.54171000002</v>
      </c>
      <c r="AS9" s="14">
        <f t="shared" ca="1" si="3"/>
        <v>323380.79271000001</v>
      </c>
      <c r="AT9" s="14">
        <f t="shared" ca="1" si="3"/>
        <v>1537.8906199999999</v>
      </c>
      <c r="AU9" s="14">
        <f t="shared" ca="1" si="3"/>
        <v>634.33928000000003</v>
      </c>
      <c r="AV9" s="14">
        <f t="shared" ca="1" si="3"/>
        <v>605.06889999999999</v>
      </c>
      <c r="AW9" s="14">
        <f t="shared" ca="1" si="3"/>
        <v>2493.59906</v>
      </c>
      <c r="AX9" s="14">
        <f t="shared" ca="1" si="3"/>
        <v>1794.63147</v>
      </c>
      <c r="AY9" s="14">
        <f t="shared" ca="1" si="3"/>
        <v>1765.7388900000001</v>
      </c>
      <c r="AZ9" s="14">
        <f t="shared" ca="1" si="3"/>
        <v>20831.775000000001</v>
      </c>
      <c r="BA9" s="14">
        <f t="shared" ca="1" si="3"/>
        <v>19002.628710000001</v>
      </c>
      <c r="BB9" s="14">
        <f t="shared" ca="1" si="3"/>
        <v>18984.811109999999</v>
      </c>
    </row>
    <row r="10" spans="1:54" s="3" customFormat="1" x14ac:dyDescent="0.25">
      <c r="A10" s="3" t="s">
        <v>1</v>
      </c>
      <c r="B10" s="3">
        <v>1000</v>
      </c>
      <c r="C10" s="19">
        <v>0.4</v>
      </c>
      <c r="D10" s="22">
        <v>1154.7450200000001</v>
      </c>
      <c r="E10" s="21">
        <v>1154.7450200000001</v>
      </c>
      <c r="F10" s="21">
        <v>1154.7450200000001</v>
      </c>
      <c r="G10" s="21">
        <v>1154.56086</v>
      </c>
      <c r="H10" s="21">
        <v>1154.56086</v>
      </c>
      <c r="I10" s="21">
        <v>1154.56086</v>
      </c>
      <c r="J10" s="22">
        <v>1126.18893</v>
      </c>
      <c r="K10" s="22">
        <v>1125.5941</v>
      </c>
      <c r="L10" s="22">
        <v>1125.83548</v>
      </c>
      <c r="M10" s="22">
        <v>1125.0941</v>
      </c>
      <c r="N10" s="22">
        <v>1124.9216899999999</v>
      </c>
      <c r="O10" s="22">
        <v>1125.0092799999998</v>
      </c>
      <c r="P10" s="22">
        <v>1616.87727</v>
      </c>
      <c r="Q10" s="22">
        <v>1492.8567499999999</v>
      </c>
      <c r="R10" s="22">
        <v>1567.6167780000001</v>
      </c>
      <c r="S10" s="22">
        <v>1248.1134999999999</v>
      </c>
      <c r="T10" s="22">
        <v>1221.89987</v>
      </c>
      <c r="U10" s="22">
        <v>1242.8707739999998</v>
      </c>
      <c r="V10" s="22">
        <v>1125.0906600000001</v>
      </c>
      <c r="W10" s="22">
        <v>1124.86167</v>
      </c>
      <c r="X10" s="22">
        <v>1124.9688780000001</v>
      </c>
      <c r="Y10" s="23"/>
      <c r="Z10" s="3" t="s">
        <v>17</v>
      </c>
      <c r="AA10" s="3" t="s">
        <v>13</v>
      </c>
      <c r="AB10" s="14">
        <f ca="1">INDIRECT("P"&amp;4+(ROW(A1)-1)+COLUMN(A1)-1)</f>
        <v>40.451549999999997</v>
      </c>
      <c r="AC10" s="14">
        <f t="shared" ref="AC10:BB10" ca="1" si="4">INDIRECT("P"&amp;4+(ROW(B1)-1)+COLUMN(B1)-1)</f>
        <v>31.903659999999999</v>
      </c>
      <c r="AD10" s="14">
        <f t="shared" ca="1" si="4"/>
        <v>31.001000000000001</v>
      </c>
      <c r="AE10" s="14">
        <f t="shared" ca="1" si="4"/>
        <v>196.52974</v>
      </c>
      <c r="AF10" s="14">
        <f t="shared" ca="1" si="4"/>
        <v>121.09148999999999</v>
      </c>
      <c r="AG10" s="14">
        <f t="shared" ca="1" si="4"/>
        <v>108.60127</v>
      </c>
      <c r="AH10" s="14">
        <f t="shared" ca="1" si="4"/>
        <v>1616.87727</v>
      </c>
      <c r="AI10" s="14">
        <f t="shared" ca="1" si="4"/>
        <v>1364.2390600000001</v>
      </c>
      <c r="AJ10" s="14">
        <f t="shared" ca="1" si="4"/>
        <v>1237.5940399999999</v>
      </c>
      <c r="AK10" s="14">
        <f t="shared" ca="1" si="4"/>
        <v>3219.14345</v>
      </c>
      <c r="AL10" s="14">
        <f t="shared" ca="1" si="4"/>
        <v>2695.1507999999999</v>
      </c>
      <c r="AM10" s="14">
        <f t="shared" ca="1" si="4"/>
        <v>2353.93208</v>
      </c>
      <c r="AN10" s="14">
        <f t="shared" ca="1" si="4"/>
        <v>97808.318109999993</v>
      </c>
      <c r="AO10" s="14">
        <f t="shared" ca="1" si="4"/>
        <v>37230.744509999997</v>
      </c>
      <c r="AP10" s="14">
        <f t="shared" ca="1" si="4"/>
        <v>37113.399579999998</v>
      </c>
      <c r="AQ10" s="14">
        <f t="shared" ca="1" si="4"/>
        <v>424614.04272000003</v>
      </c>
      <c r="AR10" s="14">
        <f t="shared" ca="1" si="4"/>
        <v>325301.60155000002</v>
      </c>
      <c r="AS10" s="14">
        <f t="shared" ca="1" si="4"/>
        <v>324744.85892000003</v>
      </c>
      <c r="AT10" s="14">
        <f t="shared" ca="1" si="4"/>
        <v>1537.8906199999999</v>
      </c>
      <c r="AU10" s="14">
        <f t="shared" ca="1" si="4"/>
        <v>760.73760000000004</v>
      </c>
      <c r="AV10" s="14">
        <f t="shared" ca="1" si="4"/>
        <v>676.15530000000001</v>
      </c>
      <c r="AW10" s="14">
        <f t="shared" ca="1" si="4"/>
        <v>2817.3071300000001</v>
      </c>
      <c r="AX10" s="14">
        <f t="shared" ca="1" si="4"/>
        <v>1896.6161199999999</v>
      </c>
      <c r="AY10" s="14">
        <f t="shared" ca="1" si="4"/>
        <v>1922.0584100000001</v>
      </c>
      <c r="AZ10" s="14">
        <f t="shared" ca="1" si="4"/>
        <v>26804.974999999999</v>
      </c>
      <c r="BA10" s="14">
        <f t="shared" ca="1" si="4"/>
        <v>21778.68751</v>
      </c>
      <c r="BB10" s="14">
        <f t="shared" ca="1" si="4"/>
        <v>20868.810850000002</v>
      </c>
    </row>
    <row r="11" spans="1:54" s="3" customFormat="1" x14ac:dyDescent="0.25">
      <c r="A11" s="3" t="s">
        <v>1</v>
      </c>
      <c r="B11" s="3">
        <v>1000</v>
      </c>
      <c r="C11" s="19">
        <v>0.7</v>
      </c>
      <c r="D11" s="22">
        <v>1197.0179700000001</v>
      </c>
      <c r="E11" s="21">
        <v>1197.0179700000001</v>
      </c>
      <c r="F11" s="21">
        <v>1197.0179700000001</v>
      </c>
      <c r="G11" s="21">
        <v>1053.3166200000001</v>
      </c>
      <c r="H11" s="21">
        <v>1053.3166200000001</v>
      </c>
      <c r="I11" s="21">
        <v>1053.3166200000001</v>
      </c>
      <c r="J11" s="22">
        <v>1034.26063</v>
      </c>
      <c r="K11" s="22">
        <v>1029.3548000000001</v>
      </c>
      <c r="L11" s="22">
        <v>1031.300684</v>
      </c>
      <c r="M11" s="22">
        <v>1167.7657300000001</v>
      </c>
      <c r="N11" s="22">
        <v>1167.4766</v>
      </c>
      <c r="O11" s="22">
        <v>1167.6298059999999</v>
      </c>
      <c r="P11" s="22">
        <v>1364.2390600000001</v>
      </c>
      <c r="Q11" s="22">
        <v>1244.4703</v>
      </c>
      <c r="R11" s="22">
        <v>1298.36464</v>
      </c>
      <c r="S11" s="22">
        <v>1173.2426399999999</v>
      </c>
      <c r="T11" s="22">
        <v>1039.7362499999999</v>
      </c>
      <c r="U11" s="22">
        <v>1141.715066</v>
      </c>
      <c r="V11" s="22">
        <v>1166.6625899999999</v>
      </c>
      <c r="W11" s="22">
        <v>1027.8464799999999</v>
      </c>
      <c r="X11" s="22">
        <v>1111.1215440000001</v>
      </c>
      <c r="Y11" s="23"/>
      <c r="Z11" s="3" t="s">
        <v>17</v>
      </c>
      <c r="AA11" s="3" t="s">
        <v>20</v>
      </c>
      <c r="AB11" s="14">
        <f ca="1">INDIRECT("S"&amp;4+(ROW(A1)-1)+COLUMN(A1)-1)</f>
        <v>38.872140000000002</v>
      </c>
      <c r="AC11" s="14">
        <f t="shared" ref="AC11:BB11" ca="1" si="5">INDIRECT("S"&amp;4+(ROW(B1)-1)+COLUMN(B1)-1)</f>
        <v>30.303719999999998</v>
      </c>
      <c r="AD11" s="14">
        <f t="shared" ca="1" si="5"/>
        <v>28.524699999999999</v>
      </c>
      <c r="AE11" s="14">
        <f t="shared" ca="1" si="5"/>
        <v>172.72852</v>
      </c>
      <c r="AF11" s="14">
        <f t="shared" ca="1" si="5"/>
        <v>109.46616</v>
      </c>
      <c r="AG11" s="14">
        <f t="shared" ca="1" si="5"/>
        <v>102.572</v>
      </c>
      <c r="AH11" s="14">
        <f t="shared" ca="1" si="5"/>
        <v>1248.1134999999999</v>
      </c>
      <c r="AI11" s="14">
        <f t="shared" ca="1" si="5"/>
        <v>1173.2426399999999</v>
      </c>
      <c r="AJ11" s="14">
        <f t="shared" ca="1" si="5"/>
        <v>1019.375</v>
      </c>
      <c r="AK11" s="14">
        <f t="shared" ca="1" si="5"/>
        <v>3219.14345</v>
      </c>
      <c r="AL11" s="14">
        <f t="shared" ca="1" si="5"/>
        <v>2672.1023</v>
      </c>
      <c r="AM11" s="14">
        <f t="shared" ca="1" si="5"/>
        <v>2341.46389</v>
      </c>
      <c r="AN11" s="14">
        <f t="shared" ca="1" si="5"/>
        <v>97803.095390000002</v>
      </c>
      <c r="AO11" s="14">
        <f t="shared" ca="1" si="5"/>
        <v>37233.236389999998</v>
      </c>
      <c r="AP11" s="14">
        <f t="shared" ca="1" si="5"/>
        <v>36794.987059999999</v>
      </c>
      <c r="AQ11" s="14">
        <f t="shared" ca="1" si="5"/>
        <v>424611.51757999999</v>
      </c>
      <c r="AR11" s="14">
        <f t="shared" ca="1" si="5"/>
        <v>326490.10608</v>
      </c>
      <c r="AS11" s="14">
        <f t="shared" ca="1" si="5"/>
        <v>328152.40730000002</v>
      </c>
      <c r="AT11" s="14">
        <f t="shared" ca="1" si="5"/>
        <v>1537.8906199999999</v>
      </c>
      <c r="AU11" s="14">
        <f t="shared" ca="1" si="5"/>
        <v>791.92633000000001</v>
      </c>
      <c r="AV11" s="14">
        <f t="shared" ca="1" si="5"/>
        <v>711.36297999999999</v>
      </c>
      <c r="AW11" s="14">
        <f t="shared" ca="1" si="5"/>
        <v>2642.0983900000001</v>
      </c>
      <c r="AX11" s="14">
        <f t="shared" ca="1" si="5"/>
        <v>1832.3176100000001</v>
      </c>
      <c r="AY11" s="14">
        <f t="shared" ca="1" si="5"/>
        <v>1837.4888900000001</v>
      </c>
      <c r="AZ11" s="14">
        <f t="shared" ca="1" si="5"/>
        <v>21786</v>
      </c>
      <c r="BA11" s="14">
        <f t="shared" ca="1" si="5"/>
        <v>19170.710719999999</v>
      </c>
      <c r="BB11" s="14">
        <f t="shared" ca="1" si="5"/>
        <v>19142.738890000001</v>
      </c>
    </row>
    <row r="12" spans="1:54" s="3" customFormat="1" x14ac:dyDescent="0.25">
      <c r="A12" s="3" t="s">
        <v>1</v>
      </c>
      <c r="B12" s="3">
        <v>1000</v>
      </c>
      <c r="C12" s="19">
        <v>1</v>
      </c>
      <c r="D12" s="22">
        <v>1019.0055599999999</v>
      </c>
      <c r="E12" s="21">
        <v>1019.0055599999999</v>
      </c>
      <c r="F12" s="21">
        <v>1019.0055599999999</v>
      </c>
      <c r="G12" s="21">
        <v>1032.87995</v>
      </c>
      <c r="H12" s="21">
        <v>1032.87995</v>
      </c>
      <c r="I12" s="21">
        <v>1032.87995</v>
      </c>
      <c r="J12" s="22">
        <v>1018.24722</v>
      </c>
      <c r="K12" s="22">
        <v>1017.68889</v>
      </c>
      <c r="L12" s="22">
        <v>1017.953082</v>
      </c>
      <c r="M12" s="22">
        <v>1016.46667</v>
      </c>
      <c r="N12" s="22">
        <v>1016.27205</v>
      </c>
      <c r="O12" s="22">
        <v>1016.3536040000001</v>
      </c>
      <c r="P12" s="22">
        <v>1237.5940399999999</v>
      </c>
      <c r="Q12" s="22">
        <v>1159.9148299999999</v>
      </c>
      <c r="R12" s="22">
        <v>1194.3646979999999</v>
      </c>
      <c r="S12" s="22">
        <v>1019.375</v>
      </c>
      <c r="T12" s="22">
        <v>1019.07258</v>
      </c>
      <c r="U12" s="22">
        <v>1019.314516</v>
      </c>
      <c r="V12" s="22">
        <v>1015.61803</v>
      </c>
      <c r="W12" s="22">
        <v>1015.44028</v>
      </c>
      <c r="X12" s="22">
        <v>1015.5387279999999</v>
      </c>
      <c r="Y12" s="23"/>
      <c r="Z12" s="3" t="s">
        <v>17</v>
      </c>
      <c r="AA12" s="3" t="s">
        <v>14</v>
      </c>
      <c r="AB12" s="14">
        <f ca="1">INDIRECT("V"&amp;4+(ROW(A1)-1)+COLUMN(A1)-1)</f>
        <v>38.872140000000002</v>
      </c>
      <c r="AC12" s="14">
        <f t="shared" ref="AC12:BB12" ca="1" si="6">INDIRECT("V"&amp;4+(ROW(B1)-1)+COLUMN(B1)-1)</f>
        <v>28.70646</v>
      </c>
      <c r="AD12" s="14">
        <f t="shared" ca="1" si="6"/>
        <v>27.84224</v>
      </c>
      <c r="AE12" s="14">
        <f t="shared" ca="1" si="6"/>
        <v>169.38747000000001</v>
      </c>
      <c r="AF12" s="14">
        <f t="shared" ca="1" si="6"/>
        <v>107.73941000000001</v>
      </c>
      <c r="AG12" s="14">
        <f t="shared" ca="1" si="6"/>
        <v>101.48889</v>
      </c>
      <c r="AH12" s="14">
        <f t="shared" ca="1" si="6"/>
        <v>1125.0906600000001</v>
      </c>
      <c r="AI12" s="14">
        <f t="shared" ca="1" si="6"/>
        <v>1166.6625899999999</v>
      </c>
      <c r="AJ12" s="14">
        <f t="shared" ca="1" si="6"/>
        <v>1015.61803</v>
      </c>
      <c r="AK12" s="14">
        <f t="shared" ca="1" si="6"/>
        <v>3216.7752</v>
      </c>
      <c r="AL12" s="14">
        <f t="shared" ca="1" si="6"/>
        <v>2672.1023</v>
      </c>
      <c r="AM12" s="14">
        <f t="shared" ca="1" si="6"/>
        <v>2094.6222200000002</v>
      </c>
      <c r="AN12" s="14">
        <f t="shared" ca="1" si="6"/>
        <v>97801.751539999997</v>
      </c>
      <c r="AO12" s="14">
        <f t="shared" ca="1" si="6"/>
        <v>35571.760179999997</v>
      </c>
      <c r="AP12" s="14">
        <f t="shared" ca="1" si="6"/>
        <v>35274.832159999998</v>
      </c>
      <c r="AQ12" s="14">
        <f t="shared" ca="1" si="6"/>
        <v>424588.30576000002</v>
      </c>
      <c r="AR12" s="14">
        <f t="shared" ca="1" si="6"/>
        <v>323283.10027</v>
      </c>
      <c r="AS12" s="14">
        <f t="shared" ca="1" si="6"/>
        <v>322838.72613000002</v>
      </c>
      <c r="AT12" s="14">
        <f t="shared" ca="1" si="6"/>
        <v>1537.8906199999999</v>
      </c>
      <c r="AU12" s="14">
        <f t="shared" ca="1" si="6"/>
        <v>632.87816999999995</v>
      </c>
      <c r="AV12" s="14">
        <f t="shared" ca="1" si="6"/>
        <v>604.74201000000005</v>
      </c>
      <c r="AW12" s="14">
        <f t="shared" ca="1" si="6"/>
        <v>2397.1047699999999</v>
      </c>
      <c r="AX12" s="14">
        <f t="shared" ca="1" si="6"/>
        <v>1780.5702900000001</v>
      </c>
      <c r="AY12" s="14">
        <f t="shared" ca="1" si="6"/>
        <v>1766.8833299999999</v>
      </c>
      <c r="AZ12" s="14">
        <f t="shared" ca="1" si="6"/>
        <v>20831.775000000001</v>
      </c>
      <c r="BA12" s="14">
        <f t="shared" ca="1" si="6"/>
        <v>18981.826850000001</v>
      </c>
      <c r="BB12" s="14">
        <f t="shared" ca="1" si="6"/>
        <v>18977.141540000001</v>
      </c>
    </row>
    <row r="13" spans="1:54" s="3" customFormat="1" x14ac:dyDescent="0.25">
      <c r="A13" s="3" t="s">
        <v>6</v>
      </c>
      <c r="B13" s="3">
        <v>24</v>
      </c>
      <c r="C13" s="19">
        <v>0.4</v>
      </c>
      <c r="D13" s="22">
        <v>3231.6130400000002</v>
      </c>
      <c r="E13" s="21">
        <v>3231.6130400000002</v>
      </c>
      <c r="F13" s="21">
        <v>3231.6130400000002</v>
      </c>
      <c r="G13" s="21">
        <v>3227.1167</v>
      </c>
      <c r="H13" s="21">
        <v>3227.1167</v>
      </c>
      <c r="I13" s="21">
        <v>3227.1167</v>
      </c>
      <c r="J13" s="22">
        <v>3216.7752</v>
      </c>
      <c r="K13" s="22">
        <v>3216.7752</v>
      </c>
      <c r="L13" s="22">
        <v>3216.7752</v>
      </c>
      <c r="M13" s="22">
        <v>3216.7752</v>
      </c>
      <c r="N13" s="22">
        <v>3216.7752</v>
      </c>
      <c r="O13" s="22">
        <v>3216.7752</v>
      </c>
      <c r="P13" s="22">
        <v>3219.14345</v>
      </c>
      <c r="Q13" s="22">
        <v>3219.14345</v>
      </c>
      <c r="R13" s="22">
        <v>3219.14345</v>
      </c>
      <c r="S13" s="22">
        <v>3219.14345</v>
      </c>
      <c r="T13" s="22">
        <v>3216.7752</v>
      </c>
      <c r="U13" s="22">
        <v>3218.1961499999998</v>
      </c>
      <c r="V13" s="22">
        <v>3216.7752</v>
      </c>
      <c r="W13" s="22">
        <v>3216.7752</v>
      </c>
      <c r="X13" s="22">
        <v>3216.7752</v>
      </c>
      <c r="Y13" s="23"/>
      <c r="AB13" s="26">
        <f ca="1">MAX(AB6:AB12)</f>
        <v>40.451549999999997</v>
      </c>
      <c r="AC13" s="26">
        <f t="shared" ref="AC13:BB13" ca="1" si="7">MAX(AC6:AC12)</f>
        <v>31.903659999999999</v>
      </c>
      <c r="AD13" s="26">
        <f t="shared" ca="1" si="7"/>
        <v>31.001000000000001</v>
      </c>
      <c r="AE13" s="26">
        <f t="shared" ca="1" si="7"/>
        <v>196.52974</v>
      </c>
      <c r="AF13" s="26">
        <f t="shared" ca="1" si="7"/>
        <v>147.59587999999999</v>
      </c>
      <c r="AG13" s="26">
        <f t="shared" ca="1" si="7"/>
        <v>108.60127</v>
      </c>
      <c r="AH13" s="26">
        <f t="shared" ca="1" si="7"/>
        <v>1616.87727</v>
      </c>
      <c r="AI13" s="26">
        <f t="shared" ca="1" si="7"/>
        <v>1364.2390600000001</v>
      </c>
      <c r="AJ13" s="26">
        <f t="shared" ca="1" si="7"/>
        <v>1237.5940399999999</v>
      </c>
      <c r="AK13" s="26">
        <f t="shared" ca="1" si="7"/>
        <v>3231.6130400000002</v>
      </c>
      <c r="AL13" s="26">
        <f t="shared" ca="1" si="7"/>
        <v>2695.1507999999999</v>
      </c>
      <c r="AM13" s="26">
        <f t="shared" ca="1" si="7"/>
        <v>3374.27997</v>
      </c>
      <c r="AN13" s="26">
        <f t="shared" ca="1" si="7"/>
        <v>106572.33285999999</v>
      </c>
      <c r="AO13" s="26">
        <f t="shared" ca="1" si="7"/>
        <v>49967.583769999997</v>
      </c>
      <c r="AP13" s="26">
        <f t="shared" ca="1" si="7"/>
        <v>51965.890200000002</v>
      </c>
      <c r="AQ13" s="26">
        <f t="shared" ca="1" si="7"/>
        <v>475536.04459</v>
      </c>
      <c r="AR13" s="26">
        <f t="shared" ca="1" si="7"/>
        <v>335573.00625999999</v>
      </c>
      <c r="AS13" s="26">
        <f t="shared" ca="1" si="7"/>
        <v>328152.40730000002</v>
      </c>
      <c r="AT13" s="26">
        <f t="shared" ca="1" si="7"/>
        <v>1672.27226</v>
      </c>
      <c r="AU13" s="26">
        <f t="shared" ca="1" si="7"/>
        <v>791.92633000000001</v>
      </c>
      <c r="AV13" s="26">
        <f t="shared" ca="1" si="7"/>
        <v>711.36297999999999</v>
      </c>
      <c r="AW13" s="26">
        <f t="shared" ca="1" si="7"/>
        <v>2817.3071300000001</v>
      </c>
      <c r="AX13" s="26">
        <f t="shared" ca="1" si="7"/>
        <v>1913.80556</v>
      </c>
      <c r="AY13" s="26">
        <f t="shared" ca="1" si="7"/>
        <v>1922.0584100000001</v>
      </c>
      <c r="AZ13" s="26">
        <f t="shared" ca="1" si="7"/>
        <v>26804.974999999999</v>
      </c>
      <c r="BA13" s="26">
        <f t="shared" ca="1" si="7"/>
        <v>21778.68751</v>
      </c>
      <c r="BB13" s="26">
        <f t="shared" ca="1" si="7"/>
        <v>20868.810850000002</v>
      </c>
    </row>
    <row r="14" spans="1:54" s="3" customFormat="1" x14ac:dyDescent="0.25">
      <c r="A14" s="3" t="s">
        <v>2</v>
      </c>
      <c r="B14" s="3">
        <v>24</v>
      </c>
      <c r="C14" s="19">
        <v>0.7</v>
      </c>
      <c r="D14" s="22">
        <v>2689.3592899999999</v>
      </c>
      <c r="E14" s="21">
        <v>2689.3592899999999</v>
      </c>
      <c r="F14" s="21">
        <v>2689.3592899999999</v>
      </c>
      <c r="G14" s="21">
        <v>2689.3592899999999</v>
      </c>
      <c r="H14" s="21">
        <v>2689.3592899999999</v>
      </c>
      <c r="I14" s="21">
        <v>2689.3592899999999</v>
      </c>
      <c r="J14" s="22">
        <v>2672.1023</v>
      </c>
      <c r="K14" s="22">
        <v>2672.1023</v>
      </c>
      <c r="L14" s="22">
        <v>2672.1023</v>
      </c>
      <c r="M14" s="22">
        <v>2689.3592899999999</v>
      </c>
      <c r="N14" s="22">
        <v>2689.3592899999999</v>
      </c>
      <c r="O14" s="22">
        <v>2689.3592899999999</v>
      </c>
      <c r="P14" s="22">
        <v>2695.1507999999999</v>
      </c>
      <c r="Q14" s="22">
        <v>2672.1023</v>
      </c>
      <c r="R14" s="22">
        <v>2679.5167680000004</v>
      </c>
      <c r="S14" s="22">
        <v>2672.1023</v>
      </c>
      <c r="T14" s="22">
        <v>2672.1023</v>
      </c>
      <c r="U14" s="22">
        <v>2672.1023</v>
      </c>
      <c r="V14" s="22">
        <v>2672.1023</v>
      </c>
      <c r="W14" s="22">
        <v>2672.1023</v>
      </c>
      <c r="X14" s="22">
        <v>2672.1023</v>
      </c>
      <c r="Y14" s="23"/>
    </row>
    <row r="15" spans="1:54" s="3" customFormat="1" x14ac:dyDescent="0.25">
      <c r="A15" s="3" t="s">
        <v>2</v>
      </c>
      <c r="B15" s="3">
        <v>24</v>
      </c>
      <c r="C15" s="19">
        <v>1</v>
      </c>
      <c r="D15" s="22">
        <v>3374.27997</v>
      </c>
      <c r="E15" s="21">
        <v>3374.27997</v>
      </c>
      <c r="F15" s="21">
        <v>3374.2799700000005</v>
      </c>
      <c r="G15" s="21">
        <v>2350.3299499999998</v>
      </c>
      <c r="H15" s="21">
        <v>2350.3299499999998</v>
      </c>
      <c r="I15" s="21">
        <v>2350.3299499999998</v>
      </c>
      <c r="J15" s="22">
        <v>2223.9888900000001</v>
      </c>
      <c r="K15" s="22">
        <v>2215.9997499999999</v>
      </c>
      <c r="L15" s="22">
        <v>2222.3910620000001</v>
      </c>
      <c r="M15" s="22">
        <v>2097.1916700000002</v>
      </c>
      <c r="N15" s="22">
        <v>2093.4944399999999</v>
      </c>
      <c r="O15" s="22">
        <v>2094.671918</v>
      </c>
      <c r="P15" s="22">
        <v>2353.93208</v>
      </c>
      <c r="Q15" s="22">
        <v>2121.8082300000001</v>
      </c>
      <c r="R15" s="22">
        <v>2246.9252839999999</v>
      </c>
      <c r="S15" s="22">
        <v>2341.46389</v>
      </c>
      <c r="T15" s="22">
        <v>2212.96389</v>
      </c>
      <c r="U15" s="22">
        <v>2292.8400159999997</v>
      </c>
      <c r="V15" s="22">
        <v>2094.6222200000002</v>
      </c>
      <c r="W15" s="22">
        <v>2093.4944399999999</v>
      </c>
      <c r="X15" s="22">
        <v>2093.9455520000001</v>
      </c>
      <c r="Y15" s="23"/>
      <c r="Z15" s="3" t="s">
        <v>18</v>
      </c>
      <c r="AA15" s="3" t="s">
        <v>15</v>
      </c>
      <c r="AB15" s="14">
        <f ca="1">INDIRECT("F"&amp;4+(ROW(A1)-1)+COLUMN(A1)-1)</f>
        <v>38.874929999999999</v>
      </c>
      <c r="AC15" s="14">
        <f t="shared" ref="AC15:BB15" ca="1" si="8">INDIRECT("F"&amp;4+(ROW(B1)-1)+COLUMN(B1)-1)</f>
        <v>31.710969999999996</v>
      </c>
      <c r="AD15" s="14">
        <f t="shared" ca="1" si="8"/>
        <v>30.061450000000001</v>
      </c>
      <c r="AE15" s="14">
        <f t="shared" ca="1" si="8"/>
        <v>173.23768000000001</v>
      </c>
      <c r="AF15" s="14">
        <f t="shared" ca="1" si="8"/>
        <v>147.59587999999999</v>
      </c>
      <c r="AG15" s="14">
        <f t="shared" ca="1" si="8"/>
        <v>102.98611000000001</v>
      </c>
      <c r="AH15" s="14">
        <f t="shared" ca="1" si="8"/>
        <v>1154.7450200000001</v>
      </c>
      <c r="AI15" s="14">
        <f t="shared" ca="1" si="8"/>
        <v>1197.0179700000001</v>
      </c>
      <c r="AJ15" s="14">
        <f t="shared" ca="1" si="8"/>
        <v>1019.0055599999999</v>
      </c>
      <c r="AK15" s="14">
        <f t="shared" ca="1" si="8"/>
        <v>3231.6130400000002</v>
      </c>
      <c r="AL15" s="14">
        <f t="shared" ca="1" si="8"/>
        <v>2689.3592899999999</v>
      </c>
      <c r="AM15" s="14">
        <f t="shared" ca="1" si="8"/>
        <v>3374.2799700000005</v>
      </c>
      <c r="AN15" s="14">
        <f t="shared" ca="1" si="8"/>
        <v>106572.33285999999</v>
      </c>
      <c r="AO15" s="14">
        <f t="shared" ca="1" si="8"/>
        <v>49967.583769999997</v>
      </c>
      <c r="AP15" s="14">
        <f t="shared" ca="1" si="8"/>
        <v>51965.890200000002</v>
      </c>
      <c r="AQ15" s="14">
        <f t="shared" ca="1" si="8"/>
        <v>474860.86309</v>
      </c>
      <c r="AR15" s="14">
        <f t="shared" ca="1" si="8"/>
        <v>335573.00625999999</v>
      </c>
      <c r="AS15" s="14">
        <f t="shared" ca="1" si="8"/>
        <v>325157.24458</v>
      </c>
      <c r="AT15" s="14">
        <f t="shared" ca="1" si="8"/>
        <v>1672.2722600000002</v>
      </c>
      <c r="AU15" s="14">
        <f t="shared" ca="1" si="8"/>
        <v>694.39419999999996</v>
      </c>
      <c r="AV15" s="14">
        <f t="shared" ca="1" si="8"/>
        <v>670.44847000000004</v>
      </c>
      <c r="AW15" s="14">
        <f t="shared" ca="1" si="8"/>
        <v>2785.8557500000002</v>
      </c>
      <c r="AX15" s="14">
        <f t="shared" ca="1" si="8"/>
        <v>1913.80556</v>
      </c>
      <c r="AY15" s="14">
        <f t="shared" ca="1" si="8"/>
        <v>1807.7538500000003</v>
      </c>
      <c r="AZ15" s="14">
        <f t="shared" ca="1" si="8"/>
        <v>21567.942589999999</v>
      </c>
      <c r="BA15" s="14">
        <f t="shared" ca="1" si="8"/>
        <v>19110.879799999999</v>
      </c>
      <c r="BB15" s="14">
        <f t="shared" ca="1" si="8"/>
        <v>19010.88132</v>
      </c>
    </row>
    <row r="16" spans="1:54" s="3" customFormat="1" x14ac:dyDescent="0.25">
      <c r="A16" s="3" t="s">
        <v>2</v>
      </c>
      <c r="B16" s="3">
        <v>100</v>
      </c>
      <c r="C16" s="19">
        <v>0.4</v>
      </c>
      <c r="D16" s="22">
        <v>106572.33285999999</v>
      </c>
      <c r="E16" s="21">
        <v>106572.33285999999</v>
      </c>
      <c r="F16" s="21">
        <v>106572.33285999999</v>
      </c>
      <c r="G16" s="21">
        <v>103927.82608</v>
      </c>
      <c r="H16" s="21">
        <v>103927.82608</v>
      </c>
      <c r="I16" s="21">
        <v>103927.82608</v>
      </c>
      <c r="J16" s="22">
        <v>103922.5689</v>
      </c>
      <c r="K16" s="22">
        <v>97803.718909999996</v>
      </c>
      <c r="L16" s="22">
        <v>99027.631337999992</v>
      </c>
      <c r="M16" s="22">
        <v>97802.153229999996</v>
      </c>
      <c r="N16" s="22">
        <v>97801.737840000002</v>
      </c>
      <c r="O16" s="22">
        <v>97802.017834000013</v>
      </c>
      <c r="P16" s="22">
        <v>97808.318109999993</v>
      </c>
      <c r="Q16" s="22">
        <v>97802.800019999995</v>
      </c>
      <c r="R16" s="22">
        <v>97804.39420000001</v>
      </c>
      <c r="S16" s="22">
        <v>97803.095390000002</v>
      </c>
      <c r="T16" s="22">
        <v>97801.751539999997</v>
      </c>
      <c r="U16" s="22">
        <v>97802.544319999986</v>
      </c>
      <c r="V16" s="22">
        <v>97801.751539999997</v>
      </c>
      <c r="W16" s="22">
        <v>97801.737840000002</v>
      </c>
      <c r="X16" s="22">
        <v>97801.740580000012</v>
      </c>
      <c r="Y16" s="23"/>
      <c r="Z16" s="3" t="s">
        <v>18</v>
      </c>
      <c r="AA16" s="3" t="s">
        <v>48</v>
      </c>
      <c r="AB16" s="14">
        <f ca="1">INDIRECT("I"&amp;4+(ROW(A1)-1)+COLUMN(A1)-1)</f>
        <v>38.874929999999999</v>
      </c>
      <c r="AC16" s="14">
        <f t="shared" ref="AC16:BB16" ca="1" si="9">INDIRECT("I"&amp;4+(ROW(B1)-1)+COLUMN(B1)-1)</f>
        <v>31.549330000000005</v>
      </c>
      <c r="AD16" s="14">
        <f t="shared" ca="1" si="9"/>
        <v>27.60643</v>
      </c>
      <c r="AE16" s="14">
        <f t="shared" ca="1" si="9"/>
        <v>173.23768000000001</v>
      </c>
      <c r="AF16" s="14">
        <f t="shared" ca="1" si="9"/>
        <v>110.82309000000001</v>
      </c>
      <c r="AG16" s="14">
        <f t="shared" ca="1" si="9"/>
        <v>104.31459</v>
      </c>
      <c r="AH16" s="14">
        <f t="shared" ca="1" si="9"/>
        <v>1154.56086</v>
      </c>
      <c r="AI16" s="14">
        <f t="shared" ca="1" si="9"/>
        <v>1053.3166200000001</v>
      </c>
      <c r="AJ16" s="14">
        <f t="shared" ca="1" si="9"/>
        <v>1032.87995</v>
      </c>
      <c r="AK16" s="14">
        <f t="shared" ca="1" si="9"/>
        <v>3227.1167</v>
      </c>
      <c r="AL16" s="14">
        <f t="shared" ca="1" si="9"/>
        <v>2689.3592899999999</v>
      </c>
      <c r="AM16" s="14">
        <f t="shared" ca="1" si="9"/>
        <v>2350.3299499999998</v>
      </c>
      <c r="AN16" s="14">
        <f t="shared" ca="1" si="9"/>
        <v>103927.82608</v>
      </c>
      <c r="AO16" s="14">
        <f t="shared" ca="1" si="9"/>
        <v>40851.811970000002</v>
      </c>
      <c r="AP16" s="14">
        <f t="shared" ca="1" si="9"/>
        <v>37756.541669999999</v>
      </c>
      <c r="AQ16" s="14">
        <f t="shared" ca="1" si="9"/>
        <v>475536.04458999995</v>
      </c>
      <c r="AR16" s="14">
        <f t="shared" ca="1" si="9"/>
        <v>332625.23375999997</v>
      </c>
      <c r="AS16" s="14">
        <f t="shared" ca="1" si="9"/>
        <v>325112.91985000001</v>
      </c>
      <c r="AT16" s="14">
        <f t="shared" ca="1" si="9"/>
        <v>1672.2722600000002</v>
      </c>
      <c r="AU16" s="14">
        <f t="shared" ca="1" si="9"/>
        <v>711.92304999999999</v>
      </c>
      <c r="AV16" s="14">
        <f t="shared" ca="1" si="9"/>
        <v>638.02126999999996</v>
      </c>
      <c r="AW16" s="14">
        <f t="shared" ca="1" si="9"/>
        <v>2785.8557500000002</v>
      </c>
      <c r="AX16" s="14">
        <f t="shared" ca="1" si="9"/>
        <v>1853.66976</v>
      </c>
      <c r="AY16" s="14">
        <f t="shared" ca="1" si="9"/>
        <v>1796.8409500000002</v>
      </c>
      <c r="AZ16" s="14">
        <f t="shared" ca="1" si="9"/>
        <v>21467.290560000001</v>
      </c>
      <c r="BA16" s="14">
        <f t="shared" ca="1" si="9"/>
        <v>19110.05342</v>
      </c>
      <c r="BB16" s="14">
        <f t="shared" ca="1" si="9"/>
        <v>19074.822319999999</v>
      </c>
    </row>
    <row r="17" spans="1:54" s="3" customFormat="1" x14ac:dyDescent="0.25">
      <c r="A17" s="3" t="s">
        <v>2</v>
      </c>
      <c r="B17" s="3">
        <v>100</v>
      </c>
      <c r="C17" s="19">
        <v>0.7</v>
      </c>
      <c r="D17" s="22">
        <v>49967.583769999997</v>
      </c>
      <c r="E17" s="21">
        <v>49967.583769999997</v>
      </c>
      <c r="F17" s="21">
        <v>49967.583769999997</v>
      </c>
      <c r="G17" s="21">
        <v>40851.811970000002</v>
      </c>
      <c r="H17" s="21">
        <v>40851.811970000002</v>
      </c>
      <c r="I17" s="21">
        <v>40851.811970000002</v>
      </c>
      <c r="J17" s="22">
        <v>40199.850579999998</v>
      </c>
      <c r="K17" s="22">
        <v>38818.57114</v>
      </c>
      <c r="L17" s="22">
        <v>39836.104291999996</v>
      </c>
      <c r="M17" s="22">
        <v>35512.379119999998</v>
      </c>
      <c r="N17" s="22">
        <v>34988.403409999999</v>
      </c>
      <c r="O17" s="22">
        <v>35367.253665999997</v>
      </c>
      <c r="P17" s="22">
        <v>37230.744509999997</v>
      </c>
      <c r="Q17" s="22">
        <v>35773.468820000002</v>
      </c>
      <c r="R17" s="22">
        <v>36415.153445999997</v>
      </c>
      <c r="S17" s="22">
        <v>37233.236389999998</v>
      </c>
      <c r="T17" s="22">
        <v>37005.602859999999</v>
      </c>
      <c r="U17" s="22">
        <v>37186.054219999998</v>
      </c>
      <c r="V17" s="22">
        <v>35571.760179999997</v>
      </c>
      <c r="W17" s="22">
        <v>35271.705349999997</v>
      </c>
      <c r="X17" s="22">
        <v>35409.577380000002</v>
      </c>
      <c r="Y17" s="23"/>
      <c r="Z17" s="3" t="s">
        <v>18</v>
      </c>
      <c r="AA17" s="3" t="s">
        <v>11</v>
      </c>
      <c r="AB17" s="14">
        <f ca="1">INDIRECT("L"&amp;4+(ROW(A1)-1)+COLUMN(A1)-1)</f>
        <v>38.874929999999999</v>
      </c>
      <c r="AC17" s="14">
        <f t="shared" ref="AC17:BB17" ca="1" si="10">INDIRECT("L"&amp;4+(ROW(B1)-1)+COLUMN(B1)-1)</f>
        <v>30.396332000000001</v>
      </c>
      <c r="AD17" s="14">
        <f t="shared" ca="1" si="10"/>
        <v>29.593768000000001</v>
      </c>
      <c r="AE17" s="14">
        <f t="shared" ca="1" si="10"/>
        <v>172.79621</v>
      </c>
      <c r="AF17" s="14">
        <f t="shared" ca="1" si="10"/>
        <v>108.91979000000001</v>
      </c>
      <c r="AG17" s="14">
        <f t="shared" ca="1" si="10"/>
        <v>102.814136</v>
      </c>
      <c r="AH17" s="14">
        <f t="shared" ca="1" si="10"/>
        <v>1125.83548</v>
      </c>
      <c r="AI17" s="14">
        <f t="shared" ca="1" si="10"/>
        <v>1031.300684</v>
      </c>
      <c r="AJ17" s="14">
        <f t="shared" ca="1" si="10"/>
        <v>1017.953082</v>
      </c>
      <c r="AK17" s="14">
        <f t="shared" ca="1" si="10"/>
        <v>3216.7752</v>
      </c>
      <c r="AL17" s="14">
        <f t="shared" ca="1" si="10"/>
        <v>2672.1023</v>
      </c>
      <c r="AM17" s="14">
        <f t="shared" ca="1" si="10"/>
        <v>2222.3910620000001</v>
      </c>
      <c r="AN17" s="14">
        <f t="shared" ca="1" si="10"/>
        <v>99027.631337999992</v>
      </c>
      <c r="AO17" s="14">
        <f t="shared" ca="1" si="10"/>
        <v>39836.104291999996</v>
      </c>
      <c r="AP17" s="14">
        <f t="shared" ca="1" si="10"/>
        <v>38555.334088000003</v>
      </c>
      <c r="AQ17" s="14">
        <f t="shared" ca="1" si="10"/>
        <v>456542.756582</v>
      </c>
      <c r="AR17" s="14">
        <f t="shared" ca="1" si="10"/>
        <v>330805.31850199995</v>
      </c>
      <c r="AS17" s="14">
        <f t="shared" ca="1" si="10"/>
        <v>325157.24458</v>
      </c>
      <c r="AT17" s="14">
        <f t="shared" ca="1" si="10"/>
        <v>1567.9462739999999</v>
      </c>
      <c r="AU17" s="14">
        <f t="shared" ca="1" si="10"/>
        <v>683.28334599999994</v>
      </c>
      <c r="AV17" s="14">
        <f t="shared" ca="1" si="10"/>
        <v>639.06360199999995</v>
      </c>
      <c r="AW17" s="14">
        <f t="shared" ca="1" si="10"/>
        <v>2599.4087759999998</v>
      </c>
      <c r="AX17" s="14">
        <f t="shared" ca="1" si="10"/>
        <v>1906.9574799999998</v>
      </c>
      <c r="AY17" s="14">
        <f t="shared" ca="1" si="10"/>
        <v>1807.7538500000003</v>
      </c>
      <c r="AZ17" s="14">
        <f t="shared" ca="1" si="10"/>
        <v>21567.942589999999</v>
      </c>
      <c r="BA17" s="14">
        <f t="shared" ca="1" si="10"/>
        <v>19110.879799999999</v>
      </c>
      <c r="BB17" s="14">
        <f t="shared" ca="1" si="10"/>
        <v>19010.88132</v>
      </c>
    </row>
    <row r="18" spans="1:54" s="3" customFormat="1" x14ac:dyDescent="0.25">
      <c r="A18" s="3" t="s">
        <v>2</v>
      </c>
      <c r="B18" s="3">
        <v>100</v>
      </c>
      <c r="C18" s="19">
        <v>1</v>
      </c>
      <c r="D18" s="22">
        <v>51965.890200000002</v>
      </c>
      <c r="E18" s="21">
        <v>51965.890200000002</v>
      </c>
      <c r="F18" s="21">
        <v>51965.890200000002</v>
      </c>
      <c r="G18" s="21">
        <v>37756.541669999999</v>
      </c>
      <c r="H18" s="21">
        <v>37756.541669999999</v>
      </c>
      <c r="I18" s="21">
        <v>37756.541669999999</v>
      </c>
      <c r="J18" s="22">
        <v>39055.27549</v>
      </c>
      <c r="K18" s="22">
        <v>38013.079239999999</v>
      </c>
      <c r="L18" s="22">
        <v>38555.334088000003</v>
      </c>
      <c r="M18" s="22">
        <v>35138.819439999999</v>
      </c>
      <c r="N18" s="22">
        <v>34934.940779999997</v>
      </c>
      <c r="O18" s="22">
        <v>35009.680269999997</v>
      </c>
      <c r="P18" s="22">
        <v>37113.399579999998</v>
      </c>
      <c r="Q18" s="22">
        <v>35528.842040000003</v>
      </c>
      <c r="R18" s="22">
        <v>35956.161078000005</v>
      </c>
      <c r="S18" s="22">
        <v>36794.987059999999</v>
      </c>
      <c r="T18" s="22">
        <v>36793.455000000002</v>
      </c>
      <c r="U18" s="22">
        <v>36794.044848000005</v>
      </c>
      <c r="V18" s="22">
        <v>35274.832159999998</v>
      </c>
      <c r="W18" s="22">
        <v>35037.783329999998</v>
      </c>
      <c r="X18" s="22">
        <v>35140.691273999997</v>
      </c>
      <c r="Y18" s="23"/>
      <c r="Z18" s="3" t="s">
        <v>18</v>
      </c>
      <c r="AA18" s="3" t="s">
        <v>12</v>
      </c>
      <c r="AB18" s="14">
        <f ca="1">INDIRECT("O"&amp;4+(ROW(A1)-1)+COLUMN(A1)-1)</f>
        <v>38.872140000000002</v>
      </c>
      <c r="AC18" s="14">
        <f t="shared" ref="AC18:BB18" ca="1" si="11">INDIRECT("O"&amp;4+(ROW(B1)-1)+COLUMN(B1)-1)</f>
        <v>28.194471999999998</v>
      </c>
      <c r="AD18" s="14">
        <f t="shared" ca="1" si="11"/>
        <v>27.778485999999997</v>
      </c>
      <c r="AE18" s="14">
        <f t="shared" ca="1" si="11"/>
        <v>169.38747000000001</v>
      </c>
      <c r="AF18" s="14">
        <f t="shared" ca="1" si="11"/>
        <v>143.037496</v>
      </c>
      <c r="AG18" s="14">
        <f t="shared" ca="1" si="11"/>
        <v>101.007622</v>
      </c>
      <c r="AH18" s="14">
        <f t="shared" ca="1" si="11"/>
        <v>1125.0092799999998</v>
      </c>
      <c r="AI18" s="14">
        <f t="shared" ca="1" si="11"/>
        <v>1167.6298059999999</v>
      </c>
      <c r="AJ18" s="14">
        <f t="shared" ca="1" si="11"/>
        <v>1016.3536040000001</v>
      </c>
      <c r="AK18" s="14">
        <f t="shared" ca="1" si="11"/>
        <v>3216.7752</v>
      </c>
      <c r="AL18" s="14">
        <f t="shared" ca="1" si="11"/>
        <v>2689.3592899999999</v>
      </c>
      <c r="AM18" s="14">
        <f t="shared" ca="1" si="11"/>
        <v>2094.671918</v>
      </c>
      <c r="AN18" s="14">
        <f t="shared" ca="1" si="11"/>
        <v>97802.017834000013</v>
      </c>
      <c r="AO18" s="14">
        <f t="shared" ca="1" si="11"/>
        <v>35367.253665999997</v>
      </c>
      <c r="AP18" s="14">
        <f t="shared" ca="1" si="11"/>
        <v>35009.680269999997</v>
      </c>
      <c r="AQ18" s="14">
        <f t="shared" ca="1" si="11"/>
        <v>424575.97240800003</v>
      </c>
      <c r="AR18" s="14">
        <f t="shared" ca="1" si="11"/>
        <v>323773.27757600002</v>
      </c>
      <c r="AS18" s="14">
        <f t="shared" ca="1" si="11"/>
        <v>323146.06491199997</v>
      </c>
      <c r="AT18" s="14">
        <f t="shared" ca="1" si="11"/>
        <v>1537.8906199999999</v>
      </c>
      <c r="AU18" s="14">
        <f t="shared" ca="1" si="11"/>
        <v>634.04877599999998</v>
      </c>
      <c r="AV18" s="14">
        <f t="shared" ca="1" si="11"/>
        <v>605.04331200000001</v>
      </c>
      <c r="AW18" s="14">
        <f t="shared" ca="1" si="11"/>
        <v>2448.307362</v>
      </c>
      <c r="AX18" s="14">
        <f t="shared" ca="1" si="11"/>
        <v>1792.2834719999998</v>
      </c>
      <c r="AY18" s="14">
        <f t="shared" ca="1" si="11"/>
        <v>1764.1959160000001</v>
      </c>
      <c r="AZ18" s="14">
        <f t="shared" ca="1" si="11"/>
        <v>20831.775000000001</v>
      </c>
      <c r="BA18" s="14">
        <f t="shared" ca="1" si="11"/>
        <v>18998.677004000001</v>
      </c>
      <c r="BB18" s="14">
        <f t="shared" ca="1" si="11"/>
        <v>18983.564249999999</v>
      </c>
    </row>
    <row r="19" spans="1:54" s="3" customFormat="1" x14ac:dyDescent="0.25">
      <c r="A19" s="3" t="s">
        <v>2</v>
      </c>
      <c r="B19" s="3">
        <v>997</v>
      </c>
      <c r="C19" s="19">
        <v>0.4</v>
      </c>
      <c r="D19" s="22">
        <v>474860.86309</v>
      </c>
      <c r="E19" s="21">
        <v>474860.86309</v>
      </c>
      <c r="F19" s="21">
        <v>474860.86309</v>
      </c>
      <c r="G19" s="21">
        <v>475536.04459</v>
      </c>
      <c r="H19" s="21">
        <v>475536.04459</v>
      </c>
      <c r="I19" s="21">
        <v>475536.04458999995</v>
      </c>
      <c r="J19" s="22">
        <v>464599.45695999998</v>
      </c>
      <c r="K19" s="22">
        <v>444226.90026000002</v>
      </c>
      <c r="L19" s="22">
        <v>456542.756582</v>
      </c>
      <c r="M19" s="22">
        <v>424577.79528999998</v>
      </c>
      <c r="N19" s="22">
        <v>424573.74625999999</v>
      </c>
      <c r="O19" s="22">
        <v>424575.97240800003</v>
      </c>
      <c r="P19" s="22">
        <v>424614.04272000003</v>
      </c>
      <c r="Q19" s="22">
        <v>424598.25572000002</v>
      </c>
      <c r="R19" s="22">
        <v>424608.83741599991</v>
      </c>
      <c r="S19" s="22">
        <v>424611.51757999999</v>
      </c>
      <c r="T19" s="22">
        <v>424611.51757999999</v>
      </c>
      <c r="U19" s="22">
        <v>424611.51757999993</v>
      </c>
      <c r="V19" s="22">
        <v>424588.30576000002</v>
      </c>
      <c r="W19" s="22">
        <v>424579.91054000001</v>
      </c>
      <c r="X19" s="22">
        <v>424583.71904600004</v>
      </c>
      <c r="Y19" s="23"/>
      <c r="Z19" s="3" t="s">
        <v>18</v>
      </c>
      <c r="AA19" s="3" t="s">
        <v>13</v>
      </c>
      <c r="AB19" s="14">
        <f ca="1">INDIRECT("R"&amp;4+(ROW(A1)-1)+COLUMN(A1)-1)</f>
        <v>39.197654</v>
      </c>
      <c r="AC19" s="14">
        <f t="shared" ref="AC19:BB19" ca="1" si="12">INDIRECT("R"&amp;4+(ROW(B1)-1)+COLUMN(B1)-1)</f>
        <v>30.982232</v>
      </c>
      <c r="AD19" s="14">
        <f t="shared" ca="1" si="12"/>
        <v>29.292700000000004</v>
      </c>
      <c r="AE19" s="14">
        <f t="shared" ca="1" si="12"/>
        <v>180.00390200000001</v>
      </c>
      <c r="AF19" s="14">
        <f t="shared" ca="1" si="12"/>
        <v>116.745048</v>
      </c>
      <c r="AG19" s="14">
        <f t="shared" ca="1" si="12"/>
        <v>106.24417800000001</v>
      </c>
      <c r="AH19" s="14">
        <f t="shared" ca="1" si="12"/>
        <v>1567.6167780000001</v>
      </c>
      <c r="AI19" s="14">
        <f t="shared" ca="1" si="12"/>
        <v>1298.36464</v>
      </c>
      <c r="AJ19" s="14">
        <f t="shared" ca="1" si="12"/>
        <v>1194.3646979999999</v>
      </c>
      <c r="AK19" s="14">
        <f t="shared" ca="1" si="12"/>
        <v>3219.14345</v>
      </c>
      <c r="AL19" s="14">
        <f t="shared" ca="1" si="12"/>
        <v>2679.5167680000004</v>
      </c>
      <c r="AM19" s="14">
        <f t="shared" ca="1" si="12"/>
        <v>2246.9252839999999</v>
      </c>
      <c r="AN19" s="14">
        <f t="shared" ca="1" si="12"/>
        <v>97804.39420000001</v>
      </c>
      <c r="AO19" s="14">
        <f t="shared" ca="1" si="12"/>
        <v>36415.153445999997</v>
      </c>
      <c r="AP19" s="14">
        <f t="shared" ca="1" si="12"/>
        <v>35956.161078000005</v>
      </c>
      <c r="AQ19" s="14">
        <f t="shared" ca="1" si="12"/>
        <v>424608.83741599991</v>
      </c>
      <c r="AR19" s="14">
        <f t="shared" ca="1" si="12"/>
        <v>324823.97659600002</v>
      </c>
      <c r="AS19" s="14">
        <f t="shared" ca="1" si="12"/>
        <v>324325.14565800002</v>
      </c>
      <c r="AT19" s="14">
        <f t="shared" ca="1" si="12"/>
        <v>1537.8906199999999</v>
      </c>
      <c r="AU19" s="14">
        <f t="shared" ca="1" si="12"/>
        <v>710.05379800000003</v>
      </c>
      <c r="AV19" s="14">
        <f t="shared" ca="1" si="12"/>
        <v>659.14398200000005</v>
      </c>
      <c r="AW19" s="14">
        <f t="shared" ca="1" si="12"/>
        <v>2713.8992100000005</v>
      </c>
      <c r="AX19" s="14">
        <f t="shared" ca="1" si="12"/>
        <v>1844.9377460000001</v>
      </c>
      <c r="AY19" s="14">
        <f t="shared" ca="1" si="12"/>
        <v>1869.6367640000001</v>
      </c>
      <c r="AZ19" s="14">
        <f t="shared" ca="1" si="12"/>
        <v>26016.784133999998</v>
      </c>
      <c r="BA19" s="14">
        <f t="shared" ca="1" si="12"/>
        <v>21140.177470000002</v>
      </c>
      <c r="BB19" s="14">
        <f t="shared" ca="1" si="12"/>
        <v>19944.931973999999</v>
      </c>
    </row>
    <row r="20" spans="1:54" s="3" customFormat="1" x14ac:dyDescent="0.25">
      <c r="A20" s="3" t="s">
        <v>2</v>
      </c>
      <c r="B20" s="3">
        <v>997</v>
      </c>
      <c r="C20" s="19">
        <v>0.7</v>
      </c>
      <c r="D20" s="22">
        <v>335573.00625999999</v>
      </c>
      <c r="E20" s="21">
        <v>335573.00625999999</v>
      </c>
      <c r="F20" s="21">
        <v>335573.00625999999</v>
      </c>
      <c r="G20" s="21">
        <v>332625.23375999997</v>
      </c>
      <c r="H20" s="21">
        <v>332625.23375999997</v>
      </c>
      <c r="I20" s="21">
        <v>332625.23375999997</v>
      </c>
      <c r="J20" s="22">
        <v>333293.40993999998</v>
      </c>
      <c r="K20" s="22">
        <v>328326.88208000001</v>
      </c>
      <c r="L20" s="22">
        <v>330805.31850199995</v>
      </c>
      <c r="M20" s="22">
        <v>323906.54171000002</v>
      </c>
      <c r="N20" s="22">
        <v>323613.56492999999</v>
      </c>
      <c r="O20" s="22">
        <v>323773.27757600002</v>
      </c>
      <c r="P20" s="22">
        <v>325301.60155000002</v>
      </c>
      <c r="Q20" s="22">
        <v>324428.85622999998</v>
      </c>
      <c r="R20" s="22">
        <v>324823.97659600002</v>
      </c>
      <c r="S20" s="22">
        <v>326490.10608</v>
      </c>
      <c r="T20" s="22">
        <v>325467.91593999998</v>
      </c>
      <c r="U20" s="22">
        <v>325991.89260000002</v>
      </c>
      <c r="V20" s="22">
        <v>323283.10027</v>
      </c>
      <c r="W20" s="22">
        <v>323111.34379999997</v>
      </c>
      <c r="X20" s="22">
        <v>323236.31846799998</v>
      </c>
      <c r="Y20" s="23"/>
      <c r="Z20" s="3" t="s">
        <v>18</v>
      </c>
      <c r="AA20" s="3" t="s">
        <v>19</v>
      </c>
      <c r="AB20" s="14">
        <f ca="1">INDIRECT("U"&amp;4+(ROW(A1)-1)+COLUMN(A1)-1)</f>
        <v>38.872140000000002</v>
      </c>
      <c r="AC20" s="14">
        <f t="shared" ref="AC20:BB20" ca="1" si="13">INDIRECT("U"&amp;4+(ROW(B1)-1)+COLUMN(B1)-1)</f>
        <v>29.412877999999999</v>
      </c>
      <c r="AD20" s="14">
        <f t="shared" ca="1" si="13"/>
        <v>28.231268</v>
      </c>
      <c r="AE20" s="14">
        <f t="shared" ca="1" si="13"/>
        <v>170.88474200000002</v>
      </c>
      <c r="AF20" s="14">
        <f t="shared" ca="1" si="13"/>
        <v>108.84594199999999</v>
      </c>
      <c r="AG20" s="14">
        <f t="shared" ca="1" si="13"/>
        <v>101.77676599999999</v>
      </c>
      <c r="AH20" s="14">
        <f t="shared" ca="1" si="13"/>
        <v>1242.8707739999998</v>
      </c>
      <c r="AI20" s="14">
        <f t="shared" ca="1" si="13"/>
        <v>1141.715066</v>
      </c>
      <c r="AJ20" s="14">
        <f t="shared" ca="1" si="13"/>
        <v>1019.314516</v>
      </c>
      <c r="AK20" s="14">
        <f t="shared" ca="1" si="13"/>
        <v>3218.1961499999998</v>
      </c>
      <c r="AL20" s="14">
        <f t="shared" ca="1" si="13"/>
        <v>2672.1023</v>
      </c>
      <c r="AM20" s="14">
        <f t="shared" ca="1" si="13"/>
        <v>2292.8400159999997</v>
      </c>
      <c r="AN20" s="14">
        <f t="shared" ca="1" si="13"/>
        <v>97802.544319999986</v>
      </c>
      <c r="AO20" s="14">
        <f t="shared" ca="1" si="13"/>
        <v>37186.054219999998</v>
      </c>
      <c r="AP20" s="14">
        <f t="shared" ca="1" si="13"/>
        <v>36794.044848000005</v>
      </c>
      <c r="AQ20" s="14">
        <f t="shared" ca="1" si="13"/>
        <v>424611.51757999993</v>
      </c>
      <c r="AR20" s="14">
        <f t="shared" ca="1" si="13"/>
        <v>325991.89260000002</v>
      </c>
      <c r="AS20" s="14">
        <f t="shared" ca="1" si="13"/>
        <v>326719.55573399999</v>
      </c>
      <c r="AT20" s="14">
        <f t="shared" ca="1" si="13"/>
        <v>1537.8906199999999</v>
      </c>
      <c r="AU20" s="14">
        <f t="shared" ca="1" si="13"/>
        <v>714.88998000000015</v>
      </c>
      <c r="AV20" s="14">
        <f t="shared" ca="1" si="13"/>
        <v>678.04926399999999</v>
      </c>
      <c r="AW20" s="14">
        <f t="shared" ca="1" si="13"/>
        <v>2542.5783520000005</v>
      </c>
      <c r="AX20" s="14">
        <f t="shared" ca="1" si="13"/>
        <v>1823.5155239999999</v>
      </c>
      <c r="AY20" s="14">
        <f t="shared" ca="1" si="13"/>
        <v>1812.1053899999999</v>
      </c>
      <c r="AZ20" s="14">
        <f t="shared" ca="1" si="13"/>
        <v>21492.938062000001</v>
      </c>
      <c r="BA20" s="14">
        <f t="shared" ca="1" si="13"/>
        <v>19145.188387999999</v>
      </c>
      <c r="BB20" s="14">
        <f t="shared" ca="1" si="13"/>
        <v>19112.800907999997</v>
      </c>
    </row>
    <row r="21" spans="1:54" s="3" customFormat="1" x14ac:dyDescent="0.25">
      <c r="A21" s="3" t="s">
        <v>2</v>
      </c>
      <c r="B21" s="3">
        <v>997</v>
      </c>
      <c r="C21" s="19">
        <v>1</v>
      </c>
      <c r="D21" s="22">
        <v>325157.24458</v>
      </c>
      <c r="E21" s="21">
        <v>325157.24458</v>
      </c>
      <c r="F21" s="21">
        <v>325157.24458</v>
      </c>
      <c r="G21" s="21">
        <v>325112.91985000001</v>
      </c>
      <c r="H21" s="21">
        <v>325112.91985000001</v>
      </c>
      <c r="I21" s="21">
        <v>325112.91985000001</v>
      </c>
      <c r="J21" s="22">
        <v>325157.24458</v>
      </c>
      <c r="K21" s="22">
        <v>325157.24458</v>
      </c>
      <c r="L21" s="22">
        <v>325157.24458</v>
      </c>
      <c r="M21" s="22">
        <v>323380.79271000001</v>
      </c>
      <c r="N21" s="22">
        <v>322989.87462999998</v>
      </c>
      <c r="O21" s="22">
        <v>323146.06491199997</v>
      </c>
      <c r="P21" s="22">
        <v>324744.85892000003</v>
      </c>
      <c r="Q21" s="22">
        <v>323908.99804999999</v>
      </c>
      <c r="R21" s="22">
        <v>324325.14565800002</v>
      </c>
      <c r="S21" s="22">
        <v>328152.40730000002</v>
      </c>
      <c r="T21" s="22">
        <v>324556.98369999998</v>
      </c>
      <c r="U21" s="22">
        <v>326719.55573399999</v>
      </c>
      <c r="V21" s="22">
        <v>322838.72613000002</v>
      </c>
      <c r="W21" s="22">
        <v>322649.87202000001</v>
      </c>
      <c r="X21" s="22">
        <v>322739.14816000004</v>
      </c>
      <c r="Y21" s="23"/>
      <c r="Z21" s="3" t="s">
        <v>18</v>
      </c>
      <c r="AA21" s="3" t="s">
        <v>14</v>
      </c>
      <c r="AB21" s="14">
        <f ca="1">INDIRECT("X"&amp;4+(ROW(A1)-1)+COLUMN(A1)-1)</f>
        <v>38.872140000000002</v>
      </c>
      <c r="AC21" s="14">
        <f t="shared" ref="AC21:BB21" ca="1" si="14">INDIRECT("X"&amp;4+(ROW(B1)-1)+COLUMN(B1)-1)</f>
        <v>28.246393999999999</v>
      </c>
      <c r="AD21" s="14">
        <f t="shared" ca="1" si="14"/>
        <v>27.701150000000002</v>
      </c>
      <c r="AE21" s="14">
        <f t="shared" ca="1" si="14"/>
        <v>169.38747000000001</v>
      </c>
      <c r="AF21" s="14">
        <f t="shared" ca="1" si="14"/>
        <v>107.53960400000001</v>
      </c>
      <c r="AG21" s="14">
        <f t="shared" ca="1" si="14"/>
        <v>101.19208</v>
      </c>
      <c r="AH21" s="14">
        <f t="shared" ca="1" si="14"/>
        <v>1124.9688780000001</v>
      </c>
      <c r="AI21" s="14">
        <f t="shared" ca="1" si="14"/>
        <v>1111.1215440000001</v>
      </c>
      <c r="AJ21" s="14">
        <f t="shared" ca="1" si="14"/>
        <v>1015.5387279999999</v>
      </c>
      <c r="AK21" s="14">
        <f t="shared" ca="1" si="14"/>
        <v>3216.7752</v>
      </c>
      <c r="AL21" s="14">
        <f t="shared" ca="1" si="14"/>
        <v>2672.1023</v>
      </c>
      <c r="AM21" s="14">
        <f t="shared" ca="1" si="14"/>
        <v>2093.9455520000001</v>
      </c>
      <c r="AN21" s="14">
        <f t="shared" ca="1" si="14"/>
        <v>97801.740580000012</v>
      </c>
      <c r="AO21" s="14">
        <f t="shared" ca="1" si="14"/>
        <v>35409.577380000002</v>
      </c>
      <c r="AP21" s="14">
        <f t="shared" ca="1" si="14"/>
        <v>35140.691273999997</v>
      </c>
      <c r="AQ21" s="14">
        <f t="shared" ca="1" si="14"/>
        <v>424583.71904600004</v>
      </c>
      <c r="AR21" s="14">
        <f t="shared" ca="1" si="14"/>
        <v>323236.31846799998</v>
      </c>
      <c r="AS21" s="14">
        <f t="shared" ca="1" si="14"/>
        <v>322739.14816000004</v>
      </c>
      <c r="AT21" s="14">
        <f t="shared" ca="1" si="14"/>
        <v>1537.8906199999999</v>
      </c>
      <c r="AU21" s="14">
        <f t="shared" ca="1" si="14"/>
        <v>632.87816999999995</v>
      </c>
      <c r="AV21" s="14">
        <f t="shared" ca="1" si="14"/>
        <v>604.70147999999995</v>
      </c>
      <c r="AW21" s="14">
        <f t="shared" ca="1" si="14"/>
        <v>2396.0910560000002</v>
      </c>
      <c r="AX21" s="14">
        <f t="shared" ca="1" si="14"/>
        <v>1776.081872</v>
      </c>
      <c r="AY21" s="14">
        <f t="shared" ca="1" si="14"/>
        <v>1764.4243920000001</v>
      </c>
      <c r="AZ21" s="14">
        <f t="shared" ca="1" si="14"/>
        <v>20831.775000000001</v>
      </c>
      <c r="BA21" s="14">
        <f t="shared" ca="1" si="14"/>
        <v>18980.922667999999</v>
      </c>
      <c r="BB21" s="14">
        <f t="shared" ca="1" si="14"/>
        <v>18976.647487999999</v>
      </c>
    </row>
    <row r="22" spans="1:54" s="3" customFormat="1" x14ac:dyDescent="0.25">
      <c r="A22" s="3" t="s">
        <v>0</v>
      </c>
      <c r="B22" s="3">
        <v>30</v>
      </c>
      <c r="C22" s="19">
        <v>0.4</v>
      </c>
      <c r="D22" s="22">
        <v>1672.27226</v>
      </c>
      <c r="E22" s="21">
        <v>1672.27226</v>
      </c>
      <c r="F22" s="21">
        <v>1672.2722600000002</v>
      </c>
      <c r="G22" s="21">
        <v>1672.27226</v>
      </c>
      <c r="H22" s="21">
        <v>1672.27226</v>
      </c>
      <c r="I22" s="21">
        <v>1672.2722600000002</v>
      </c>
      <c r="J22" s="22">
        <v>1660.6940999999999</v>
      </c>
      <c r="K22" s="22">
        <v>1541.73407</v>
      </c>
      <c r="L22" s="22">
        <v>1567.9462739999999</v>
      </c>
      <c r="M22" s="22">
        <v>1537.8906199999999</v>
      </c>
      <c r="N22" s="22">
        <v>1537.8906199999999</v>
      </c>
      <c r="O22" s="22">
        <v>1537.8906199999999</v>
      </c>
      <c r="P22" s="22">
        <v>1537.8906199999999</v>
      </c>
      <c r="Q22" s="22">
        <v>1537.8906199999999</v>
      </c>
      <c r="R22" s="22">
        <v>1537.8906199999999</v>
      </c>
      <c r="S22" s="22">
        <v>1537.8906199999999</v>
      </c>
      <c r="T22" s="22">
        <v>1537.8906199999999</v>
      </c>
      <c r="U22" s="22">
        <v>1537.8906199999999</v>
      </c>
      <c r="V22" s="22">
        <v>1537.8906199999999</v>
      </c>
      <c r="W22" s="22">
        <v>1537.8906199999999</v>
      </c>
      <c r="X22" s="22">
        <v>1537.8906199999999</v>
      </c>
      <c r="Y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s="3" customFormat="1" x14ac:dyDescent="0.25">
      <c r="A23" s="3" t="s">
        <v>0</v>
      </c>
      <c r="B23" s="3">
        <v>30</v>
      </c>
      <c r="C23" s="19">
        <v>0.7</v>
      </c>
      <c r="D23" s="22">
        <v>694.39419999999996</v>
      </c>
      <c r="E23" s="21">
        <v>694.39419999999996</v>
      </c>
      <c r="F23" s="21">
        <v>694.39419999999996</v>
      </c>
      <c r="G23" s="21">
        <v>711.92304999999999</v>
      </c>
      <c r="H23" s="21">
        <v>711.92304999999999</v>
      </c>
      <c r="I23" s="21">
        <v>711.92304999999999</v>
      </c>
      <c r="J23" s="22">
        <v>686.38000999999997</v>
      </c>
      <c r="K23" s="22">
        <v>682.50918000000001</v>
      </c>
      <c r="L23" s="22">
        <v>683.28334599999994</v>
      </c>
      <c r="M23" s="22">
        <v>634.33928000000003</v>
      </c>
      <c r="N23" s="22">
        <v>632.91358000000002</v>
      </c>
      <c r="O23" s="22">
        <v>634.04877599999998</v>
      </c>
      <c r="P23" s="22">
        <v>760.73760000000004</v>
      </c>
      <c r="Q23" s="22">
        <v>677.29538000000002</v>
      </c>
      <c r="R23" s="22">
        <v>710.05379800000003</v>
      </c>
      <c r="S23" s="22">
        <v>791.92633000000001</v>
      </c>
      <c r="T23" s="22">
        <v>637.92259000000001</v>
      </c>
      <c r="U23" s="22">
        <v>714.88998000000015</v>
      </c>
      <c r="V23" s="22">
        <v>632.87816999999995</v>
      </c>
      <c r="W23" s="22">
        <v>632.87816999999995</v>
      </c>
      <c r="X23" s="22">
        <v>632.87816999999995</v>
      </c>
      <c r="Y23" s="23"/>
      <c r="Z23" s="3" t="s">
        <v>18</v>
      </c>
      <c r="AA23" s="3" t="s">
        <v>15</v>
      </c>
      <c r="AB23" s="3">
        <f t="shared" ref="AB23:BB23" ca="1" si="15">AB15/AB$13</f>
        <v>0.96102448484668701</v>
      </c>
      <c r="AC23" s="3">
        <f t="shared" ca="1" si="15"/>
        <v>0.99396025408996957</v>
      </c>
      <c r="AD23" s="3">
        <f t="shared" ca="1" si="15"/>
        <v>0.96969291313183448</v>
      </c>
      <c r="AE23" s="3">
        <f t="shared" ca="1" si="15"/>
        <v>0.88148328085103056</v>
      </c>
      <c r="AF23" s="3">
        <f t="shared" ca="1" si="15"/>
        <v>1</v>
      </c>
      <c r="AG23" s="3">
        <f t="shared" ca="1" si="15"/>
        <v>0.9482956322702305</v>
      </c>
      <c r="AH23" s="3">
        <f t="shared" ca="1" si="15"/>
        <v>0.71418223350990651</v>
      </c>
      <c r="AI23" s="3">
        <f t="shared" ca="1" si="15"/>
        <v>0.87742537587217306</v>
      </c>
      <c r="AJ23" s="3">
        <f t="shared" ca="1" si="15"/>
        <v>0.82337626642093398</v>
      </c>
      <c r="AK23" s="3">
        <f t="shared" ca="1" si="15"/>
        <v>1</v>
      </c>
      <c r="AL23" s="3">
        <f t="shared" ca="1" si="15"/>
        <v>0.99785113693823735</v>
      </c>
      <c r="AM23" s="3">
        <f t="shared" ca="1" si="15"/>
        <v>1.0000000000000002</v>
      </c>
      <c r="AN23" s="3">
        <f t="shared" ca="1" si="15"/>
        <v>1</v>
      </c>
      <c r="AO23" s="3">
        <f t="shared" ca="1" si="15"/>
        <v>1</v>
      </c>
      <c r="AP23" s="3">
        <f t="shared" ca="1" si="15"/>
        <v>1</v>
      </c>
      <c r="AQ23" s="3">
        <f t="shared" ca="1" si="15"/>
        <v>0.99858016756525336</v>
      </c>
      <c r="AR23" s="3">
        <f t="shared" ca="1" si="15"/>
        <v>1</v>
      </c>
      <c r="AS23" s="3">
        <f t="shared" ca="1" si="15"/>
        <v>0.99087264742427494</v>
      </c>
      <c r="AT23" s="3">
        <f t="shared" ca="1" si="15"/>
        <v>1.0000000000000002</v>
      </c>
      <c r="AU23" s="3">
        <f t="shared" ca="1" si="15"/>
        <v>0.87684191533321032</v>
      </c>
      <c r="AV23" s="3">
        <f t="shared" ca="1" si="15"/>
        <v>0.94248434181941831</v>
      </c>
      <c r="AW23" s="3">
        <f t="shared" ca="1" si="15"/>
        <v>0.98883636801075359</v>
      </c>
      <c r="AX23" s="3">
        <f t="shared" ca="1" si="15"/>
        <v>1</v>
      </c>
      <c r="AY23" s="3">
        <f t="shared" ca="1" si="15"/>
        <v>0.94053013196409585</v>
      </c>
      <c r="AZ23" s="3">
        <f t="shared" ca="1" si="15"/>
        <v>0.8046246112895088</v>
      </c>
      <c r="BA23" s="3">
        <f t="shared" ca="1" si="15"/>
        <v>0.87750374264863118</v>
      </c>
      <c r="BB23" s="3">
        <f t="shared" ca="1" si="15"/>
        <v>0.91097099190968034</v>
      </c>
    </row>
    <row r="24" spans="1:54" s="3" customFormat="1" x14ac:dyDescent="0.25">
      <c r="A24" s="3" t="s">
        <v>0</v>
      </c>
      <c r="B24" s="3">
        <v>30</v>
      </c>
      <c r="C24" s="19">
        <v>1</v>
      </c>
      <c r="D24" s="22">
        <v>670.44847000000004</v>
      </c>
      <c r="E24" s="21">
        <v>670.44847000000004</v>
      </c>
      <c r="F24" s="21">
        <v>670.44847000000004</v>
      </c>
      <c r="G24" s="21">
        <v>638.02126999999996</v>
      </c>
      <c r="H24" s="21">
        <v>638.02126999999996</v>
      </c>
      <c r="I24" s="21">
        <v>638.02126999999996</v>
      </c>
      <c r="J24" s="22">
        <v>661.97528</v>
      </c>
      <c r="K24" s="22">
        <v>622.90066000000002</v>
      </c>
      <c r="L24" s="22">
        <v>639.06360199999995</v>
      </c>
      <c r="M24" s="22">
        <v>605.06889999999999</v>
      </c>
      <c r="N24" s="22">
        <v>604.96887000000004</v>
      </c>
      <c r="O24" s="22">
        <v>605.04331200000001</v>
      </c>
      <c r="P24" s="22">
        <v>676.15530000000001</v>
      </c>
      <c r="Q24" s="22">
        <v>631.78570000000002</v>
      </c>
      <c r="R24" s="22">
        <v>659.14398200000005</v>
      </c>
      <c r="S24" s="22">
        <v>711.36297999999999</v>
      </c>
      <c r="T24" s="22">
        <v>644.87293</v>
      </c>
      <c r="U24" s="22">
        <v>678.04926399999999</v>
      </c>
      <c r="V24" s="22">
        <v>604.74201000000005</v>
      </c>
      <c r="W24" s="22">
        <v>604.66700000000003</v>
      </c>
      <c r="X24" s="22">
        <v>604.70147999999995</v>
      </c>
      <c r="Y24" s="23"/>
      <c r="Z24" s="3" t="s">
        <v>18</v>
      </c>
      <c r="AA24" s="3" t="s">
        <v>48</v>
      </c>
      <c r="AB24" s="3">
        <f t="shared" ref="AB24:BB24" ca="1" si="16">AB16/AB$13</f>
        <v>0.96102448484668701</v>
      </c>
      <c r="AC24" s="3">
        <f t="shared" ca="1" si="16"/>
        <v>0.98889375074834696</v>
      </c>
      <c r="AD24" s="3">
        <f t="shared" ca="1" si="16"/>
        <v>0.89050127415244662</v>
      </c>
      <c r="AE24" s="3">
        <f t="shared" ca="1" si="16"/>
        <v>0.88148328085103056</v>
      </c>
      <c r="AF24" s="3">
        <f t="shared" ca="1" si="16"/>
        <v>0.7508549019118963</v>
      </c>
      <c r="AG24" s="3">
        <f t="shared" ca="1" si="16"/>
        <v>0.96052827006535002</v>
      </c>
      <c r="AH24" s="3">
        <f t="shared" ca="1" si="16"/>
        <v>0.71406833494542232</v>
      </c>
      <c r="AI24" s="3">
        <f t="shared" ca="1" si="16"/>
        <v>0.77209094130467126</v>
      </c>
      <c r="AJ24" s="3">
        <f t="shared" ca="1" si="16"/>
        <v>0.83458704277535145</v>
      </c>
      <c r="AK24" s="3">
        <f t="shared" ca="1" si="16"/>
        <v>0.99860863910859821</v>
      </c>
      <c r="AL24" s="3">
        <f t="shared" ca="1" si="16"/>
        <v>0.99785113693823735</v>
      </c>
      <c r="AM24" s="3">
        <f t="shared" ca="1" si="16"/>
        <v>0.69654266121847608</v>
      </c>
      <c r="AN24" s="3">
        <f t="shared" ca="1" si="16"/>
        <v>0.97518580377259845</v>
      </c>
      <c r="AO24" s="3">
        <f t="shared" ca="1" si="16"/>
        <v>0.81756628773647033</v>
      </c>
      <c r="AP24" s="3">
        <f t="shared" ca="1" si="16"/>
        <v>0.72656393500981531</v>
      </c>
      <c r="AQ24" s="3">
        <f t="shared" ca="1" si="16"/>
        <v>0.99999999999999989</v>
      </c>
      <c r="AR24" s="3">
        <f t="shared" ca="1" si="16"/>
        <v>0.99121570434745843</v>
      </c>
      <c r="AS24" s="3">
        <f t="shared" ca="1" si="16"/>
        <v>0.99073757381514105</v>
      </c>
      <c r="AT24" s="3">
        <f t="shared" ca="1" si="16"/>
        <v>1.0000000000000002</v>
      </c>
      <c r="AU24" s="3">
        <f t="shared" ca="1" si="16"/>
        <v>0.8989763605915212</v>
      </c>
      <c r="AV24" s="3">
        <f t="shared" ca="1" si="16"/>
        <v>0.89689973745892704</v>
      </c>
      <c r="AW24" s="3">
        <f t="shared" ca="1" si="16"/>
        <v>0.98883636801075359</v>
      </c>
      <c r="AX24" s="3">
        <f t="shared" ca="1" si="16"/>
        <v>0.96857789461119548</v>
      </c>
      <c r="AY24" s="3">
        <f t="shared" ca="1" si="16"/>
        <v>0.93485241689403198</v>
      </c>
      <c r="AZ24" s="3">
        <f t="shared" ca="1" si="16"/>
        <v>0.80086963558070856</v>
      </c>
      <c r="BA24" s="3">
        <f t="shared" ca="1" si="16"/>
        <v>0.87746579821329185</v>
      </c>
      <c r="BB24" s="3">
        <f t="shared" ca="1" si="16"/>
        <v>0.91403494224492421</v>
      </c>
    </row>
    <row r="25" spans="1:54" s="3" customFormat="1" x14ac:dyDescent="0.25">
      <c r="A25" s="3" t="s">
        <v>0</v>
      </c>
      <c r="B25" s="3">
        <v>100</v>
      </c>
      <c r="C25" s="19">
        <v>0.4</v>
      </c>
      <c r="D25" s="22">
        <v>2785.8557500000002</v>
      </c>
      <c r="E25" s="21">
        <v>2785.8557500000002</v>
      </c>
      <c r="F25" s="21">
        <v>2785.8557500000002</v>
      </c>
      <c r="G25" s="21">
        <v>2785.8557500000002</v>
      </c>
      <c r="H25" s="21">
        <v>2785.8557500000002</v>
      </c>
      <c r="I25" s="21">
        <v>2785.8557500000002</v>
      </c>
      <c r="J25" s="22">
        <v>2602.27846</v>
      </c>
      <c r="K25" s="22">
        <v>2597.39716</v>
      </c>
      <c r="L25" s="22">
        <v>2599.4087759999998</v>
      </c>
      <c r="M25" s="22">
        <v>2493.59906</v>
      </c>
      <c r="N25" s="22">
        <v>2395.4213599999998</v>
      </c>
      <c r="O25" s="22">
        <v>2448.307362</v>
      </c>
      <c r="P25" s="22">
        <v>2817.3071300000001</v>
      </c>
      <c r="Q25" s="22">
        <v>2619.2041899999999</v>
      </c>
      <c r="R25" s="22">
        <v>2713.8992100000005</v>
      </c>
      <c r="S25" s="22">
        <v>2642.0983900000001</v>
      </c>
      <c r="T25" s="22">
        <v>2451.55206</v>
      </c>
      <c r="U25" s="22">
        <v>2542.5783520000005</v>
      </c>
      <c r="V25" s="22">
        <v>2397.1047699999999</v>
      </c>
      <c r="W25" s="22">
        <v>2395.41219</v>
      </c>
      <c r="X25" s="22">
        <v>2396.0910560000002</v>
      </c>
      <c r="Y25" s="23"/>
      <c r="Z25" s="3" t="s">
        <v>18</v>
      </c>
      <c r="AA25" s="3" t="s">
        <v>11</v>
      </c>
      <c r="AB25" s="3">
        <f t="shared" ref="AB25:BB25" ca="1" si="17">AB17/AB$13</f>
        <v>0.96102448484668701</v>
      </c>
      <c r="AC25" s="3">
        <f t="shared" ca="1" si="17"/>
        <v>0.95275375928655215</v>
      </c>
      <c r="AD25" s="3">
        <f t="shared" ca="1" si="17"/>
        <v>0.95460688364891455</v>
      </c>
      <c r="AE25" s="3">
        <f t="shared" ca="1" si="17"/>
        <v>0.87923695416276437</v>
      </c>
      <c r="AF25" s="3">
        <f t="shared" ca="1" si="17"/>
        <v>0.7379595555106282</v>
      </c>
      <c r="AG25" s="3">
        <f t="shared" ca="1" si="17"/>
        <v>0.9467120964607505</v>
      </c>
      <c r="AH25" s="3">
        <f t="shared" ca="1" si="17"/>
        <v>0.69630237303045273</v>
      </c>
      <c r="AI25" s="3">
        <f t="shared" ca="1" si="17"/>
        <v>0.75595305415166747</v>
      </c>
      <c r="AJ25" s="3">
        <f t="shared" ca="1" si="17"/>
        <v>0.82252584377345583</v>
      </c>
      <c r="AK25" s="3">
        <f t="shared" ca="1" si="17"/>
        <v>0.99540853443269928</v>
      </c>
      <c r="AL25" s="3">
        <f t="shared" ca="1" si="17"/>
        <v>0.99144815941282405</v>
      </c>
      <c r="AM25" s="3">
        <f t="shared" ca="1" si="17"/>
        <v>0.65862675348779676</v>
      </c>
      <c r="AN25" s="3">
        <f t="shared" ca="1" si="17"/>
        <v>0.92920581430913041</v>
      </c>
      <c r="AO25" s="3">
        <f t="shared" ca="1" si="17"/>
        <v>0.79723895546690748</v>
      </c>
      <c r="AP25" s="3">
        <f t="shared" ca="1" si="17"/>
        <v>0.74193541070138358</v>
      </c>
      <c r="AQ25" s="3">
        <f t="shared" ca="1" si="17"/>
        <v>0.96005920429359726</v>
      </c>
      <c r="AR25" s="3">
        <f t="shared" ca="1" si="17"/>
        <v>0.98579239787151984</v>
      </c>
      <c r="AS25" s="3">
        <f t="shared" ca="1" si="17"/>
        <v>0.99087264742427494</v>
      </c>
      <c r="AT25" s="3">
        <f t="shared" ca="1" si="17"/>
        <v>0.93761423394059051</v>
      </c>
      <c r="AU25" s="3">
        <f t="shared" ca="1" si="17"/>
        <v>0.86281175421961276</v>
      </c>
      <c r="AV25" s="3">
        <f t="shared" ca="1" si="17"/>
        <v>0.8983649978524324</v>
      </c>
      <c r="AW25" s="3">
        <f t="shared" ca="1" si="17"/>
        <v>0.92265722409895712</v>
      </c>
      <c r="AX25" s="3">
        <f t="shared" ca="1" si="17"/>
        <v>0.99642174725419852</v>
      </c>
      <c r="AY25" s="3">
        <f t="shared" ca="1" si="17"/>
        <v>0.94053013196409585</v>
      </c>
      <c r="AZ25" s="3">
        <f t="shared" ca="1" si="17"/>
        <v>0.8046246112895088</v>
      </c>
      <c r="BA25" s="3">
        <f t="shared" ca="1" si="17"/>
        <v>0.87750374264863118</v>
      </c>
      <c r="BB25" s="3">
        <f t="shared" ca="1" si="17"/>
        <v>0.91097099190968034</v>
      </c>
    </row>
    <row r="26" spans="1:54" s="3" customFormat="1" x14ac:dyDescent="0.25">
      <c r="A26" s="3" t="s">
        <v>0</v>
      </c>
      <c r="B26" s="3">
        <v>100</v>
      </c>
      <c r="C26" s="19">
        <v>0.7</v>
      </c>
      <c r="D26" s="22">
        <v>1913.80556</v>
      </c>
      <c r="E26" s="21">
        <v>1913.80556</v>
      </c>
      <c r="F26" s="21">
        <v>1913.80556</v>
      </c>
      <c r="G26" s="21">
        <v>1853.66976</v>
      </c>
      <c r="H26" s="21">
        <v>1853.66976</v>
      </c>
      <c r="I26" s="21">
        <v>1853.66976</v>
      </c>
      <c r="J26" s="22">
        <v>1913.80556</v>
      </c>
      <c r="K26" s="22">
        <v>1893.5023100000001</v>
      </c>
      <c r="L26" s="22">
        <v>1906.9574799999998</v>
      </c>
      <c r="M26" s="22">
        <v>1794.63147</v>
      </c>
      <c r="N26" s="22">
        <v>1790.1701499999999</v>
      </c>
      <c r="O26" s="22">
        <v>1792.2834719999998</v>
      </c>
      <c r="P26" s="22">
        <v>1896.6161199999999</v>
      </c>
      <c r="Q26" s="22">
        <v>1813.6313</v>
      </c>
      <c r="R26" s="22">
        <v>1844.9377460000001</v>
      </c>
      <c r="S26" s="22">
        <v>1832.3176100000001</v>
      </c>
      <c r="T26" s="22">
        <v>1801.55177</v>
      </c>
      <c r="U26" s="22">
        <v>1823.5155239999999</v>
      </c>
      <c r="V26" s="22">
        <v>1780.5702900000001</v>
      </c>
      <c r="W26" s="22">
        <v>1772.3359599999999</v>
      </c>
      <c r="X26" s="22">
        <v>1776.081872</v>
      </c>
      <c r="Y26" s="23"/>
      <c r="Z26" s="3" t="s">
        <v>18</v>
      </c>
      <c r="AA26" s="3" t="s">
        <v>12</v>
      </c>
      <c r="AB26" s="3">
        <f t="shared" ref="AB26:BB26" ca="1" si="18">AB18/AB$13</f>
        <v>0.96095551344756891</v>
      </c>
      <c r="AC26" s="3">
        <f t="shared" ca="1" si="18"/>
        <v>0.8837378532745146</v>
      </c>
      <c r="AD26" s="3">
        <f t="shared" ca="1" si="18"/>
        <v>0.89605128866810735</v>
      </c>
      <c r="AE26" s="3">
        <f t="shared" ca="1" si="18"/>
        <v>0.86189230189792143</v>
      </c>
      <c r="AF26" s="3">
        <f t="shared" ca="1" si="18"/>
        <v>0.96911577748647193</v>
      </c>
      <c r="AG26" s="3">
        <f t="shared" ca="1" si="18"/>
        <v>0.93007772376879205</v>
      </c>
      <c r="AH26" s="3">
        <f t="shared" ca="1" si="18"/>
        <v>0.69579138805012686</v>
      </c>
      <c r="AI26" s="3">
        <f t="shared" ca="1" si="18"/>
        <v>0.85588357659250702</v>
      </c>
      <c r="AJ26" s="3">
        <f t="shared" ca="1" si="18"/>
        <v>0.82123343451136865</v>
      </c>
      <c r="AK26" s="3">
        <f t="shared" ca="1" si="18"/>
        <v>0.99540853443269928</v>
      </c>
      <c r="AL26" s="3">
        <f t="shared" ca="1" si="18"/>
        <v>0.99785113693823735</v>
      </c>
      <c r="AM26" s="3">
        <f t="shared" ca="1" si="18"/>
        <v>0.62077596898398446</v>
      </c>
      <c r="AN26" s="3">
        <f t="shared" ca="1" si="18"/>
        <v>0.9177055170827384</v>
      </c>
      <c r="AO26" s="3">
        <f t="shared" ca="1" si="18"/>
        <v>0.70780396003927082</v>
      </c>
      <c r="AP26" s="3">
        <f t="shared" ca="1" si="18"/>
        <v>0.67370500409516698</v>
      </c>
      <c r="AQ26" s="3">
        <f t="shared" ca="1" si="18"/>
        <v>0.8928365730384602</v>
      </c>
      <c r="AR26" s="3">
        <f t="shared" ca="1" si="18"/>
        <v>0.96483707430609711</v>
      </c>
      <c r="AS26" s="3">
        <f t="shared" ca="1" si="18"/>
        <v>0.98474384988002484</v>
      </c>
      <c r="AT26" s="3">
        <f t="shared" ca="1" si="18"/>
        <v>0.91964129094624814</v>
      </c>
      <c r="AU26" s="3">
        <f t="shared" ca="1" si="18"/>
        <v>0.80064111013962624</v>
      </c>
      <c r="AV26" s="3">
        <f t="shared" ca="1" si="18"/>
        <v>0.85054090388566472</v>
      </c>
      <c r="AW26" s="3">
        <f t="shared" ca="1" si="18"/>
        <v>0.86902394699153718</v>
      </c>
      <c r="AX26" s="3">
        <f t="shared" ca="1" si="18"/>
        <v>0.93650238533114083</v>
      </c>
      <c r="AY26" s="3">
        <f t="shared" ca="1" si="18"/>
        <v>0.91786800381368228</v>
      </c>
      <c r="AZ26" s="3">
        <f t="shared" ca="1" si="18"/>
        <v>0.7771607695959426</v>
      </c>
      <c r="BA26" s="3">
        <f t="shared" ca="1" si="18"/>
        <v>0.87235178865927909</v>
      </c>
      <c r="BB26" s="3">
        <f t="shared" ca="1" si="18"/>
        <v>0.90966200165640954</v>
      </c>
    </row>
    <row r="27" spans="1:54" s="3" customFormat="1" x14ac:dyDescent="0.25">
      <c r="A27" s="3" t="s">
        <v>0</v>
      </c>
      <c r="B27" s="3">
        <v>100</v>
      </c>
      <c r="C27" s="19">
        <v>1</v>
      </c>
      <c r="D27" s="22">
        <v>1807.7538500000001</v>
      </c>
      <c r="E27" s="21">
        <v>1807.7538500000001</v>
      </c>
      <c r="F27" s="21">
        <v>1807.7538500000003</v>
      </c>
      <c r="G27" s="21">
        <v>1796.84095</v>
      </c>
      <c r="H27" s="21">
        <v>1796.84095</v>
      </c>
      <c r="I27" s="21">
        <v>1796.8409500000002</v>
      </c>
      <c r="J27" s="22">
        <v>1807.7538500000001</v>
      </c>
      <c r="K27" s="22">
        <v>1807.7538500000001</v>
      </c>
      <c r="L27" s="22">
        <v>1807.7538500000003</v>
      </c>
      <c r="M27" s="22">
        <v>1765.7388900000001</v>
      </c>
      <c r="N27" s="22">
        <v>1762.4171799999999</v>
      </c>
      <c r="O27" s="22">
        <v>1764.1959160000001</v>
      </c>
      <c r="P27" s="22">
        <v>1922.0584100000001</v>
      </c>
      <c r="Q27" s="22">
        <v>1793.22297</v>
      </c>
      <c r="R27" s="22">
        <v>1869.6367640000001</v>
      </c>
      <c r="S27" s="22">
        <v>1837.4888900000001</v>
      </c>
      <c r="T27" s="22">
        <v>1794.2458999999999</v>
      </c>
      <c r="U27" s="22">
        <v>1812.1053899999999</v>
      </c>
      <c r="V27" s="22">
        <v>1766.8833299999999</v>
      </c>
      <c r="W27" s="22">
        <v>1759.10859</v>
      </c>
      <c r="X27" s="22">
        <v>1764.4243920000001</v>
      </c>
      <c r="Y27" s="23"/>
      <c r="Z27" s="3" t="s">
        <v>18</v>
      </c>
      <c r="AA27" s="3" t="s">
        <v>13</v>
      </c>
      <c r="AB27" s="3">
        <f t="shared" ref="AB27:BB27" ca="1" si="19">AB19/AB$13</f>
        <v>0.96900252277106813</v>
      </c>
      <c r="AC27" s="3">
        <f t="shared" ca="1" si="19"/>
        <v>0.97111842340345911</v>
      </c>
      <c r="AD27" s="3">
        <f t="shared" ca="1" si="19"/>
        <v>0.94489532595722725</v>
      </c>
      <c r="AE27" s="3">
        <f t="shared" ca="1" si="19"/>
        <v>0.91591176989294343</v>
      </c>
      <c r="AF27" s="3">
        <f t="shared" ca="1" si="19"/>
        <v>0.79097768853710548</v>
      </c>
      <c r="AG27" s="3">
        <f t="shared" ca="1" si="19"/>
        <v>0.97829590758929441</v>
      </c>
      <c r="AH27" s="3">
        <f t="shared" ca="1" si="19"/>
        <v>0.9695335614434113</v>
      </c>
      <c r="AI27" s="3">
        <f t="shared" ca="1" si="19"/>
        <v>0.95171343356786742</v>
      </c>
      <c r="AJ27" s="3">
        <f t="shared" ca="1" si="19"/>
        <v>0.96506985279276225</v>
      </c>
      <c r="AK27" s="3">
        <f t="shared" ca="1" si="19"/>
        <v>0.99614137279257908</v>
      </c>
      <c r="AL27" s="3">
        <f t="shared" ca="1" si="19"/>
        <v>0.99419919954015212</v>
      </c>
      <c r="AM27" s="3">
        <f t="shared" ca="1" si="19"/>
        <v>0.665897703799605</v>
      </c>
      <c r="AN27" s="3">
        <f t="shared" ca="1" si="19"/>
        <v>0.91772781523401492</v>
      </c>
      <c r="AO27" s="3">
        <f t="shared" ca="1" si="19"/>
        <v>0.72877555203826494</v>
      </c>
      <c r="AP27" s="3">
        <f t="shared" ca="1" si="19"/>
        <v>0.69191850538143973</v>
      </c>
      <c r="AQ27" s="3">
        <f t="shared" ca="1" si="19"/>
        <v>0.89290568453563013</v>
      </c>
      <c r="AR27" s="3">
        <f t="shared" ca="1" si="19"/>
        <v>0.96796813371909984</v>
      </c>
      <c r="AS27" s="3">
        <f t="shared" ca="1" si="19"/>
        <v>0.9883369387002513</v>
      </c>
      <c r="AT27" s="3">
        <f t="shared" ca="1" si="19"/>
        <v>0.91964129094624814</v>
      </c>
      <c r="AU27" s="3">
        <f t="shared" ca="1" si="19"/>
        <v>0.89661597436721163</v>
      </c>
      <c r="AV27" s="3">
        <f t="shared" ca="1" si="19"/>
        <v>0.92659303412162386</v>
      </c>
      <c r="AW27" s="3">
        <f t="shared" ca="1" si="19"/>
        <v>0.96329547499494683</v>
      </c>
      <c r="AX27" s="3">
        <f t="shared" ca="1" si="19"/>
        <v>0.96401525032668423</v>
      </c>
      <c r="AY27" s="3">
        <f t="shared" ca="1" si="19"/>
        <v>0.97272629919711961</v>
      </c>
      <c r="AZ27" s="3">
        <f t="shared" ca="1" si="19"/>
        <v>0.97059535157186305</v>
      </c>
      <c r="BA27" s="3">
        <f t="shared" ca="1" si="19"/>
        <v>0.97068188614640727</v>
      </c>
      <c r="BB27" s="3">
        <f t="shared" ca="1" si="19"/>
        <v>0.95572920361200153</v>
      </c>
    </row>
    <row r="28" spans="1:54" s="3" customFormat="1" x14ac:dyDescent="0.25">
      <c r="A28" s="3" t="s">
        <v>0</v>
      </c>
      <c r="B28" s="3">
        <v>1000</v>
      </c>
      <c r="C28" s="19">
        <v>0.4</v>
      </c>
      <c r="D28" s="22">
        <v>21567.942589999999</v>
      </c>
      <c r="E28" s="21">
        <v>21567.942589999999</v>
      </c>
      <c r="F28" s="21">
        <v>21567.942589999999</v>
      </c>
      <c r="G28" s="21">
        <v>21467.290560000001</v>
      </c>
      <c r="H28" s="21">
        <v>21467.290560000001</v>
      </c>
      <c r="I28" s="21">
        <v>21467.290560000001</v>
      </c>
      <c r="J28" s="22">
        <v>21567.942589999999</v>
      </c>
      <c r="K28" s="22">
        <v>21567.942589999999</v>
      </c>
      <c r="L28" s="22">
        <v>21567.942589999999</v>
      </c>
      <c r="M28" s="22">
        <v>20831.775000000001</v>
      </c>
      <c r="N28" s="22">
        <v>20831.775000000001</v>
      </c>
      <c r="O28" s="22">
        <v>20831.775000000001</v>
      </c>
      <c r="P28" s="22">
        <v>26804.974999999999</v>
      </c>
      <c r="Q28" s="22">
        <v>25450.130789999999</v>
      </c>
      <c r="R28" s="22">
        <v>26016.784133999998</v>
      </c>
      <c r="S28" s="22">
        <v>21786</v>
      </c>
      <c r="T28" s="22">
        <v>21209.75477</v>
      </c>
      <c r="U28" s="22">
        <v>21492.938062000001</v>
      </c>
      <c r="V28" s="22">
        <v>20831.775000000001</v>
      </c>
      <c r="W28" s="22">
        <v>20831.775000000001</v>
      </c>
      <c r="X28" s="22">
        <v>20831.775000000001</v>
      </c>
      <c r="Y28" s="23"/>
      <c r="Z28" s="3" t="s">
        <v>18</v>
      </c>
      <c r="AA28" s="3" t="s">
        <v>19</v>
      </c>
      <c r="AB28" s="3">
        <f t="shared" ref="AB28:BB28" ca="1" si="20">AB20/AB$13</f>
        <v>0.96095551344756891</v>
      </c>
      <c r="AC28" s="3">
        <f t="shared" ca="1" si="20"/>
        <v>0.9219280170362899</v>
      </c>
      <c r="AD28" s="3">
        <f t="shared" ca="1" si="20"/>
        <v>0.91065668849391956</v>
      </c>
      <c r="AE28" s="3">
        <f t="shared" ca="1" si="20"/>
        <v>0.86951085367537762</v>
      </c>
      <c r="AF28" s="3">
        <f t="shared" ca="1" si="20"/>
        <v>0.7374592163412691</v>
      </c>
      <c r="AG28" s="3">
        <f t="shared" ca="1" si="20"/>
        <v>0.93715999822101526</v>
      </c>
      <c r="AH28" s="3">
        <f t="shared" ca="1" si="20"/>
        <v>0.76868590898058686</v>
      </c>
      <c r="AI28" s="3">
        <f t="shared" ca="1" si="20"/>
        <v>0.83688782961543406</v>
      </c>
      <c r="AJ28" s="3">
        <f t="shared" ca="1" si="20"/>
        <v>0.82362590886426701</v>
      </c>
      <c r="AK28" s="3">
        <f t="shared" ca="1" si="20"/>
        <v>0.99584823744862705</v>
      </c>
      <c r="AL28" s="3">
        <f t="shared" ca="1" si="20"/>
        <v>0.99144815941282405</v>
      </c>
      <c r="AM28" s="3">
        <f t="shared" ca="1" si="20"/>
        <v>0.67950497184144432</v>
      </c>
      <c r="AN28" s="3">
        <f t="shared" ca="1" si="20"/>
        <v>0.91771045725797762</v>
      </c>
      <c r="AO28" s="3">
        <f t="shared" ca="1" si="20"/>
        <v>0.74420356988176217</v>
      </c>
      <c r="AP28" s="3">
        <f t="shared" ca="1" si="20"/>
        <v>0.70804223128655275</v>
      </c>
      <c r="AQ28" s="3">
        <f t="shared" ca="1" si="20"/>
        <v>0.89291132062574474</v>
      </c>
      <c r="AR28" s="3">
        <f t="shared" ca="1" si="20"/>
        <v>0.97144849710415448</v>
      </c>
      <c r="AS28" s="3">
        <f t="shared" ca="1" si="20"/>
        <v>0.99563357898913685</v>
      </c>
      <c r="AT28" s="3">
        <f t="shared" ca="1" si="20"/>
        <v>0.91964129094624814</v>
      </c>
      <c r="AU28" s="3">
        <f t="shared" ca="1" si="20"/>
        <v>0.90272283281703758</v>
      </c>
      <c r="AV28" s="3">
        <f t="shared" ca="1" si="20"/>
        <v>0.95316917391456046</v>
      </c>
      <c r="AW28" s="3">
        <f t="shared" ca="1" si="20"/>
        <v>0.90248532896021183</v>
      </c>
      <c r="AX28" s="3">
        <f t="shared" ca="1" si="20"/>
        <v>0.95282172970591639</v>
      </c>
      <c r="AY28" s="3">
        <f t="shared" ca="1" si="20"/>
        <v>0.94279413183910465</v>
      </c>
      <c r="AZ28" s="3">
        <f t="shared" ca="1" si="20"/>
        <v>0.80182645430559074</v>
      </c>
      <c r="BA28" s="3">
        <f t="shared" ca="1" si="20"/>
        <v>0.87907907118871187</v>
      </c>
      <c r="BB28" s="3">
        <f t="shared" ca="1" si="20"/>
        <v>0.91585481536912761</v>
      </c>
    </row>
    <row r="29" spans="1:54" s="3" customFormat="1" x14ac:dyDescent="0.25">
      <c r="A29" s="3" t="s">
        <v>0</v>
      </c>
      <c r="B29" s="3">
        <v>1000</v>
      </c>
      <c r="C29" s="19">
        <v>0.7</v>
      </c>
      <c r="D29" s="22">
        <v>19110.879799999999</v>
      </c>
      <c r="E29" s="21">
        <v>19110.879799999999</v>
      </c>
      <c r="F29" s="21">
        <v>19110.879799999999</v>
      </c>
      <c r="G29" s="21">
        <v>19110.05342</v>
      </c>
      <c r="H29" s="21">
        <v>19110.05342</v>
      </c>
      <c r="I29" s="21">
        <v>19110.05342</v>
      </c>
      <c r="J29" s="22">
        <v>19110.879799999999</v>
      </c>
      <c r="K29" s="22">
        <v>19110.879799999999</v>
      </c>
      <c r="L29" s="22">
        <v>19110.879799999999</v>
      </c>
      <c r="M29" s="22">
        <v>19002.628710000001</v>
      </c>
      <c r="N29" s="22">
        <v>18994.038639999999</v>
      </c>
      <c r="O29" s="22">
        <v>18998.677004000001</v>
      </c>
      <c r="P29" s="22">
        <v>21778.68751</v>
      </c>
      <c r="Q29" s="22">
        <v>20576.57991</v>
      </c>
      <c r="R29" s="22">
        <v>21140.177470000002</v>
      </c>
      <c r="S29" s="22">
        <v>19170.710719999999</v>
      </c>
      <c r="T29" s="22">
        <v>19114.43275</v>
      </c>
      <c r="U29" s="22">
        <v>19145.188387999999</v>
      </c>
      <c r="V29" s="22">
        <v>18981.826850000001</v>
      </c>
      <c r="W29" s="22">
        <v>18979.440350000001</v>
      </c>
      <c r="X29" s="22">
        <v>18980.922667999999</v>
      </c>
      <c r="Y29" s="23"/>
      <c r="Z29" s="3" t="s">
        <v>18</v>
      </c>
      <c r="AA29" s="3" t="s">
        <v>14</v>
      </c>
      <c r="AB29" s="3">
        <f t="shared" ref="AB29:BB29" ca="1" si="21">AB21/AB$13</f>
        <v>0.96095551344756891</v>
      </c>
      <c r="AC29" s="3">
        <f t="shared" ca="1" si="21"/>
        <v>0.88536531545283514</v>
      </c>
      <c r="AD29" s="3">
        <f t="shared" ca="1" si="21"/>
        <v>0.89355665946259799</v>
      </c>
      <c r="AE29" s="3">
        <f t="shared" ca="1" si="21"/>
        <v>0.86189230189792143</v>
      </c>
      <c r="AF29" s="3">
        <f t="shared" ca="1" si="21"/>
        <v>0.72860844083181742</v>
      </c>
      <c r="AG29" s="3">
        <f t="shared" ca="1" si="21"/>
        <v>0.93177621219346707</v>
      </c>
      <c r="AH29" s="3">
        <f t="shared" ca="1" si="21"/>
        <v>0.69576640037743875</v>
      </c>
      <c r="AI29" s="3">
        <f t="shared" ca="1" si="21"/>
        <v>0.81446249163984497</v>
      </c>
      <c r="AJ29" s="3">
        <f t="shared" ca="1" si="21"/>
        <v>0.82057499889058927</v>
      </c>
      <c r="AK29" s="3">
        <f t="shared" ca="1" si="21"/>
        <v>0.99540853443269928</v>
      </c>
      <c r="AL29" s="3">
        <f t="shared" ca="1" si="21"/>
        <v>0.99144815941282405</v>
      </c>
      <c r="AM29" s="3">
        <f t="shared" ca="1" si="21"/>
        <v>0.62056070350321291</v>
      </c>
      <c r="AN29" s="3">
        <f t="shared" ca="1" si="21"/>
        <v>0.91770291552572492</v>
      </c>
      <c r="AO29" s="3">
        <f t="shared" ca="1" si="21"/>
        <v>0.7086509834653949</v>
      </c>
      <c r="AP29" s="3">
        <f t="shared" ca="1" si="21"/>
        <v>0.67622610021217333</v>
      </c>
      <c r="AQ29" s="3">
        <f t="shared" ca="1" si="21"/>
        <v>0.89285286336616121</v>
      </c>
      <c r="AR29" s="3">
        <f t="shared" ca="1" si="21"/>
        <v>0.96323694825905748</v>
      </c>
      <c r="AS29" s="3">
        <f t="shared" ca="1" si="21"/>
        <v>0.98350382621130328</v>
      </c>
      <c r="AT29" s="3">
        <f t="shared" ca="1" si="21"/>
        <v>0.91964129094624814</v>
      </c>
      <c r="AU29" s="3">
        <f t="shared" ca="1" si="21"/>
        <v>0.79916293476439904</v>
      </c>
      <c r="AV29" s="3">
        <f t="shared" ca="1" si="21"/>
        <v>0.8500603728352577</v>
      </c>
      <c r="AW29" s="3">
        <f t="shared" ca="1" si="21"/>
        <v>0.8504898278520312</v>
      </c>
      <c r="AX29" s="3">
        <f t="shared" ca="1" si="21"/>
        <v>0.92803673953167942</v>
      </c>
      <c r="AY29" s="3">
        <f t="shared" ca="1" si="21"/>
        <v>0.91798687429067261</v>
      </c>
      <c r="AZ29" s="3">
        <f t="shared" ca="1" si="21"/>
        <v>0.7771607695959426</v>
      </c>
      <c r="BA29" s="3">
        <f t="shared" ca="1" si="21"/>
        <v>0.87153657259119188</v>
      </c>
      <c r="BB29" s="3">
        <f t="shared" ca="1" si="21"/>
        <v>0.9093305614967514</v>
      </c>
    </row>
    <row r="30" spans="1:54" s="3" customFormat="1" x14ac:dyDescent="0.25">
      <c r="A30" s="3" t="s">
        <v>0</v>
      </c>
      <c r="B30" s="3">
        <v>1000</v>
      </c>
      <c r="C30" s="19">
        <v>1</v>
      </c>
      <c r="D30" s="22">
        <v>19010.88132</v>
      </c>
      <c r="E30" s="21">
        <v>19010.88132</v>
      </c>
      <c r="F30" s="21">
        <v>19010.88132</v>
      </c>
      <c r="G30" s="21">
        <v>19074.822319999999</v>
      </c>
      <c r="H30" s="21">
        <v>19074.822319999999</v>
      </c>
      <c r="I30" s="21">
        <v>19074.822319999999</v>
      </c>
      <c r="J30" s="22">
        <v>19010.88132</v>
      </c>
      <c r="K30" s="22">
        <v>19010.88132</v>
      </c>
      <c r="L30" s="22">
        <v>19010.88132</v>
      </c>
      <c r="M30" s="22">
        <v>18984.811109999999</v>
      </c>
      <c r="N30" s="22">
        <v>18980.995849999999</v>
      </c>
      <c r="O30" s="22">
        <v>18983.564249999999</v>
      </c>
      <c r="P30" s="22">
        <v>20868.810850000002</v>
      </c>
      <c r="Q30" s="22">
        <v>19385.847580000001</v>
      </c>
      <c r="R30" s="22">
        <v>19944.931973999999</v>
      </c>
      <c r="S30" s="22">
        <v>19142.738890000001</v>
      </c>
      <c r="T30" s="22">
        <v>19073.23244</v>
      </c>
      <c r="U30" s="22">
        <v>19112.800907999997</v>
      </c>
      <c r="V30" s="22">
        <v>18977.141540000001</v>
      </c>
      <c r="W30" s="22">
        <v>18976.24265</v>
      </c>
      <c r="X30" s="22">
        <v>18976.647487999999</v>
      </c>
      <c r="Y30" s="23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</row>
    <row r="31" spans="1:54" s="3" customFormat="1" x14ac:dyDescent="0.25">
      <c r="D31" s="12"/>
      <c r="E31" s="12"/>
      <c r="F31" s="12"/>
      <c r="G31" s="12"/>
      <c r="H31" s="12"/>
      <c r="I31" s="1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AB31" s="27" t="s">
        <v>15</v>
      </c>
      <c r="AC31" s="27" t="s">
        <v>48</v>
      </c>
      <c r="AD31" s="27" t="s">
        <v>11</v>
      </c>
      <c r="AE31" s="27" t="s">
        <v>12</v>
      </c>
      <c r="AF31" s="27" t="s">
        <v>13</v>
      </c>
      <c r="AG31" s="27" t="s">
        <v>19</v>
      </c>
      <c r="AH31" s="27" t="s">
        <v>14</v>
      </c>
    </row>
    <row r="32" spans="1:54" s="3" customFormat="1" x14ac:dyDescent="0.25">
      <c r="D32" s="9"/>
      <c r="E32" s="9"/>
      <c r="F32" s="9"/>
      <c r="G32" s="9"/>
      <c r="H32" s="9"/>
      <c r="I32" s="9"/>
      <c r="AB32" s="30">
        <f ca="1">AVERAGE(AB23:BB23)</f>
        <v>0.94439024058873433</v>
      </c>
      <c r="AC32" s="30">
        <f ca="1">AVERAGE(AB24:BB24)</f>
        <v>0.89736359915382813</v>
      </c>
      <c r="AD32" s="30">
        <f ca="1">AVERAGE(AB25:BB25)</f>
        <v>0.88552453027591527</v>
      </c>
      <c r="AE32" s="30">
        <f ca="1">AVERAGE(AB26:BB26)</f>
        <v>0.86977032138939236</v>
      </c>
      <c r="AF32" s="30">
        <f ca="1">AVERAGE(AB27:BB27)</f>
        <v>0.92001048729556612</v>
      </c>
      <c r="AG32" s="30">
        <f ca="1">AVERAGE(AB28:BB28)</f>
        <v>0.88274132546557249</v>
      </c>
      <c r="AH32" s="30">
        <f ca="1">AVERAGE(AB29:BB29)</f>
        <v>0.85799834490691884</v>
      </c>
    </row>
    <row r="33" spans="4:55" s="3" customFormat="1" x14ac:dyDescent="0.25">
      <c r="D33" s="9"/>
      <c r="E33" s="9"/>
      <c r="F33" s="9"/>
      <c r="G33" s="9"/>
      <c r="H33" s="9"/>
      <c r="I33" s="9"/>
    </row>
    <row r="34" spans="4:55" s="2" customFormat="1" x14ac:dyDescent="0.25">
      <c r="D34" s="7"/>
      <c r="E34" s="7"/>
      <c r="F34" s="7"/>
      <c r="G34" s="7"/>
      <c r="H34" s="7"/>
      <c r="I34" s="7"/>
      <c r="BC34" s="3"/>
    </row>
    <row r="35" spans="4:55" x14ac:dyDescent="0.25">
      <c r="BC35" s="2"/>
    </row>
    <row r="39" spans="4:55" x14ac:dyDescent="0.25">
      <c r="Z39" s="3"/>
      <c r="AA39" s="3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4:55" x14ac:dyDescent="0.25">
      <c r="Z40" s="3"/>
      <c r="AA40" s="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4:55" x14ac:dyDescent="0.25">
      <c r="Z41" s="3"/>
      <c r="AA41" s="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4:55" x14ac:dyDescent="0.25">
      <c r="Z42" s="3"/>
      <c r="AA42" s="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4:55" x14ac:dyDescent="0.25">
      <c r="Z43" s="3"/>
      <c r="AA43" s="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4:55" x14ac:dyDescent="0.25">
      <c r="Z44" s="3"/>
      <c r="AA44" s="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4:55" x14ac:dyDescent="0.25"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4:55" x14ac:dyDescent="0.2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4:55" x14ac:dyDescent="0.2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4:55" x14ac:dyDescent="0.2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26:54" x14ac:dyDescent="0.2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26:54" x14ac:dyDescent="0.2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26:54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26:54" x14ac:dyDescent="0.2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26:54" x14ac:dyDescent="0.25">
      <c r="Z53" s="3"/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6:54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76" spans="30:45" x14ac:dyDescent="0.25">
      <c r="AD76" s="34" t="s">
        <v>62</v>
      </c>
      <c r="AE76" s="34"/>
      <c r="AK76" s="34" t="s">
        <v>63</v>
      </c>
      <c r="AL76" s="34"/>
      <c r="AR76" s="34" t="s">
        <v>64</v>
      </c>
      <c r="AS76" s="34"/>
    </row>
  </sheetData>
  <sortState xmlns:xlrd2="http://schemas.microsoft.com/office/spreadsheetml/2017/richdata2" ref="Z14:BB34">
    <sortCondition ref="AA14:AA34"/>
  </sortState>
  <mergeCells count="10">
    <mergeCell ref="AD76:AE76"/>
    <mergeCell ref="AK76:AL76"/>
    <mergeCell ref="AR76:AS76"/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2" priority="3">
      <formula>D4=MIN($J4,$M4,$P4,$S4,$V4)</formula>
    </cfRule>
  </conditionalFormatting>
  <conditionalFormatting sqref="K4:K30 N4:N30 Q4:Q30 T4:T30 W4:W30 H4:H30 E4:E30">
    <cfRule type="expression" dxfId="1" priority="2">
      <formula>E4=MIN($K4,$N4,$Q4,$T4,$W4)</formula>
    </cfRule>
  </conditionalFormatting>
  <conditionalFormatting sqref="L4:L30 O4:O30 R4:R30 U4:U30 I4:I30 F4:F30 X4:Y30">
    <cfRule type="expression" dxfId="0" priority="1">
      <formula>F4=MIN($L4,$O4,$R4,$U4,$X4)</formula>
    </cfRule>
  </conditionalFormatting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Data_original</vt:lpstr>
      <vt:lpstr> Compare ms</vt:lpstr>
      <vt:lpstr>Average of normalized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qqq</cp:lastModifiedBy>
  <dcterms:created xsi:type="dcterms:W3CDTF">2015-06-05T18:19:34Z</dcterms:created>
  <dcterms:modified xsi:type="dcterms:W3CDTF">2021-12-10T08:15:36Z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