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qq\Desktop\大规模\Result_HD_ForLarge-xy标注-改正版\"/>
    </mc:Choice>
  </mc:AlternateContent>
  <xr:revisionPtr revIDLastSave="0" documentId="13_ncr:1_{CA32CF48-6697-4570-83FB-83445F9CFFB9}" xr6:coauthVersionLast="47" xr6:coauthVersionMax="47" xr10:uidLastSave="{00000000-0000-0000-0000-000000000000}"/>
  <bookViews>
    <workbookView xWindow="28680" yWindow="-120" windowWidth="24240" windowHeight="13740" tabRatio="744" activeTab="1" xr2:uid="{00000000-000D-0000-FFFF-FFFF00000000}"/>
  </bookViews>
  <sheets>
    <sheet name="Data_original" sheetId="52" r:id="rId1"/>
    <sheet name=" Compare ms" sheetId="38" r:id="rId2"/>
    <sheet name="Average of normalized makespan" sheetId="37" r:id="rId3"/>
  </sheets>
  <definedNames>
    <definedName name="_xlnm._FilterDatabase" localSheetId="2" hidden="1">'Average of normalized makespan'!#REF!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38" l="1"/>
  <c r="M4" i="38" l="1"/>
  <c r="M5" i="38"/>
  <c r="M6" i="38"/>
  <c r="M7" i="38"/>
  <c r="M8" i="38"/>
  <c r="M9" i="38"/>
  <c r="M10" i="38"/>
  <c r="M11" i="38"/>
  <c r="M12" i="38"/>
  <c r="M13" i="38"/>
  <c r="M14" i="38"/>
  <c r="M15" i="38"/>
  <c r="M16" i="38"/>
  <c r="M17" i="38"/>
  <c r="M18" i="38"/>
  <c r="M19" i="38"/>
  <c r="M20" i="38"/>
  <c r="M21" i="38"/>
  <c r="M22" i="38"/>
  <c r="M23" i="38"/>
  <c r="M24" i="38"/>
  <c r="M25" i="38"/>
  <c r="M26" i="38"/>
  <c r="M27" i="38"/>
  <c r="M28" i="38"/>
  <c r="M29" i="38"/>
  <c r="Q29" i="38"/>
  <c r="P29" i="38"/>
  <c r="O29" i="38"/>
  <c r="N29" i="38"/>
  <c r="L29" i="38"/>
  <c r="Q28" i="38"/>
  <c r="P28" i="38"/>
  <c r="O28" i="38"/>
  <c r="N28" i="38"/>
  <c r="L28" i="38"/>
  <c r="Q27" i="38"/>
  <c r="P27" i="38"/>
  <c r="O27" i="38"/>
  <c r="N27" i="38"/>
  <c r="L27" i="38"/>
  <c r="Q26" i="38"/>
  <c r="P26" i="38"/>
  <c r="O26" i="38"/>
  <c r="N26" i="38"/>
  <c r="L26" i="38"/>
  <c r="Q25" i="38"/>
  <c r="P25" i="38"/>
  <c r="O25" i="38"/>
  <c r="N25" i="38"/>
  <c r="L25" i="38"/>
  <c r="Q24" i="38"/>
  <c r="P24" i="38"/>
  <c r="O24" i="38"/>
  <c r="N24" i="38"/>
  <c r="L24" i="38"/>
  <c r="Q23" i="38"/>
  <c r="P23" i="38"/>
  <c r="O23" i="38"/>
  <c r="N23" i="38"/>
  <c r="L23" i="38"/>
  <c r="Q22" i="38"/>
  <c r="P22" i="38"/>
  <c r="O22" i="38"/>
  <c r="N22" i="38"/>
  <c r="L22" i="38"/>
  <c r="Q21" i="38"/>
  <c r="P21" i="38"/>
  <c r="O21" i="38"/>
  <c r="N21" i="38"/>
  <c r="L21" i="38"/>
  <c r="Q20" i="38"/>
  <c r="P20" i="38"/>
  <c r="O20" i="38"/>
  <c r="N20" i="38"/>
  <c r="L20" i="38"/>
  <c r="Q19" i="38"/>
  <c r="P19" i="38"/>
  <c r="O19" i="38"/>
  <c r="N19" i="38"/>
  <c r="L19" i="38"/>
  <c r="Q18" i="38"/>
  <c r="P18" i="38"/>
  <c r="O18" i="38"/>
  <c r="N18" i="38"/>
  <c r="L18" i="38"/>
  <c r="Q17" i="38"/>
  <c r="P17" i="38"/>
  <c r="O17" i="38"/>
  <c r="N17" i="38"/>
  <c r="L17" i="38"/>
  <c r="Q16" i="38"/>
  <c r="P16" i="38"/>
  <c r="O16" i="38"/>
  <c r="N16" i="38"/>
  <c r="L16" i="38"/>
  <c r="Q15" i="38"/>
  <c r="P15" i="38"/>
  <c r="O15" i="38"/>
  <c r="N15" i="38"/>
  <c r="L15" i="38"/>
  <c r="Q14" i="38"/>
  <c r="P14" i="38"/>
  <c r="O14" i="38"/>
  <c r="N14" i="38"/>
  <c r="L14" i="38"/>
  <c r="Q13" i="38"/>
  <c r="P13" i="38"/>
  <c r="O13" i="38"/>
  <c r="N13" i="38"/>
  <c r="L13" i="38"/>
  <c r="Q12" i="38"/>
  <c r="P12" i="38"/>
  <c r="O12" i="38"/>
  <c r="N12" i="38"/>
  <c r="L12" i="38"/>
  <c r="Q11" i="38"/>
  <c r="P11" i="38"/>
  <c r="O11" i="38"/>
  <c r="N11" i="38"/>
  <c r="L11" i="38"/>
  <c r="Q10" i="38"/>
  <c r="P10" i="38"/>
  <c r="O10" i="38"/>
  <c r="N10" i="38"/>
  <c r="L10" i="38"/>
  <c r="Q9" i="38"/>
  <c r="P9" i="38"/>
  <c r="O9" i="38"/>
  <c r="N9" i="38"/>
  <c r="L9" i="38"/>
  <c r="Q8" i="38"/>
  <c r="P8" i="38"/>
  <c r="O8" i="38"/>
  <c r="N8" i="38"/>
  <c r="L8" i="38"/>
  <c r="Q7" i="38"/>
  <c r="P7" i="38"/>
  <c r="O7" i="38"/>
  <c r="N7" i="38"/>
  <c r="L7" i="38"/>
  <c r="Q6" i="38"/>
  <c r="P6" i="38"/>
  <c r="O6" i="38"/>
  <c r="N6" i="38"/>
  <c r="L6" i="38"/>
  <c r="Q5" i="38"/>
  <c r="P5" i="38"/>
  <c r="O5" i="38"/>
  <c r="N5" i="38"/>
  <c r="L5" i="38"/>
  <c r="Q4" i="38"/>
  <c r="P4" i="38"/>
  <c r="O4" i="38"/>
  <c r="N4" i="38"/>
  <c r="L4" i="38"/>
  <c r="Q3" i="38"/>
  <c r="P3" i="38"/>
  <c r="O3" i="38"/>
  <c r="N3" i="38"/>
  <c r="L3" i="38"/>
  <c r="M30" i="38" l="1"/>
  <c r="P30" i="38"/>
  <c r="O30" i="38"/>
  <c r="L30" i="38"/>
  <c r="Q30" i="38"/>
  <c r="N30" i="38"/>
  <c r="AH19" i="37"/>
  <c r="AE6" i="37"/>
  <c r="AC19" i="37"/>
  <c r="AY8" i="37"/>
  <c r="AO11" i="37"/>
  <c r="BB11" i="37"/>
  <c r="AH11" i="37"/>
  <c r="BB17" i="37"/>
  <c r="AE11" i="37"/>
  <c r="AW11" i="37"/>
  <c r="AP17" i="37"/>
  <c r="AW9" i="37"/>
  <c r="AS9" i="37"/>
  <c r="AN17" i="37"/>
  <c r="AG8" i="37"/>
  <c r="AS6" i="37"/>
  <c r="AQ7" i="37"/>
  <c r="AZ10" i="37"/>
  <c r="BB20" i="37"/>
  <c r="AK6" i="37"/>
  <c r="AK17" i="37"/>
  <c r="AU7" i="37"/>
  <c r="AC7" i="37"/>
  <c r="AV11" i="37"/>
  <c r="AE12" i="37"/>
  <c r="AZ12" i="37"/>
  <c r="AS19" i="37"/>
  <c r="AD7" i="37"/>
  <c r="AO9" i="37"/>
  <c r="AT21" i="37"/>
  <c r="AN9" i="37"/>
  <c r="AK10" i="37"/>
  <c r="AT9" i="37"/>
  <c r="AR17" i="37"/>
  <c r="AE18" i="37"/>
  <c r="AS8" i="37"/>
  <c r="AT7" i="37"/>
  <c r="AW21" i="37"/>
  <c r="BB16" i="37"/>
  <c r="AY15" i="37"/>
  <c r="AJ19" i="37"/>
  <c r="AQ15" i="37"/>
  <c r="AU8" i="37"/>
  <c r="AT19" i="37"/>
  <c r="AE20" i="37"/>
  <c r="AM15" i="37"/>
  <c r="AL11" i="37"/>
  <c r="AJ6" i="37"/>
  <c r="AL16" i="37"/>
  <c r="AR6" i="37"/>
  <c r="AC12" i="37"/>
  <c r="AY9" i="37"/>
  <c r="AV6" i="37"/>
  <c r="BA7" i="37"/>
  <c r="AF12" i="37"/>
  <c r="AR10" i="37"/>
  <c r="AC11" i="37"/>
  <c r="AN16" i="37"/>
  <c r="AU20" i="37"/>
  <c r="AZ9" i="37"/>
  <c r="AN12" i="37"/>
  <c r="AU9" i="37"/>
  <c r="AM7" i="37"/>
  <c r="BB6" i="37"/>
  <c r="AV18" i="37"/>
  <c r="AY20" i="37"/>
  <c r="AP16" i="37"/>
  <c r="BB9" i="37"/>
  <c r="AX16" i="37"/>
  <c r="AJ17" i="37"/>
  <c r="AU12" i="37"/>
  <c r="AH21" i="37"/>
  <c r="AV16" i="37"/>
  <c r="AL10" i="37"/>
  <c r="AW7" i="37"/>
  <c r="AC18" i="37"/>
  <c r="AD21" i="37"/>
  <c r="AZ21" i="37"/>
  <c r="AY7" i="37"/>
  <c r="AX7" i="37"/>
  <c r="AF19" i="37"/>
  <c r="AW8" i="37"/>
  <c r="AM10" i="37"/>
  <c r="AV21" i="37"/>
  <c r="AC21" i="37"/>
  <c r="AM8" i="37"/>
  <c r="AM6" i="37"/>
  <c r="AN21" i="37"/>
  <c r="AX20" i="37"/>
  <c r="AZ19" i="37"/>
  <c r="BA11" i="37"/>
  <c r="AP15" i="37"/>
  <c r="BA17" i="37"/>
  <c r="AT17" i="37"/>
  <c r="AZ16" i="37"/>
  <c r="AE10" i="37"/>
  <c r="AX17" i="37"/>
  <c r="AI11" i="37"/>
  <c r="AU19" i="37"/>
  <c r="AO6" i="37"/>
  <c r="AX21" i="37"/>
  <c r="AL6" i="37"/>
  <c r="AV17" i="37"/>
  <c r="AQ11" i="37"/>
  <c r="AS10" i="37"/>
  <c r="AK21" i="37"/>
  <c r="AD20" i="37"/>
  <c r="AO21" i="37"/>
  <c r="AU15" i="37"/>
  <c r="AL17" i="37"/>
  <c r="AC6" i="37"/>
  <c r="AW19" i="37"/>
  <c r="AD9" i="37"/>
  <c r="BA21" i="37"/>
  <c r="AF8" i="37"/>
  <c r="AY21" i="37"/>
  <c r="AO8" i="37"/>
  <c r="AU6" i="37"/>
  <c r="AO19" i="37"/>
  <c r="AH17" i="37"/>
  <c r="AM9" i="37"/>
  <c r="AF15" i="37"/>
  <c r="AR9" i="37"/>
  <c r="AM20" i="37"/>
  <c r="AK16" i="37"/>
  <c r="AY6" i="37"/>
  <c r="AN6" i="37"/>
  <c r="AI10" i="37"/>
  <c r="AI7" i="37"/>
  <c r="AZ17" i="37"/>
  <c r="AN11" i="37"/>
  <c r="AJ20" i="37"/>
  <c r="AC20" i="37"/>
  <c r="AV20" i="37"/>
  <c r="AE17" i="37"/>
  <c r="AO12" i="37"/>
  <c r="AV10" i="37"/>
  <c r="AS21" i="37"/>
  <c r="AF21" i="37"/>
  <c r="AM11" i="37"/>
  <c r="AT12" i="37"/>
  <c r="AI16" i="37"/>
  <c r="AF20" i="37"/>
  <c r="AF6" i="37"/>
  <c r="BA16" i="37"/>
  <c r="AH9" i="37"/>
  <c r="AZ8" i="37"/>
  <c r="AS17" i="37"/>
  <c r="AP8" i="37"/>
  <c r="AG10" i="37"/>
  <c r="AW15" i="37"/>
  <c r="AZ15" i="37"/>
  <c r="BB21" i="37"/>
  <c r="AQ8" i="37"/>
  <c r="AH15" i="37"/>
  <c r="AI17" i="37"/>
  <c r="AJ11" i="37"/>
  <c r="AT10" i="37"/>
  <c r="AP7" i="37"/>
  <c r="AH8" i="37"/>
  <c r="AC16" i="37"/>
  <c r="AN18" i="37"/>
  <c r="AC9" i="37"/>
  <c r="BB8" i="37"/>
  <c r="BA6" i="37"/>
  <c r="AW18" i="37"/>
  <c r="AR7" i="37"/>
  <c r="AE15" i="37"/>
  <c r="AR19" i="37"/>
  <c r="AO18" i="37"/>
  <c r="AE21" i="37"/>
  <c r="AY16" i="37"/>
  <c r="AN20" i="37"/>
  <c r="AN8" i="37"/>
  <c r="AD19" i="37"/>
  <c r="AT8" i="37"/>
  <c r="AQ19" i="37"/>
  <c r="AG6" i="37"/>
  <c r="AF9" i="37"/>
  <c r="BB10" i="37"/>
  <c r="AU16" i="37"/>
  <c r="AZ20" i="37"/>
  <c r="AR16" i="37"/>
  <c r="AS18" i="37"/>
  <c r="AY18" i="37"/>
  <c r="AL9" i="37"/>
  <c r="AP18" i="37"/>
  <c r="AQ20" i="37"/>
  <c r="AG21" i="37"/>
  <c r="AJ18" i="37"/>
  <c r="AG17" i="37"/>
  <c r="AO10" i="37"/>
  <c r="AQ9" i="37"/>
  <c r="BA10" i="37"/>
  <c r="AP19" i="37"/>
  <c r="AG9" i="37"/>
  <c r="AR12" i="37"/>
  <c r="AU10" i="37"/>
  <c r="AI12" i="37"/>
  <c r="AC10" i="37"/>
  <c r="AO17" i="37"/>
  <c r="AJ9" i="37"/>
  <c r="AD10" i="37"/>
  <c r="AT18" i="37"/>
  <c r="AJ16" i="37"/>
  <c r="AW17" i="37"/>
  <c r="AJ15" i="37"/>
  <c r="AQ6" i="37"/>
  <c r="AL15" i="37"/>
  <c r="AV8" i="37"/>
  <c r="AH12" i="37"/>
  <c r="AI9" i="37"/>
  <c r="AX15" i="37"/>
  <c r="AL20" i="37"/>
  <c r="AV9" i="37"/>
  <c r="AN15" i="37"/>
  <c r="AX9" i="37"/>
  <c r="BA9" i="37"/>
  <c r="AO16" i="37"/>
  <c r="AT6" i="37"/>
  <c r="AF11" i="37"/>
  <c r="AW10" i="37"/>
  <c r="AN7" i="37"/>
  <c r="BB12" i="37"/>
  <c r="BA19" i="37"/>
  <c r="AF17" i="37"/>
  <c r="AH20" i="37"/>
  <c r="AX8" i="37"/>
  <c r="AI18" i="37"/>
  <c r="AS20" i="37"/>
  <c r="AE9" i="37"/>
  <c r="AK11" i="37"/>
  <c r="AW16" i="37"/>
  <c r="AD12" i="37"/>
  <c r="AR11" i="37"/>
  <c r="AC17" i="37"/>
  <c r="AK18" i="37"/>
  <c r="AF18" i="37"/>
  <c r="AG16" i="37"/>
  <c r="AP9" i="37"/>
  <c r="AX18" i="37"/>
  <c r="AJ12" i="37"/>
  <c r="AZ11" i="37"/>
  <c r="AM17" i="37"/>
  <c r="AL8" i="37"/>
  <c r="AW20" i="37"/>
  <c r="AJ8" i="37"/>
  <c r="AV12" i="37"/>
  <c r="AV7" i="37"/>
  <c r="AO7" i="37"/>
  <c r="AG7" i="37"/>
  <c r="AN19" i="37"/>
  <c r="AZ6" i="37"/>
  <c r="AT11" i="37"/>
  <c r="AS12" i="37"/>
  <c r="AU18" i="37"/>
  <c r="AQ12" i="37"/>
  <c r="AG18" i="37"/>
  <c r="AY12" i="37"/>
  <c r="AF7" i="37"/>
  <c r="AP12" i="37"/>
  <c r="AK8" i="37"/>
  <c r="AH18" i="37"/>
  <c r="BA18" i="37"/>
  <c r="AS15" i="37"/>
  <c r="AK20" i="37"/>
  <c r="AT16" i="37"/>
  <c r="AP11" i="37"/>
  <c r="BB15" i="37"/>
  <c r="AR8" i="37"/>
  <c r="BA20" i="37"/>
  <c r="AI6" i="37"/>
  <c r="AZ18" i="37"/>
  <c r="AW12" i="37"/>
  <c r="AJ7" i="37"/>
  <c r="AX6" i="37"/>
  <c r="AH7" i="37"/>
  <c r="AU11" i="37"/>
  <c r="AG20" i="37"/>
  <c r="AQ21" i="37"/>
  <c r="AR20" i="37"/>
  <c r="AG15" i="37"/>
  <c r="AQ18" i="37"/>
  <c r="AR18" i="37"/>
  <c r="AK7" i="37"/>
  <c r="AT20" i="37"/>
  <c r="AD6" i="37"/>
  <c r="AI8" i="37"/>
  <c r="AQ16" i="37"/>
  <c r="AS16" i="37"/>
  <c r="AU17" i="37"/>
  <c r="AD16" i="37"/>
  <c r="AO20" i="37"/>
  <c r="BB7" i="37"/>
  <c r="AH6" i="37"/>
  <c r="AM18" i="37"/>
  <c r="AX19" i="37"/>
  <c r="AL18" i="37"/>
  <c r="AV19" i="37"/>
  <c r="AY17" i="37"/>
  <c r="AI15" i="37"/>
  <c r="AD8" i="37"/>
  <c r="AT15" i="37"/>
  <c r="AK9" i="37"/>
  <c r="AP6" i="37"/>
  <c r="AD17" i="37"/>
  <c r="AC15" i="37"/>
  <c r="AM21" i="37"/>
  <c r="AY11" i="37"/>
  <c r="AP20" i="37"/>
  <c r="AU21" i="37"/>
  <c r="AK15" i="37"/>
  <c r="AE19" i="37"/>
  <c r="AG11" i="37"/>
  <c r="AM12" i="37"/>
  <c r="AD15" i="37"/>
  <c r="AF10" i="37"/>
  <c r="AC8" i="37"/>
  <c r="AQ10" i="37"/>
  <c r="AJ10" i="37"/>
  <c r="AM16" i="37"/>
  <c r="AI21" i="37"/>
  <c r="AS11" i="37"/>
  <c r="BA8" i="37"/>
  <c r="AY10" i="37"/>
  <c r="AW6" i="37"/>
  <c r="AF16" i="37"/>
  <c r="AR21" i="37"/>
  <c r="AX11" i="37"/>
  <c r="AP10" i="37"/>
  <c r="AO15" i="37"/>
  <c r="AK12" i="37"/>
  <c r="AS7" i="37"/>
  <c r="AE8" i="37"/>
  <c r="AI20" i="37"/>
  <c r="AH10" i="37"/>
  <c r="AQ17" i="37"/>
  <c r="AZ7" i="37"/>
  <c r="AH16" i="37"/>
  <c r="AL19" i="37"/>
  <c r="AD11" i="37"/>
  <c r="AE7" i="37"/>
  <c r="AP21" i="37"/>
  <c r="AI19" i="37"/>
  <c r="AL7" i="37"/>
  <c r="AD18" i="37"/>
  <c r="AG19" i="37"/>
  <c r="AL21" i="37"/>
  <c r="AE16" i="37"/>
  <c r="AN10" i="37"/>
  <c r="AK19" i="37"/>
  <c r="AY19" i="37"/>
  <c r="BA12" i="37"/>
  <c r="AX12" i="37"/>
  <c r="AL12" i="37"/>
  <c r="AJ21" i="37"/>
  <c r="BB18" i="37"/>
  <c r="AX10" i="37"/>
  <c r="AV15" i="37"/>
  <c r="AM19" i="37"/>
  <c r="AR15" i="37"/>
  <c r="BB19" i="37"/>
  <c r="BA15" i="37"/>
  <c r="AG12" i="37"/>
  <c r="AB7" i="37"/>
  <c r="AB18" i="37"/>
  <c r="AB9" i="37"/>
  <c r="AB15" i="37"/>
  <c r="AB6" i="37"/>
  <c r="AB8" i="37"/>
  <c r="AB12" i="37"/>
  <c r="AB16" i="37"/>
  <c r="AB21" i="37"/>
  <c r="AB20" i="37"/>
  <c r="AB17" i="37"/>
  <c r="AB11" i="37"/>
  <c r="AB19" i="37"/>
  <c r="AB10" i="37"/>
  <c r="AF13" i="37" l="1"/>
  <c r="AF26" i="37" s="1"/>
  <c r="AZ13" i="37"/>
  <c r="AZ24" i="37" s="1"/>
  <c r="AW13" i="37"/>
  <c r="AW24" i="37" s="1"/>
  <c r="AR13" i="37"/>
  <c r="AR24" i="37" s="1"/>
  <c r="AO13" i="37"/>
  <c r="AO24" i="37" s="1"/>
  <c r="AG13" i="37"/>
  <c r="AG26" i="37" s="1"/>
  <c r="AB13" i="37"/>
  <c r="AB25" i="37" s="1"/>
  <c r="AV13" i="37"/>
  <c r="AV28" i="37" s="1"/>
  <c r="AY13" i="37"/>
  <c r="AY23" i="37" s="1"/>
  <c r="AM13" i="37"/>
  <c r="AM29" i="37" s="1"/>
  <c r="AJ13" i="37"/>
  <c r="AJ23" i="37" s="1"/>
  <c r="AH13" i="37"/>
  <c r="AH27" i="37" s="1"/>
  <c r="AE13" i="37"/>
  <c r="AE26" i="37" s="1"/>
  <c r="AC13" i="37"/>
  <c r="AC26" i="37" s="1"/>
  <c r="BA13" i="37"/>
  <c r="BA23" i="37" s="1"/>
  <c r="AN13" i="37"/>
  <c r="AN27" i="37" s="1"/>
  <c r="AL13" i="37"/>
  <c r="AL28" i="37" s="1"/>
  <c r="BB13" i="37"/>
  <c r="BB28" i="37" s="1"/>
  <c r="AP13" i="37"/>
  <c r="AP24" i="37" s="1"/>
  <c r="AS13" i="37"/>
  <c r="AS24" i="37" s="1"/>
  <c r="AI13" i="37"/>
  <c r="AI23" i="37" s="1"/>
  <c r="AX13" i="37"/>
  <c r="AX25" i="37" s="1"/>
  <c r="AU13" i="37"/>
  <c r="AU25" i="37" s="1"/>
  <c r="AQ13" i="37"/>
  <c r="AQ26" i="37" s="1"/>
  <c r="AD13" i="37"/>
  <c r="AD28" i="37" s="1"/>
  <c r="AT13" i="37"/>
  <c r="AT23" i="37" s="1"/>
  <c r="AC24" i="37" l="1"/>
  <c r="AG29" i="37"/>
  <c r="AG25" i="37"/>
  <c r="AG23" i="37"/>
  <c r="AC29" i="37"/>
  <c r="AC23" i="37"/>
  <c r="AK13" i="37"/>
  <c r="AK26" i="37" s="1"/>
  <c r="AW29" i="37"/>
  <c r="AW23" i="37"/>
  <c r="AE24" i="37"/>
  <c r="AJ28" i="37"/>
  <c r="AW27" i="37"/>
  <c r="AJ26" i="37"/>
  <c r="AJ29" i="37"/>
  <c r="AO27" i="37"/>
  <c r="AE27" i="37"/>
  <c r="AO23" i="37"/>
  <c r="AW26" i="37"/>
  <c r="AE29" i="37"/>
  <c r="AW25" i="37"/>
  <c r="AJ24" i="37"/>
  <c r="AE25" i="37"/>
  <c r="AO25" i="37"/>
  <c r="AW28" i="37"/>
  <c r="AJ27" i="37"/>
  <c r="AR28" i="37"/>
  <c r="AE23" i="37"/>
  <c r="AO26" i="37"/>
  <c r="AJ25" i="37"/>
  <c r="AO29" i="37"/>
  <c r="AO28" i="37"/>
  <c r="AR23" i="37"/>
  <c r="AH23" i="37"/>
  <c r="AE28" i="37"/>
  <c r="AB23" i="37"/>
  <c r="AB28" i="37"/>
  <c r="BA29" i="37"/>
  <c r="AB24" i="37"/>
  <c r="BA25" i="37"/>
  <c r="BA26" i="37"/>
  <c r="AB29" i="37"/>
  <c r="AF28" i="37"/>
  <c r="AM25" i="37"/>
  <c r="AY26" i="37"/>
  <c r="BA24" i="37"/>
  <c r="AB26" i="37"/>
  <c r="AF27" i="37"/>
  <c r="AZ25" i="37"/>
  <c r="AF29" i="37"/>
  <c r="AZ27" i="37"/>
  <c r="AY28" i="37"/>
  <c r="BA27" i="37"/>
  <c r="AB27" i="37"/>
  <c r="AV26" i="37"/>
  <c r="BA28" i="37"/>
  <c r="AY27" i="37"/>
  <c r="AG28" i="37"/>
  <c r="AP29" i="37"/>
  <c r="AM28" i="37"/>
  <c r="AH25" i="37"/>
  <c r="AY29" i="37"/>
  <c r="AC25" i="37"/>
  <c r="AF24" i="37"/>
  <c r="AZ23" i="37"/>
  <c r="AG24" i="37"/>
  <c r="AZ26" i="37"/>
  <c r="AM24" i="37"/>
  <c r="AY25" i="37"/>
  <c r="AC28" i="37"/>
  <c r="AF23" i="37"/>
  <c r="AZ29" i="37"/>
  <c r="AM27" i="37"/>
  <c r="AG27" i="37"/>
  <c r="AZ28" i="37"/>
  <c r="AM23" i="37"/>
  <c r="AY24" i="37"/>
  <c r="AC27" i="37"/>
  <c r="AF25" i="37"/>
  <c r="AM26" i="37"/>
  <c r="AH29" i="37"/>
  <c r="AR27" i="37"/>
  <c r="AV24" i="37"/>
  <c r="AH28" i="37"/>
  <c r="AV27" i="37"/>
  <c r="AH26" i="37"/>
  <c r="AR29" i="37"/>
  <c r="AV23" i="37"/>
  <c r="AV25" i="37"/>
  <c r="AH24" i="37"/>
  <c r="AR26" i="37"/>
  <c r="AR25" i="37"/>
  <c r="AV29" i="37"/>
  <c r="AP23" i="37"/>
  <c r="AP28" i="37"/>
  <c r="AP26" i="37"/>
  <c r="AP25" i="37"/>
  <c r="AP27" i="37"/>
  <c r="AS26" i="37"/>
  <c r="AD23" i="37"/>
  <c r="AS27" i="37"/>
  <c r="AN23" i="37"/>
  <c r="BB25" i="37"/>
  <c r="AL25" i="37"/>
  <c r="AN28" i="37"/>
  <c r="AD26" i="37"/>
  <c r="BB29" i="37"/>
  <c r="AI26" i="37"/>
  <c r="AL27" i="37"/>
  <c r="AL29" i="37"/>
  <c r="AQ29" i="37"/>
  <c r="AQ25" i="37"/>
  <c r="AN25" i="37"/>
  <c r="AU24" i="37"/>
  <c r="AQ28" i="37"/>
  <c r="AS23" i="37"/>
  <c r="AU28" i="37"/>
  <c r="AX23" i="37"/>
  <c r="AD25" i="37"/>
  <c r="BB24" i="37"/>
  <c r="AL24" i="37"/>
  <c r="AQ27" i="37"/>
  <c r="AD29" i="37"/>
  <c r="AT26" i="37"/>
  <c r="AN26" i="37"/>
  <c r="AU23" i="37"/>
  <c r="BB27" i="37"/>
  <c r="AT27" i="37"/>
  <c r="AT25" i="37"/>
  <c r="AU27" i="37"/>
  <c r="BB23" i="37"/>
  <c r="AL23" i="37"/>
  <c r="AQ23" i="37"/>
  <c r="AD27" i="37"/>
  <c r="AN24" i="37"/>
  <c r="AU26" i="37"/>
  <c r="AQ24" i="37"/>
  <c r="BB26" i="37"/>
  <c r="AL26" i="37"/>
  <c r="AD24" i="37"/>
  <c r="AN29" i="37"/>
  <c r="AU29" i="37"/>
  <c r="AT29" i="37"/>
  <c r="AI29" i="37"/>
  <c r="AX26" i="37"/>
  <c r="AI25" i="37"/>
  <c r="AX28" i="37"/>
  <c r="AX24" i="37"/>
  <c r="AS29" i="37"/>
  <c r="AI28" i="37"/>
  <c r="AS25" i="37"/>
  <c r="AI24" i="37"/>
  <c r="AT24" i="37"/>
  <c r="AX29" i="37"/>
  <c r="AX27" i="37"/>
  <c r="AS28" i="37"/>
  <c r="AI27" i="37"/>
  <c r="AT28" i="37"/>
  <c r="AK24" i="37" l="1"/>
  <c r="AC32" i="37" s="1"/>
  <c r="AK29" i="37"/>
  <c r="AH32" i="37" s="1"/>
  <c r="AK27" i="37"/>
  <c r="AF32" i="37" s="1"/>
  <c r="AK25" i="37"/>
  <c r="AD32" i="37" s="1"/>
  <c r="AK23" i="37"/>
  <c r="AB32" i="37" s="1"/>
  <c r="AK28" i="37"/>
  <c r="AG32" i="37" s="1"/>
  <c r="AE32" i="37"/>
</calcChain>
</file>

<file path=xl/sharedStrings.xml><?xml version="1.0" encoding="utf-8"?>
<sst xmlns="http://schemas.openxmlformats.org/spreadsheetml/2006/main" count="375" uniqueCount="74">
  <si>
    <t>Ligo</t>
  </si>
  <si>
    <t>Montage</t>
  </si>
  <si>
    <t>Epigenomics</t>
  </si>
  <si>
    <t>HGA</t>
    <phoneticPr fontId="1" type="noConversion"/>
  </si>
  <si>
    <t>LWSGA</t>
    <phoneticPr fontId="1" type="noConversion"/>
  </si>
  <si>
    <t>NGA</t>
    <phoneticPr fontId="1" type="noConversion"/>
  </si>
  <si>
    <t>Epigenomics</t>
    <phoneticPr fontId="1" type="noConversion"/>
  </si>
  <si>
    <t>TMGA</t>
    <phoneticPr fontId="1" type="noConversion"/>
  </si>
  <si>
    <t>max</t>
    <phoneticPr fontId="1" type="noConversion"/>
  </si>
  <si>
    <t>min</t>
    <phoneticPr fontId="1" type="noConversion"/>
  </si>
  <si>
    <t>aver.</t>
    <phoneticPr fontId="1" type="noConversion"/>
  </si>
  <si>
    <t>HGA</t>
  </si>
  <si>
    <t>NGA</t>
  </si>
  <si>
    <t>LWSGA</t>
  </si>
  <si>
    <t>TMGA</t>
  </si>
  <si>
    <t>HEFT</t>
  </si>
  <si>
    <t>HEFT</t>
    <phoneticPr fontId="1" type="noConversion"/>
  </si>
  <si>
    <t>max</t>
  </si>
  <si>
    <t>aver.</t>
  </si>
  <si>
    <t>CGA</t>
  </si>
  <si>
    <t>CGA</t>
    <phoneticPr fontId="1" type="noConversion"/>
  </si>
  <si>
    <t>M,S,0.4</t>
    <phoneticPr fontId="1" type="noConversion"/>
  </si>
  <si>
    <t>M,S,0.7</t>
    <phoneticPr fontId="1" type="noConversion"/>
  </si>
  <si>
    <t>M,S,1.0</t>
    <phoneticPr fontId="1" type="noConversion"/>
  </si>
  <si>
    <t>M,M,0.4</t>
    <phoneticPr fontId="1" type="noConversion"/>
  </si>
  <si>
    <t>M,M,0.7</t>
    <phoneticPr fontId="1" type="noConversion"/>
  </si>
  <si>
    <t>M,M,1.0</t>
    <phoneticPr fontId="1" type="noConversion"/>
  </si>
  <si>
    <t>M,L,0.4</t>
    <phoneticPr fontId="1" type="noConversion"/>
  </si>
  <si>
    <t>M,L,0.7</t>
    <phoneticPr fontId="1" type="noConversion"/>
  </si>
  <si>
    <t>M,L,1.0</t>
    <phoneticPr fontId="1" type="noConversion"/>
  </si>
  <si>
    <t>E,S,0.4</t>
    <phoneticPr fontId="1" type="noConversion"/>
  </si>
  <si>
    <t>E,S,0.7</t>
    <phoneticPr fontId="1" type="noConversion"/>
  </si>
  <si>
    <t>E,S,1.0</t>
    <phoneticPr fontId="1" type="noConversion"/>
  </si>
  <si>
    <t>E,M,0.4</t>
    <phoneticPr fontId="1" type="noConversion"/>
  </si>
  <si>
    <t>E,M,0.7</t>
    <phoneticPr fontId="1" type="noConversion"/>
  </si>
  <si>
    <t>E,M,1.0</t>
    <phoneticPr fontId="1" type="noConversion"/>
  </si>
  <si>
    <t>E,L,0.4</t>
    <phoneticPr fontId="1" type="noConversion"/>
  </si>
  <si>
    <t>E,L,0.7</t>
    <phoneticPr fontId="1" type="noConversion"/>
  </si>
  <si>
    <t>E,L,1.0</t>
    <phoneticPr fontId="1" type="noConversion"/>
  </si>
  <si>
    <t>L,S,0.4</t>
    <phoneticPr fontId="1" type="noConversion"/>
  </si>
  <si>
    <t>L,S,0.7</t>
    <phoneticPr fontId="1" type="noConversion"/>
  </si>
  <si>
    <t>L,S,1.0</t>
    <phoneticPr fontId="1" type="noConversion"/>
  </si>
  <si>
    <t>L,M,0.4</t>
    <phoneticPr fontId="1" type="noConversion"/>
  </si>
  <si>
    <t>L,M,0.7</t>
    <phoneticPr fontId="1" type="noConversion"/>
  </si>
  <si>
    <t>L,M,1.0</t>
    <phoneticPr fontId="1" type="noConversion"/>
  </si>
  <si>
    <t>L,L,0.4</t>
    <phoneticPr fontId="1" type="noConversion"/>
  </si>
  <si>
    <t>L,L,0.7</t>
    <phoneticPr fontId="1" type="noConversion"/>
  </si>
  <si>
    <t>L,L,1.0</t>
    <phoneticPr fontId="1" type="noConversion"/>
  </si>
  <si>
    <t>IHEFT-3</t>
  </si>
  <si>
    <t>HEFT</t>
    <phoneticPr fontId="1" type="noConversion"/>
  </si>
  <si>
    <t>HGA</t>
    <phoneticPr fontId="1" type="noConversion"/>
  </si>
  <si>
    <t>NGA</t>
    <phoneticPr fontId="1" type="noConversion"/>
  </si>
  <si>
    <t>LWSGA</t>
    <phoneticPr fontId="1" type="noConversion"/>
  </si>
  <si>
    <t>CGA</t>
    <phoneticPr fontId="1" type="noConversion"/>
  </si>
  <si>
    <t>TMGA</t>
    <phoneticPr fontId="1" type="noConversion"/>
  </si>
  <si>
    <t>ms</t>
    <phoneticPr fontId="1" type="noConversion"/>
  </si>
  <si>
    <t>ms</t>
    <phoneticPr fontId="1" type="noConversion"/>
  </si>
  <si>
    <t>Epigenomics</t>
    <phoneticPr fontId="1" type="noConversion"/>
  </si>
  <si>
    <t>IHEFT3</t>
    <phoneticPr fontId="1" type="noConversion"/>
  </si>
  <si>
    <t>IHEFT3</t>
    <phoneticPr fontId="1" type="noConversion"/>
  </si>
  <si>
    <t>min</t>
    <phoneticPr fontId="1" type="noConversion"/>
  </si>
  <si>
    <t>IHEFT3</t>
    <phoneticPr fontId="1" type="noConversion"/>
  </si>
  <si>
    <t>aver</t>
    <phoneticPr fontId="1" type="noConversion"/>
  </si>
  <si>
    <t>max</t>
    <phoneticPr fontId="1" type="noConversion"/>
  </si>
  <si>
    <t>min</t>
    <phoneticPr fontId="1" type="noConversion"/>
  </si>
  <si>
    <t>HEFT</t>
    <phoneticPr fontId="1" type="noConversion"/>
  </si>
  <si>
    <t>IHEFT3</t>
    <phoneticPr fontId="1" type="noConversion"/>
  </si>
  <si>
    <t>HGA</t>
    <phoneticPr fontId="1" type="noConversion"/>
  </si>
  <si>
    <t>NGA</t>
    <phoneticPr fontId="1" type="noConversion"/>
  </si>
  <si>
    <t>LWSGA</t>
    <phoneticPr fontId="1" type="noConversion"/>
  </si>
  <si>
    <t>CGA</t>
    <phoneticPr fontId="1" type="noConversion"/>
  </si>
  <si>
    <t>TMGA</t>
    <phoneticPr fontId="1" type="noConversion"/>
  </si>
  <si>
    <t>st</t>
    <phoneticPr fontId="1" type="noConversion"/>
  </si>
  <si>
    <t>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</si>
</sst>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0.00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3" fillId="0" borderId="0" xfId="0" applyFont="1"/>
    <xf numFmtId="176" fontId="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76" fontId="3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78" fontId="2" fillId="0" borderId="1" xfId="0" applyNumberFormat="1" applyFont="1" applyBorder="1" applyAlignment="1">
      <alignment horizontal="center"/>
    </xf>
    <xf numFmtId="178" fontId="2" fillId="0" borderId="1" xfId="0" applyNumberFormat="1" applyFont="1" applyBorder="1"/>
    <xf numFmtId="178" fontId="0" fillId="0" borderId="1" xfId="0" applyNumberFormat="1" applyBorder="1"/>
    <xf numFmtId="178" fontId="0" fillId="0" borderId="0" xfId="0" applyNumberFormat="1"/>
    <xf numFmtId="1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/>
    <xf numFmtId="0" fontId="2" fillId="0" borderId="4" xfId="0" applyFont="1" applyBorder="1"/>
    <xf numFmtId="177" fontId="2" fillId="0" borderId="6" xfId="0" applyNumberFormat="1" applyFont="1" applyBorder="1" applyAlignment="1">
      <alignment horizontal="center"/>
    </xf>
    <xf numFmtId="177" fontId="2" fillId="0" borderId="6" xfId="0" applyNumberFormat="1" applyFont="1" applyBorder="1"/>
    <xf numFmtId="177" fontId="2" fillId="0" borderId="2" xfId="0" applyNumberFormat="1" applyFont="1" applyBorder="1"/>
    <xf numFmtId="10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176" fontId="2" fillId="0" borderId="1" xfId="0" applyNumberFormat="1" applyFont="1" applyBorder="1" applyAlignment="1"/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3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2" fillId="0" borderId="1" xfId="0" applyNumberFormat="1" applyFont="1" applyBorder="1" applyAlignment="1">
      <alignment horizontal="center"/>
    </xf>
  </cellXfs>
  <cellStyles count="1">
    <cellStyle name="常规" xfId="0" builtinId="0"/>
  </cellStyles>
  <dxfs count="5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7"/>
  <sheetViews>
    <sheetView workbookViewId="0">
      <selection activeCell="T3" sqref="T3:T137"/>
    </sheetView>
  </sheetViews>
  <sheetFormatPr defaultColWidth="8.88671875" defaultRowHeight="13.8" x14ac:dyDescent="0.25"/>
  <cols>
    <col min="1" max="1" width="8.88671875" style="2"/>
    <col min="2" max="2" width="5.44140625" style="2" bestFit="1" customWidth="1"/>
    <col min="3" max="3" width="4.44140625" style="2" bestFit="1" customWidth="1"/>
    <col min="4" max="9" width="8.88671875" style="2"/>
    <col min="10" max="10" width="5.44140625" style="2" bestFit="1" customWidth="1"/>
    <col min="11" max="12" width="8.88671875" style="2"/>
    <col min="13" max="13" width="4.44140625" style="2" bestFit="1" customWidth="1"/>
    <col min="14" max="15" width="8.88671875" style="2"/>
    <col min="16" max="16" width="6.44140625" style="2" bestFit="1" customWidth="1"/>
    <col min="17" max="18" width="8.88671875" style="2"/>
    <col min="19" max="19" width="5.44140625" style="2" bestFit="1" customWidth="1"/>
    <col min="20" max="21" width="8.88671875" style="2"/>
    <col min="22" max="22" width="4.44140625" style="2" bestFit="1" customWidth="1"/>
    <col min="23" max="16384" width="8.88671875" style="2"/>
  </cols>
  <sheetData>
    <row r="1" spans="1:22" x14ac:dyDescent="0.25">
      <c r="D1" s="33" t="s">
        <v>65</v>
      </c>
      <c r="E1" s="33"/>
      <c r="F1" s="33" t="s">
        <v>66</v>
      </c>
      <c r="G1" s="33"/>
      <c r="H1" s="33" t="s">
        <v>67</v>
      </c>
      <c r="I1" s="33"/>
      <c r="J1" s="33"/>
      <c r="K1" s="33" t="s">
        <v>68</v>
      </c>
      <c r="L1" s="33"/>
      <c r="M1" s="33"/>
      <c r="N1" s="33" t="s">
        <v>69</v>
      </c>
      <c r="O1" s="33"/>
      <c r="P1" s="33"/>
      <c r="Q1" s="33" t="s">
        <v>70</v>
      </c>
      <c r="R1" s="33"/>
      <c r="S1" s="33"/>
      <c r="T1" s="33" t="s">
        <v>71</v>
      </c>
      <c r="U1" s="33"/>
      <c r="V1" s="33"/>
    </row>
    <row r="2" spans="1:22" x14ac:dyDescent="0.25">
      <c r="D2" s="31" t="s">
        <v>55</v>
      </c>
      <c r="E2" s="31" t="s">
        <v>72</v>
      </c>
      <c r="F2" s="31" t="s">
        <v>55</v>
      </c>
      <c r="G2" s="31" t="s">
        <v>72</v>
      </c>
      <c r="H2" s="31" t="s">
        <v>55</v>
      </c>
      <c r="I2" s="31" t="s">
        <v>72</v>
      </c>
      <c r="J2" s="31" t="s">
        <v>73</v>
      </c>
      <c r="K2" s="31" t="s">
        <v>55</v>
      </c>
      <c r="L2" s="31" t="s">
        <v>72</v>
      </c>
      <c r="M2" s="31" t="s">
        <v>73</v>
      </c>
      <c r="N2" s="31" t="s">
        <v>55</v>
      </c>
      <c r="O2" s="31" t="s">
        <v>72</v>
      </c>
      <c r="P2" s="31" t="s">
        <v>73</v>
      </c>
      <c r="Q2" s="31" t="s">
        <v>55</v>
      </c>
      <c r="R2" s="31" t="s">
        <v>72</v>
      </c>
      <c r="S2" s="31" t="s">
        <v>73</v>
      </c>
      <c r="T2" s="31" t="s">
        <v>55</v>
      </c>
      <c r="U2" s="31" t="s">
        <v>72</v>
      </c>
      <c r="V2" s="31" t="s">
        <v>73</v>
      </c>
    </row>
    <row r="3" spans="1:22" x14ac:dyDescent="0.25">
      <c r="A3" s="2" t="s">
        <v>1</v>
      </c>
      <c r="B3" s="2">
        <v>25</v>
      </c>
      <c r="C3" s="2">
        <v>0.4</v>
      </c>
      <c r="D3" s="2">
        <v>38.790230000000001</v>
      </c>
      <c r="E3" s="2">
        <v>4.6000000000000001E-4</v>
      </c>
      <c r="F3" s="2">
        <v>38.790230000000001</v>
      </c>
      <c r="G3" s="2">
        <v>8.4999999999999995E-4</v>
      </c>
      <c r="H3" s="2">
        <v>38.790230000000001</v>
      </c>
      <c r="I3" s="2">
        <v>1.0378099999999999</v>
      </c>
      <c r="J3" s="2">
        <v>11</v>
      </c>
      <c r="K3" s="2">
        <v>38.787599999999998</v>
      </c>
      <c r="L3" s="2">
        <v>1.0381400000000001</v>
      </c>
      <c r="M3" s="2">
        <v>44</v>
      </c>
      <c r="N3" s="2">
        <v>38.787599999999998</v>
      </c>
      <c r="O3" s="2">
        <v>1.0386</v>
      </c>
      <c r="P3" s="2">
        <v>70</v>
      </c>
      <c r="Q3" s="2">
        <v>38.787599999999998</v>
      </c>
      <c r="R3" s="2">
        <v>1.0266200000000001</v>
      </c>
      <c r="S3" s="2">
        <v>112</v>
      </c>
      <c r="T3" s="2">
        <v>38.787599999999998</v>
      </c>
      <c r="U3" s="2">
        <v>1.03332</v>
      </c>
      <c r="V3" s="2">
        <v>11</v>
      </c>
    </row>
    <row r="4" spans="1:22" x14ac:dyDescent="0.25">
      <c r="A4" s="2" t="s">
        <v>1</v>
      </c>
      <c r="B4" s="2">
        <v>25</v>
      </c>
      <c r="C4" s="2">
        <v>0.4</v>
      </c>
      <c r="D4" s="2">
        <v>38.790230000000001</v>
      </c>
      <c r="E4" s="2">
        <v>5.7099999999999998E-3</v>
      </c>
      <c r="F4" s="2">
        <v>38.790230000000001</v>
      </c>
      <c r="G4" s="2">
        <v>1.1379999999999999E-2</v>
      </c>
      <c r="H4" s="2">
        <v>38.790230000000001</v>
      </c>
      <c r="I4" s="2">
        <v>1.0293600000000001</v>
      </c>
      <c r="J4" s="2">
        <v>13</v>
      </c>
      <c r="K4" s="2">
        <v>38.787599999999998</v>
      </c>
      <c r="L4" s="2">
        <v>1.0473300000000001</v>
      </c>
      <c r="M4" s="2">
        <v>40</v>
      </c>
      <c r="N4" s="2">
        <v>38.95223</v>
      </c>
      <c r="O4" s="2">
        <v>1.0367200000000001</v>
      </c>
      <c r="P4" s="2">
        <v>73</v>
      </c>
      <c r="Q4" s="2">
        <v>38.787599999999998</v>
      </c>
      <c r="R4" s="2">
        <v>1.02796</v>
      </c>
      <c r="S4" s="2">
        <v>88</v>
      </c>
      <c r="T4" s="2">
        <v>38.787599999999998</v>
      </c>
      <c r="U4" s="2">
        <v>1.0710500000000001</v>
      </c>
      <c r="V4" s="2">
        <v>11</v>
      </c>
    </row>
    <row r="5" spans="1:22" x14ac:dyDescent="0.25">
      <c r="A5" s="2" t="s">
        <v>1</v>
      </c>
      <c r="B5" s="2">
        <v>25</v>
      </c>
      <c r="C5" s="2">
        <v>0.4</v>
      </c>
      <c r="D5" s="2">
        <v>38.790230000000001</v>
      </c>
      <c r="E5" s="2">
        <v>5.1999999999999998E-3</v>
      </c>
      <c r="F5" s="2">
        <v>38.790230000000001</v>
      </c>
      <c r="G5" s="2">
        <v>1.72E-2</v>
      </c>
      <c r="H5" s="2">
        <v>38.790230000000001</v>
      </c>
      <c r="I5" s="2">
        <v>1.0372600000000001</v>
      </c>
      <c r="J5" s="2">
        <v>13</v>
      </c>
      <c r="K5" s="2">
        <v>38.787599999999998</v>
      </c>
      <c r="L5" s="2">
        <v>1.0431600000000001</v>
      </c>
      <c r="M5" s="2">
        <v>45</v>
      </c>
      <c r="N5" s="2">
        <v>38.787599999999998</v>
      </c>
      <c r="O5" s="2">
        <v>1.0360199999999999</v>
      </c>
      <c r="P5" s="2">
        <v>72</v>
      </c>
      <c r="Q5" s="2">
        <v>38.787599999999998</v>
      </c>
      <c r="R5" s="2">
        <v>1.0347900000000001</v>
      </c>
      <c r="S5" s="2">
        <v>115</v>
      </c>
      <c r="T5" s="2">
        <v>38.787599999999998</v>
      </c>
      <c r="U5" s="2">
        <v>1.0798000000000001</v>
      </c>
      <c r="V5" s="2">
        <v>13</v>
      </c>
    </row>
    <row r="6" spans="1:22" x14ac:dyDescent="0.25">
      <c r="A6" s="2" t="s">
        <v>1</v>
      </c>
      <c r="B6" s="2">
        <v>25</v>
      </c>
      <c r="C6" s="2">
        <v>0.4</v>
      </c>
      <c r="D6" s="2">
        <v>38.790230000000001</v>
      </c>
      <c r="E6" s="2">
        <v>5.2199999999999998E-3</v>
      </c>
      <c r="F6" s="2">
        <v>38.790230000000001</v>
      </c>
      <c r="G6" s="2">
        <v>1.1440000000000001E-2</v>
      </c>
      <c r="H6" s="2">
        <v>38.790230000000001</v>
      </c>
      <c r="I6" s="2">
        <v>1.0383800000000001</v>
      </c>
      <c r="J6" s="2">
        <v>11</v>
      </c>
      <c r="K6" s="2">
        <v>38.787599999999998</v>
      </c>
      <c r="L6" s="2">
        <v>1.0430200000000001</v>
      </c>
      <c r="M6" s="2">
        <v>42</v>
      </c>
      <c r="N6" s="2">
        <v>38.95223</v>
      </c>
      <c r="O6" s="2">
        <v>1.0379</v>
      </c>
      <c r="P6" s="2">
        <v>71</v>
      </c>
      <c r="Q6" s="2">
        <v>38.787599999999998</v>
      </c>
      <c r="R6" s="2">
        <v>1.03241</v>
      </c>
      <c r="S6" s="2">
        <v>115</v>
      </c>
      <c r="T6" s="2">
        <v>38.787599999999998</v>
      </c>
      <c r="U6" s="2">
        <v>1.0856699999999999</v>
      </c>
      <c r="V6" s="2">
        <v>13</v>
      </c>
    </row>
    <row r="7" spans="1:22" x14ac:dyDescent="0.25">
      <c r="A7" s="2" t="s">
        <v>1</v>
      </c>
      <c r="B7" s="2">
        <v>25</v>
      </c>
      <c r="C7" s="2">
        <v>0.4</v>
      </c>
      <c r="D7" s="2">
        <v>38.790230000000001</v>
      </c>
      <c r="E7" s="2">
        <v>5.8100000000000001E-3</v>
      </c>
      <c r="F7" s="2">
        <v>38.790230000000001</v>
      </c>
      <c r="G7" s="2">
        <v>1.1440000000000001E-2</v>
      </c>
      <c r="H7" s="2">
        <v>38.790230000000001</v>
      </c>
      <c r="I7" s="2">
        <v>1.0268900000000001</v>
      </c>
      <c r="J7" s="2">
        <v>16</v>
      </c>
      <c r="K7" s="2">
        <v>38.787599999999998</v>
      </c>
      <c r="L7" s="2">
        <v>1.0386599999999999</v>
      </c>
      <c r="M7" s="2">
        <v>43</v>
      </c>
      <c r="N7" s="2">
        <v>38.95223</v>
      </c>
      <c r="O7" s="2">
        <v>1.0279400000000001</v>
      </c>
      <c r="P7" s="2">
        <v>68</v>
      </c>
      <c r="Q7" s="2">
        <v>38.787599999999998</v>
      </c>
      <c r="R7" s="2">
        <v>1.0328599999999999</v>
      </c>
      <c r="S7" s="2">
        <v>113</v>
      </c>
      <c r="T7" s="2">
        <v>38.787599999999998</v>
      </c>
      <c r="U7" s="2">
        <v>1.0414000000000001</v>
      </c>
      <c r="V7" s="2">
        <v>11</v>
      </c>
    </row>
    <row r="8" spans="1:22" x14ac:dyDescent="0.25">
      <c r="A8" s="2" t="s">
        <v>1</v>
      </c>
      <c r="B8" s="2">
        <v>25</v>
      </c>
      <c r="C8" s="2">
        <v>0.7</v>
      </c>
      <c r="D8" s="2">
        <v>31.86497</v>
      </c>
      <c r="E8" s="2">
        <v>5.7999999999999996E-3</v>
      </c>
      <c r="F8" s="2">
        <v>31.580970000000001</v>
      </c>
      <c r="G8" s="2">
        <v>1.426E-2</v>
      </c>
      <c r="H8" s="2">
        <v>30.63541</v>
      </c>
      <c r="I8" s="2">
        <v>1.6738299999999999</v>
      </c>
      <c r="J8" s="2">
        <v>24</v>
      </c>
      <c r="K8" s="2">
        <v>28.177859999999999</v>
      </c>
      <c r="L8" s="2">
        <v>1.68014</v>
      </c>
      <c r="M8" s="2">
        <v>70</v>
      </c>
      <c r="N8" s="2">
        <v>30.099519999999998</v>
      </c>
      <c r="O8" s="2">
        <v>1.67787</v>
      </c>
      <c r="P8" s="2">
        <v>122</v>
      </c>
      <c r="Q8" s="2">
        <v>30.216760000000001</v>
      </c>
      <c r="R8" s="2">
        <v>1.6741299999999999</v>
      </c>
      <c r="S8" s="2">
        <v>179</v>
      </c>
      <c r="T8" s="2">
        <v>28.177859999999999</v>
      </c>
      <c r="U8" s="2">
        <v>1.70235</v>
      </c>
      <c r="V8" s="2">
        <v>22</v>
      </c>
    </row>
    <row r="9" spans="1:22" x14ac:dyDescent="0.25">
      <c r="A9" s="2" t="s">
        <v>1</v>
      </c>
      <c r="B9" s="2">
        <v>25</v>
      </c>
      <c r="C9" s="2">
        <v>0.7</v>
      </c>
      <c r="D9" s="2">
        <v>31.86497</v>
      </c>
      <c r="E9" s="2">
        <v>5.9100000000000003E-3</v>
      </c>
      <c r="F9" s="2">
        <v>31.580970000000001</v>
      </c>
      <c r="G9" s="2">
        <v>1.4279999999999999E-2</v>
      </c>
      <c r="H9" s="2">
        <v>30.73179</v>
      </c>
      <c r="I9" s="2">
        <v>1.69869</v>
      </c>
      <c r="J9" s="2">
        <v>26</v>
      </c>
      <c r="K9" s="2">
        <v>28.276789999999998</v>
      </c>
      <c r="L9" s="2">
        <v>1.6873100000000001</v>
      </c>
      <c r="M9" s="2">
        <v>63</v>
      </c>
      <c r="N9" s="2">
        <v>30.303660000000001</v>
      </c>
      <c r="O9" s="2">
        <v>1.6768000000000001</v>
      </c>
      <c r="P9" s="2">
        <v>117</v>
      </c>
      <c r="Q9" s="2">
        <v>29.717079999999999</v>
      </c>
      <c r="R9" s="2">
        <v>1.6807399999999999</v>
      </c>
      <c r="S9" s="2">
        <v>161</v>
      </c>
      <c r="T9" s="2">
        <v>27.409949999999998</v>
      </c>
      <c r="U9" s="2">
        <v>1.74207</v>
      </c>
      <c r="V9" s="2">
        <v>23</v>
      </c>
    </row>
    <row r="10" spans="1:22" x14ac:dyDescent="0.25">
      <c r="A10" s="2" t="s">
        <v>1</v>
      </c>
      <c r="B10" s="2">
        <v>25</v>
      </c>
      <c r="C10" s="2">
        <v>0.7</v>
      </c>
      <c r="D10" s="2">
        <v>31.86497</v>
      </c>
      <c r="E10" s="2">
        <v>5.8100000000000001E-3</v>
      </c>
      <c r="F10" s="2">
        <v>31.580970000000001</v>
      </c>
      <c r="G10" s="2">
        <v>1.393E-2</v>
      </c>
      <c r="H10" s="2">
        <v>30.715669999999999</v>
      </c>
      <c r="I10" s="2">
        <v>1.6956899999999999</v>
      </c>
      <c r="J10" s="2">
        <v>34</v>
      </c>
      <c r="K10" s="2">
        <v>28.393260000000001</v>
      </c>
      <c r="L10" s="2">
        <v>2.00108</v>
      </c>
      <c r="M10" s="2">
        <v>24</v>
      </c>
      <c r="N10" s="2">
        <v>28.982659999999999</v>
      </c>
      <c r="O10" s="2">
        <v>1.68106</v>
      </c>
      <c r="P10" s="2">
        <v>88</v>
      </c>
      <c r="Q10" s="2">
        <v>30.96219</v>
      </c>
      <c r="R10" s="2">
        <v>1.68048</v>
      </c>
      <c r="S10" s="2">
        <v>171</v>
      </c>
      <c r="T10" s="2">
        <v>28.280639999999998</v>
      </c>
      <c r="U10" s="2">
        <v>1.68289</v>
      </c>
      <c r="V10" s="2">
        <v>19</v>
      </c>
    </row>
    <row r="11" spans="1:22" x14ac:dyDescent="0.25">
      <c r="A11" s="2" t="s">
        <v>1</v>
      </c>
      <c r="B11" s="2">
        <v>25</v>
      </c>
      <c r="C11" s="2">
        <v>0.7</v>
      </c>
      <c r="D11" s="2">
        <v>31.86497</v>
      </c>
      <c r="E11" s="2">
        <v>5.6899999999999997E-3</v>
      </c>
      <c r="F11" s="2">
        <v>31.580970000000001</v>
      </c>
      <c r="G11" s="2">
        <v>1.3979999999999999E-2</v>
      </c>
      <c r="H11" s="2">
        <v>30.662839999999999</v>
      </c>
      <c r="I11" s="2">
        <v>1.70794</v>
      </c>
      <c r="J11" s="2">
        <v>25</v>
      </c>
      <c r="K11" s="2">
        <v>28.177859999999999</v>
      </c>
      <c r="L11" s="2">
        <v>1.6924399999999999</v>
      </c>
      <c r="M11" s="2">
        <v>63</v>
      </c>
      <c r="N11" s="2">
        <v>30.07489</v>
      </c>
      <c r="O11" s="2">
        <v>1.68011</v>
      </c>
      <c r="P11" s="2">
        <v>120</v>
      </c>
      <c r="Q11" s="2">
        <v>30.097359999999998</v>
      </c>
      <c r="R11" s="2">
        <v>1.67503</v>
      </c>
      <c r="S11" s="2">
        <v>157</v>
      </c>
      <c r="T11" s="2">
        <v>28.27477</v>
      </c>
      <c r="U11" s="2">
        <v>1.74146</v>
      </c>
      <c r="V11" s="2">
        <v>22</v>
      </c>
    </row>
    <row r="12" spans="1:22" x14ac:dyDescent="0.25">
      <c r="A12" s="2" t="s">
        <v>1</v>
      </c>
      <c r="B12" s="2">
        <v>25</v>
      </c>
      <c r="C12" s="2">
        <v>0.7</v>
      </c>
      <c r="D12" s="2">
        <v>31.86497</v>
      </c>
      <c r="E12" s="2">
        <v>5.64E-3</v>
      </c>
      <c r="F12" s="2">
        <v>31.580970000000001</v>
      </c>
      <c r="G12" s="2">
        <v>1.3950000000000001E-2</v>
      </c>
      <c r="H12" s="2">
        <v>30.765969999999999</v>
      </c>
      <c r="I12" s="2">
        <v>1.7070700000000001</v>
      </c>
      <c r="J12" s="2">
        <v>29</v>
      </c>
      <c r="K12" s="2">
        <v>28.177859999999999</v>
      </c>
      <c r="L12" s="2">
        <v>1.68737</v>
      </c>
      <c r="M12" s="2">
        <v>69</v>
      </c>
      <c r="N12" s="2">
        <v>30.140460000000001</v>
      </c>
      <c r="O12" s="2">
        <v>1.68218</v>
      </c>
      <c r="P12" s="2">
        <v>114</v>
      </c>
      <c r="Q12" s="2">
        <v>29.717079999999999</v>
      </c>
      <c r="R12" s="2">
        <v>1.6761200000000001</v>
      </c>
      <c r="S12" s="2">
        <v>154</v>
      </c>
      <c r="T12" s="2">
        <v>28.177859999999999</v>
      </c>
      <c r="U12" s="2">
        <v>1.7312399999999999</v>
      </c>
      <c r="V12" s="2">
        <v>21</v>
      </c>
    </row>
    <row r="13" spans="1:22" x14ac:dyDescent="0.25">
      <c r="A13" s="2" t="s">
        <v>1</v>
      </c>
      <c r="B13" s="2">
        <v>25</v>
      </c>
      <c r="C13" s="2">
        <v>1</v>
      </c>
      <c r="D13" s="2">
        <v>30.892900000000001</v>
      </c>
      <c r="E13" s="2">
        <v>6.5799999999999999E-3</v>
      </c>
      <c r="F13" s="2">
        <v>27.14762</v>
      </c>
      <c r="G13" s="2">
        <v>1.9210000000000001E-2</v>
      </c>
      <c r="H13" s="2">
        <v>29.871490000000001</v>
      </c>
      <c r="I13" s="2">
        <v>2.0952199999999999</v>
      </c>
      <c r="J13" s="2">
        <v>44</v>
      </c>
      <c r="K13" s="2">
        <v>27.879390000000001</v>
      </c>
      <c r="L13" s="2">
        <v>2.10982</v>
      </c>
      <c r="M13" s="2">
        <v>76</v>
      </c>
      <c r="N13" s="2">
        <v>29.45561</v>
      </c>
      <c r="O13" s="2">
        <v>2.0999099999999999</v>
      </c>
      <c r="P13" s="2">
        <v>148</v>
      </c>
      <c r="Q13" s="2">
        <v>27.307580000000002</v>
      </c>
      <c r="R13" s="2">
        <v>2.0983299999999998</v>
      </c>
      <c r="S13" s="2">
        <v>191</v>
      </c>
      <c r="T13" s="2">
        <v>27.943049999999999</v>
      </c>
      <c r="U13" s="2">
        <v>2.1332399999999998</v>
      </c>
      <c r="V13" s="2">
        <v>27</v>
      </c>
    </row>
    <row r="14" spans="1:22" x14ac:dyDescent="0.25">
      <c r="A14" s="2" t="s">
        <v>1</v>
      </c>
      <c r="B14" s="2">
        <v>25</v>
      </c>
      <c r="C14" s="2">
        <v>1</v>
      </c>
      <c r="D14" s="2">
        <v>30.892900000000001</v>
      </c>
      <c r="E14" s="2">
        <v>6.4099999999999999E-3</v>
      </c>
      <c r="F14" s="2">
        <v>27.14762</v>
      </c>
      <c r="G14" s="2">
        <v>1.9060000000000001E-2</v>
      </c>
      <c r="H14" s="2">
        <v>30.892900000000001</v>
      </c>
      <c r="I14" s="2">
        <v>2.1206100000000001</v>
      </c>
      <c r="J14" s="2">
        <v>39</v>
      </c>
      <c r="K14" s="2">
        <v>27.856300000000001</v>
      </c>
      <c r="L14" s="2">
        <v>2.2406899999999998</v>
      </c>
      <c r="M14" s="2">
        <v>79</v>
      </c>
      <c r="N14" s="2">
        <v>32.409590000000001</v>
      </c>
      <c r="O14" s="2">
        <v>2.0944600000000002</v>
      </c>
      <c r="P14" s="2">
        <v>145</v>
      </c>
      <c r="Q14" s="2">
        <v>27.27355</v>
      </c>
      <c r="R14" s="2">
        <v>2.09389</v>
      </c>
      <c r="S14" s="2">
        <v>221</v>
      </c>
      <c r="T14" s="2">
        <v>27.84328</v>
      </c>
      <c r="U14" s="2">
        <v>2.1581800000000002</v>
      </c>
      <c r="V14" s="2">
        <v>28</v>
      </c>
    </row>
    <row r="15" spans="1:22" x14ac:dyDescent="0.25">
      <c r="A15" s="2" t="s">
        <v>1</v>
      </c>
      <c r="B15" s="2">
        <v>25</v>
      </c>
      <c r="C15" s="2">
        <v>1</v>
      </c>
      <c r="D15" s="2">
        <v>30.892900000000001</v>
      </c>
      <c r="E15" s="2">
        <v>6.4799999999999996E-3</v>
      </c>
      <c r="F15" s="2">
        <v>27.14762</v>
      </c>
      <c r="G15" s="2">
        <v>1.9189999999999999E-2</v>
      </c>
      <c r="H15" s="2">
        <v>29.706589999999998</v>
      </c>
      <c r="I15" s="2">
        <v>2.0948699999999998</v>
      </c>
      <c r="J15" s="2">
        <v>47</v>
      </c>
      <c r="K15" s="2">
        <v>27.89884</v>
      </c>
      <c r="L15" s="2">
        <v>2.1000700000000001</v>
      </c>
      <c r="M15" s="2">
        <v>87</v>
      </c>
      <c r="N15" s="2">
        <v>32.100340000000003</v>
      </c>
      <c r="O15" s="2">
        <v>2.0950899999999999</v>
      </c>
      <c r="P15" s="2">
        <v>122</v>
      </c>
      <c r="Q15" s="2">
        <v>28.191210000000002</v>
      </c>
      <c r="R15" s="2">
        <v>2.0968100000000001</v>
      </c>
      <c r="S15" s="2">
        <v>227</v>
      </c>
      <c r="T15" s="2">
        <v>27.943280000000001</v>
      </c>
      <c r="U15" s="2">
        <v>2.0944799999999999</v>
      </c>
      <c r="V15" s="2">
        <v>26</v>
      </c>
    </row>
    <row r="16" spans="1:22" x14ac:dyDescent="0.25">
      <c r="A16" s="2" t="s">
        <v>1</v>
      </c>
      <c r="B16" s="2">
        <v>25</v>
      </c>
      <c r="C16" s="2">
        <v>1</v>
      </c>
      <c r="D16" s="2">
        <v>30.892900000000001</v>
      </c>
      <c r="E16" s="2">
        <v>6.28E-3</v>
      </c>
      <c r="F16" s="2">
        <v>27.14762</v>
      </c>
      <c r="G16" s="2">
        <v>1.9019999999999999E-2</v>
      </c>
      <c r="H16" s="2">
        <v>30.889700000000001</v>
      </c>
      <c r="I16" s="2">
        <v>2.1183700000000001</v>
      </c>
      <c r="J16" s="2">
        <v>44</v>
      </c>
      <c r="K16" s="2">
        <v>27.854389999999999</v>
      </c>
      <c r="L16" s="2">
        <v>2.11172</v>
      </c>
      <c r="M16" s="2">
        <v>81</v>
      </c>
      <c r="N16" s="2">
        <v>30.750340000000001</v>
      </c>
      <c r="O16" s="2">
        <v>2.1045099999999999</v>
      </c>
      <c r="P16" s="2">
        <v>147</v>
      </c>
      <c r="Q16" s="2">
        <v>28.226659999999999</v>
      </c>
      <c r="R16" s="2">
        <v>2.0987100000000001</v>
      </c>
      <c r="S16" s="2">
        <v>193</v>
      </c>
      <c r="T16" s="2">
        <v>26.941230000000001</v>
      </c>
      <c r="U16" s="2">
        <v>2.1072799999999998</v>
      </c>
      <c r="V16" s="2">
        <v>29</v>
      </c>
    </row>
    <row r="17" spans="1:22" x14ac:dyDescent="0.25">
      <c r="A17" s="2" t="s">
        <v>1</v>
      </c>
      <c r="B17" s="2">
        <v>25</v>
      </c>
      <c r="C17" s="2">
        <v>1</v>
      </c>
      <c r="D17" s="2">
        <v>30.892900000000001</v>
      </c>
      <c r="E17" s="2">
        <v>6.3499999999999997E-3</v>
      </c>
      <c r="F17" s="2">
        <v>27.14762</v>
      </c>
      <c r="G17" s="2">
        <v>1.9029999999999998E-2</v>
      </c>
      <c r="H17" s="2">
        <v>29.608080000000001</v>
      </c>
      <c r="I17" s="2">
        <v>2.1054599999999999</v>
      </c>
      <c r="J17" s="2">
        <v>43</v>
      </c>
      <c r="K17" s="2">
        <v>27.854389999999999</v>
      </c>
      <c r="L17" s="2">
        <v>2.1001300000000001</v>
      </c>
      <c r="M17" s="2">
        <v>89</v>
      </c>
      <c r="N17" s="2">
        <v>31.055430000000001</v>
      </c>
      <c r="O17" s="2">
        <v>2.0944500000000001</v>
      </c>
      <c r="P17" s="2">
        <v>143</v>
      </c>
      <c r="Q17" s="2">
        <v>28.191210000000002</v>
      </c>
      <c r="R17" s="2">
        <v>2.0939299999999998</v>
      </c>
      <c r="S17" s="2">
        <v>173</v>
      </c>
      <c r="T17" s="2">
        <v>27.939820000000001</v>
      </c>
      <c r="U17" s="2">
        <v>2.1376599999999999</v>
      </c>
      <c r="V17" s="2">
        <v>28</v>
      </c>
    </row>
    <row r="18" spans="1:22" x14ac:dyDescent="0.25">
      <c r="A18" s="2" t="s">
        <v>1</v>
      </c>
      <c r="B18" s="2">
        <v>100</v>
      </c>
      <c r="C18" s="2">
        <v>0.4</v>
      </c>
      <c r="D18" s="2">
        <v>173.21245999999999</v>
      </c>
      <c r="E18" s="2">
        <v>2.2210000000000001E-2</v>
      </c>
      <c r="F18" s="2">
        <v>173.21245999999999</v>
      </c>
      <c r="G18" s="2">
        <v>3.9199999999999999E-2</v>
      </c>
      <c r="H18" s="2">
        <v>172.92562000000001</v>
      </c>
      <c r="I18" s="2">
        <v>9.5751600000000003</v>
      </c>
      <c r="J18" s="2">
        <v>77</v>
      </c>
      <c r="K18" s="2">
        <v>169.52009000000001</v>
      </c>
      <c r="L18" s="2">
        <v>9.5611800000000002</v>
      </c>
      <c r="M18" s="2">
        <v>35</v>
      </c>
      <c r="N18" s="2">
        <v>195.83199999999999</v>
      </c>
      <c r="O18" s="2">
        <v>9.4791399999999992</v>
      </c>
      <c r="P18" s="2">
        <v>257</v>
      </c>
      <c r="Q18" s="2">
        <v>173.14465999999999</v>
      </c>
      <c r="R18" s="2">
        <v>9.5508000000000006</v>
      </c>
      <c r="S18" s="2">
        <v>102</v>
      </c>
      <c r="T18" s="2">
        <v>169.52009000000001</v>
      </c>
      <c r="U18" s="2">
        <v>9.8014799999999997</v>
      </c>
      <c r="V18" s="2">
        <v>17</v>
      </c>
    </row>
    <row r="19" spans="1:22" x14ac:dyDescent="0.25">
      <c r="A19" s="2" t="s">
        <v>1</v>
      </c>
      <c r="B19" s="2">
        <v>100</v>
      </c>
      <c r="C19" s="2">
        <v>0.4</v>
      </c>
      <c r="D19" s="2">
        <v>173.21245999999999</v>
      </c>
      <c r="E19" s="2">
        <v>2.162E-2</v>
      </c>
      <c r="F19" s="2">
        <v>173.21245999999999</v>
      </c>
      <c r="G19" s="2">
        <v>3.9269999999999999E-2</v>
      </c>
      <c r="H19" s="2">
        <v>172.92562000000001</v>
      </c>
      <c r="I19" s="2">
        <v>9.5846800000000005</v>
      </c>
      <c r="J19" s="2">
        <v>78</v>
      </c>
      <c r="K19" s="2">
        <v>169.52009000000001</v>
      </c>
      <c r="L19" s="2">
        <v>9.6337200000000003</v>
      </c>
      <c r="M19" s="2">
        <v>36</v>
      </c>
      <c r="N19" s="2">
        <v>174.60773</v>
      </c>
      <c r="O19" s="2">
        <v>9.5089100000000002</v>
      </c>
      <c r="P19" s="2">
        <v>254</v>
      </c>
      <c r="Q19" s="2">
        <v>170.88949</v>
      </c>
      <c r="R19" s="2">
        <v>9.5156799999999997</v>
      </c>
      <c r="S19" s="2">
        <v>101</v>
      </c>
      <c r="T19" s="2">
        <v>169.52009000000001</v>
      </c>
      <c r="U19" s="2">
        <v>9.7094400000000007</v>
      </c>
      <c r="V19" s="2">
        <v>17</v>
      </c>
    </row>
    <row r="20" spans="1:22" x14ac:dyDescent="0.25">
      <c r="A20" s="2" t="s">
        <v>1</v>
      </c>
      <c r="B20" s="2">
        <v>100</v>
      </c>
      <c r="C20" s="2">
        <v>0.4</v>
      </c>
      <c r="D20" s="2">
        <v>173.21245999999999</v>
      </c>
      <c r="E20" s="2">
        <v>2.146E-2</v>
      </c>
      <c r="F20" s="2">
        <v>173.21245999999999</v>
      </c>
      <c r="G20" s="2">
        <v>3.9030000000000002E-2</v>
      </c>
      <c r="H20" s="2">
        <v>173.01490999999999</v>
      </c>
      <c r="I20" s="2">
        <v>9.51187</v>
      </c>
      <c r="J20" s="2">
        <v>77</v>
      </c>
      <c r="K20" s="2">
        <v>169.52009000000001</v>
      </c>
      <c r="L20" s="2">
        <v>9.4987700000000004</v>
      </c>
      <c r="M20" s="2">
        <v>34</v>
      </c>
      <c r="N20" s="2">
        <v>175.14971</v>
      </c>
      <c r="O20" s="2">
        <v>9.5084400000000002</v>
      </c>
      <c r="P20" s="2">
        <v>275</v>
      </c>
      <c r="Q20" s="2">
        <v>172.92679000000001</v>
      </c>
      <c r="R20" s="2">
        <v>9.5362200000000001</v>
      </c>
      <c r="S20" s="2">
        <v>101</v>
      </c>
      <c r="T20" s="2">
        <v>169.52009000000001</v>
      </c>
      <c r="U20" s="2">
        <v>9.5983499999999999</v>
      </c>
      <c r="V20" s="2">
        <v>17</v>
      </c>
    </row>
    <row r="21" spans="1:22" x14ac:dyDescent="0.25">
      <c r="A21" s="2" t="s">
        <v>1</v>
      </c>
      <c r="B21" s="2">
        <v>100</v>
      </c>
      <c r="C21" s="2">
        <v>0.4</v>
      </c>
      <c r="D21" s="2">
        <v>173.21245999999999</v>
      </c>
      <c r="E21" s="2">
        <v>2.1360000000000001E-2</v>
      </c>
      <c r="F21" s="2">
        <v>173.21245999999999</v>
      </c>
      <c r="G21" s="2">
        <v>3.9300000000000002E-2</v>
      </c>
      <c r="H21" s="2">
        <v>172.92562000000001</v>
      </c>
      <c r="I21" s="2">
        <v>9.4955599999999993</v>
      </c>
      <c r="J21" s="2">
        <v>76</v>
      </c>
      <c r="K21" s="2">
        <v>169.52009000000001</v>
      </c>
      <c r="L21" s="2">
        <v>9.5705799999999996</v>
      </c>
      <c r="M21" s="2">
        <v>36</v>
      </c>
      <c r="N21" s="2">
        <v>176.8398</v>
      </c>
      <c r="O21" s="2">
        <v>9.5087799999999998</v>
      </c>
      <c r="P21" s="2">
        <v>256</v>
      </c>
      <c r="Q21" s="2">
        <v>169.6112</v>
      </c>
      <c r="R21" s="2">
        <v>9.5382400000000001</v>
      </c>
      <c r="S21" s="2">
        <v>103</v>
      </c>
      <c r="T21" s="2">
        <v>169.52009000000001</v>
      </c>
      <c r="U21" s="2">
        <v>9.5411300000000008</v>
      </c>
      <c r="V21" s="2">
        <v>17</v>
      </c>
    </row>
    <row r="22" spans="1:22" x14ac:dyDescent="0.25">
      <c r="A22" s="2" t="s">
        <v>1</v>
      </c>
      <c r="B22" s="2">
        <v>100</v>
      </c>
      <c r="C22" s="2">
        <v>0.4</v>
      </c>
      <c r="D22" s="2">
        <v>173.21245999999999</v>
      </c>
      <c r="E22" s="2">
        <v>2.1899999999999999E-2</v>
      </c>
      <c r="F22" s="2">
        <v>173.21245999999999</v>
      </c>
      <c r="G22" s="2">
        <v>4.0320000000000002E-2</v>
      </c>
      <c r="H22" s="2">
        <v>172.92562000000001</v>
      </c>
      <c r="I22" s="2">
        <v>9.5790199999999999</v>
      </c>
      <c r="J22" s="2">
        <v>66</v>
      </c>
      <c r="K22" s="2">
        <v>169.52009000000001</v>
      </c>
      <c r="L22" s="2">
        <v>9.6228700000000007</v>
      </c>
      <c r="M22" s="2">
        <v>29</v>
      </c>
      <c r="N22" s="2">
        <v>175.30945</v>
      </c>
      <c r="O22" s="2">
        <v>9.4842499999999994</v>
      </c>
      <c r="P22" s="2">
        <v>247</v>
      </c>
      <c r="Q22" s="2">
        <v>169.81136000000001</v>
      </c>
      <c r="R22" s="2">
        <v>9.5711899999999996</v>
      </c>
      <c r="S22" s="2">
        <v>89</v>
      </c>
      <c r="T22" s="2">
        <v>169.52009000000001</v>
      </c>
      <c r="U22" s="2">
        <v>10.018969999999999</v>
      </c>
      <c r="V22" s="2">
        <v>17</v>
      </c>
    </row>
    <row r="23" spans="1:22" x14ac:dyDescent="0.25">
      <c r="A23" s="2" t="s">
        <v>1</v>
      </c>
      <c r="B23" s="2">
        <v>100</v>
      </c>
      <c r="C23" s="2">
        <v>0.7</v>
      </c>
      <c r="D23" s="2">
        <v>150.16473999999999</v>
      </c>
      <c r="E23" s="2">
        <v>2.6259999999999999E-2</v>
      </c>
      <c r="F23" s="2">
        <v>111.96259000000001</v>
      </c>
      <c r="G23" s="2">
        <v>6.0449999999999997E-2</v>
      </c>
      <c r="H23" s="2">
        <v>117.49742000000001</v>
      </c>
      <c r="I23" s="2">
        <v>24.340150000000001</v>
      </c>
      <c r="J23" s="2">
        <v>179</v>
      </c>
      <c r="K23" s="2">
        <v>145.63083</v>
      </c>
      <c r="L23" s="2">
        <v>24.54749</v>
      </c>
      <c r="M23" s="2">
        <v>80</v>
      </c>
      <c r="N23" s="2">
        <v>110.46167</v>
      </c>
      <c r="O23" s="2">
        <v>24.304130000000001</v>
      </c>
      <c r="P23" s="2">
        <v>613</v>
      </c>
      <c r="Q23" s="2">
        <v>108.32661</v>
      </c>
      <c r="R23" s="2">
        <v>24.353770000000001</v>
      </c>
      <c r="S23" s="2">
        <v>239</v>
      </c>
      <c r="T23" s="2">
        <v>111.35299000000001</v>
      </c>
      <c r="U23" s="2">
        <v>24.619389999999999</v>
      </c>
      <c r="V23" s="2">
        <v>36</v>
      </c>
    </row>
    <row r="24" spans="1:22" x14ac:dyDescent="0.25">
      <c r="A24" s="2" t="s">
        <v>1</v>
      </c>
      <c r="B24" s="2">
        <v>100</v>
      </c>
      <c r="C24" s="2">
        <v>0.7</v>
      </c>
      <c r="D24" s="2">
        <v>150.16473999999999</v>
      </c>
      <c r="E24" s="2">
        <v>2.6409999999999999E-2</v>
      </c>
      <c r="F24" s="2">
        <v>111.96259000000001</v>
      </c>
      <c r="G24" s="2">
        <v>6.1409999999999999E-2</v>
      </c>
      <c r="H24" s="2">
        <v>109.58253999999999</v>
      </c>
      <c r="I24" s="2">
        <v>24.303920000000002</v>
      </c>
      <c r="J24" s="2">
        <v>178</v>
      </c>
      <c r="K24" s="2">
        <v>145.55816999999999</v>
      </c>
      <c r="L24" s="2">
        <v>24.394210000000001</v>
      </c>
      <c r="M24" s="2">
        <v>78</v>
      </c>
      <c r="N24" s="2">
        <v>115.28225</v>
      </c>
      <c r="O24" s="2">
        <v>24.283390000000001</v>
      </c>
      <c r="P24" s="2">
        <v>613</v>
      </c>
      <c r="Q24" s="2">
        <v>109.29053</v>
      </c>
      <c r="R24" s="2">
        <v>24.326219999999999</v>
      </c>
      <c r="S24" s="2">
        <v>238</v>
      </c>
      <c r="T24" s="2">
        <v>107.50353</v>
      </c>
      <c r="U24" s="2">
        <v>24.579969999999999</v>
      </c>
      <c r="V24" s="2">
        <v>38</v>
      </c>
    </row>
    <row r="25" spans="1:22" x14ac:dyDescent="0.25">
      <c r="A25" s="2" t="s">
        <v>1</v>
      </c>
      <c r="B25" s="2">
        <v>100</v>
      </c>
      <c r="C25" s="2">
        <v>0.7</v>
      </c>
      <c r="D25" s="2">
        <v>150.16473999999999</v>
      </c>
      <c r="E25" s="2">
        <v>2.5749999999999999E-2</v>
      </c>
      <c r="F25" s="2">
        <v>111.96259000000001</v>
      </c>
      <c r="G25" s="2">
        <v>5.9819999999999998E-2</v>
      </c>
      <c r="H25" s="2">
        <v>114.85535</v>
      </c>
      <c r="I25" s="2">
        <v>24.287600000000001</v>
      </c>
      <c r="J25" s="2">
        <v>181</v>
      </c>
      <c r="K25" s="2">
        <v>145.61832999999999</v>
      </c>
      <c r="L25" s="2">
        <v>24.369450000000001</v>
      </c>
      <c r="M25" s="2">
        <v>79</v>
      </c>
      <c r="N25" s="2">
        <v>120.44045</v>
      </c>
      <c r="O25" s="2">
        <v>24.278680000000001</v>
      </c>
      <c r="P25" s="2">
        <v>599</v>
      </c>
      <c r="Q25" s="2">
        <v>109.35719</v>
      </c>
      <c r="R25" s="2">
        <v>24.27758</v>
      </c>
      <c r="S25" s="2">
        <v>241</v>
      </c>
      <c r="T25" s="2">
        <v>107.58655</v>
      </c>
      <c r="U25" s="2">
        <v>24.399560000000001</v>
      </c>
      <c r="V25" s="2">
        <v>40</v>
      </c>
    </row>
    <row r="26" spans="1:22" x14ac:dyDescent="0.25">
      <c r="A26" s="2" t="s">
        <v>1</v>
      </c>
      <c r="B26" s="2">
        <v>100</v>
      </c>
      <c r="C26" s="2">
        <v>0.7</v>
      </c>
      <c r="D26" s="2">
        <v>150.16473999999999</v>
      </c>
      <c r="E26" s="2">
        <v>2.571E-2</v>
      </c>
      <c r="F26" s="2">
        <v>111.96259000000001</v>
      </c>
      <c r="G26" s="2">
        <v>5.9830000000000001E-2</v>
      </c>
      <c r="H26" s="2">
        <v>114.64424</v>
      </c>
      <c r="I26" s="2">
        <v>24.274560000000001</v>
      </c>
      <c r="J26" s="2">
        <v>179</v>
      </c>
      <c r="K26" s="2">
        <v>145.59232</v>
      </c>
      <c r="L26" s="2">
        <v>24.398150000000001</v>
      </c>
      <c r="M26" s="2">
        <v>78</v>
      </c>
      <c r="N26" s="2">
        <v>114.4704</v>
      </c>
      <c r="O26" s="2">
        <v>24.29138</v>
      </c>
      <c r="P26" s="2">
        <v>578</v>
      </c>
      <c r="Q26" s="2">
        <v>108.41571</v>
      </c>
      <c r="R26" s="2">
        <v>24.293320000000001</v>
      </c>
      <c r="S26" s="2">
        <v>232</v>
      </c>
      <c r="T26" s="32">
        <v>107.64597999999999</v>
      </c>
      <c r="U26" s="32">
        <v>24.346900000000002</v>
      </c>
      <c r="V26" s="32">
        <v>45</v>
      </c>
    </row>
    <row r="27" spans="1:22" x14ac:dyDescent="0.25">
      <c r="A27" s="2" t="s">
        <v>1</v>
      </c>
      <c r="B27" s="2">
        <v>100</v>
      </c>
      <c r="C27" s="2">
        <v>0.7</v>
      </c>
      <c r="D27" s="2">
        <v>150.16473999999999</v>
      </c>
      <c r="E27" s="2">
        <v>2.6980000000000001E-2</v>
      </c>
      <c r="F27" s="2">
        <v>111.96259000000001</v>
      </c>
      <c r="G27" s="2">
        <v>6.3070000000000001E-2</v>
      </c>
      <c r="H27" s="2">
        <v>108.40321</v>
      </c>
      <c r="I27" s="2">
        <v>24.316929999999999</v>
      </c>
      <c r="J27" s="2">
        <v>181</v>
      </c>
      <c r="K27" s="2">
        <v>145.65561</v>
      </c>
      <c r="L27" s="2">
        <v>24.460229999999999</v>
      </c>
      <c r="M27" s="2">
        <v>79</v>
      </c>
      <c r="N27" s="2">
        <v>123.99515</v>
      </c>
      <c r="O27" s="2">
        <v>24.293279999999999</v>
      </c>
      <c r="P27" s="2">
        <v>615</v>
      </c>
      <c r="Q27" s="2">
        <v>109.35966999999999</v>
      </c>
      <c r="R27" s="2">
        <v>24.27543</v>
      </c>
      <c r="S27" s="2">
        <v>244</v>
      </c>
      <c r="T27" s="32">
        <v>145.50917999999999</v>
      </c>
      <c r="U27" s="32">
        <v>24.58455</v>
      </c>
      <c r="V27" s="32">
        <v>36</v>
      </c>
    </row>
    <row r="28" spans="1:22" x14ac:dyDescent="0.25">
      <c r="A28" s="2" t="s">
        <v>1</v>
      </c>
      <c r="B28" s="2">
        <v>100</v>
      </c>
      <c r="C28" s="2">
        <v>1</v>
      </c>
      <c r="D28" s="2">
        <v>103.42016</v>
      </c>
      <c r="E28" s="2">
        <v>3.0339999999999999E-2</v>
      </c>
      <c r="F28" s="2">
        <v>103.96343</v>
      </c>
      <c r="G28" s="2">
        <v>8.5790000000000005E-2</v>
      </c>
      <c r="H28" s="2">
        <v>102.21666999999999</v>
      </c>
      <c r="I28" s="2">
        <v>33.839239999999997</v>
      </c>
      <c r="J28" s="2">
        <v>252</v>
      </c>
      <c r="K28" s="2">
        <v>101.01389</v>
      </c>
      <c r="L28" s="2">
        <v>33.867019999999997</v>
      </c>
      <c r="M28" s="2">
        <v>105</v>
      </c>
      <c r="N28" s="2">
        <v>103.11667</v>
      </c>
      <c r="O28" s="2">
        <v>33.799950000000003</v>
      </c>
      <c r="P28" s="2">
        <v>884</v>
      </c>
      <c r="Q28" s="2">
        <v>102.03279000000001</v>
      </c>
      <c r="R28" s="2">
        <v>33.883960000000002</v>
      </c>
      <c r="S28" s="2">
        <v>342</v>
      </c>
      <c r="T28" s="2">
        <v>101.16207</v>
      </c>
      <c r="U28" s="2">
        <v>34.353270000000002</v>
      </c>
      <c r="V28" s="2">
        <v>44</v>
      </c>
    </row>
    <row r="29" spans="1:22" x14ac:dyDescent="0.25">
      <c r="A29" s="2" t="s">
        <v>1</v>
      </c>
      <c r="B29" s="2">
        <v>100</v>
      </c>
      <c r="C29" s="2">
        <v>1</v>
      </c>
      <c r="D29" s="2">
        <v>103.42016</v>
      </c>
      <c r="E29" s="2">
        <v>3.4169999999999999E-2</v>
      </c>
      <c r="F29" s="2">
        <v>103.96343</v>
      </c>
      <c r="G29" s="2">
        <v>9.4560000000000005E-2</v>
      </c>
      <c r="H29" s="2">
        <v>102.91110999999999</v>
      </c>
      <c r="I29" s="2">
        <v>33.823210000000003</v>
      </c>
      <c r="J29" s="2">
        <v>267</v>
      </c>
      <c r="K29" s="2">
        <v>101.06910999999999</v>
      </c>
      <c r="L29" s="2">
        <v>33.911529999999999</v>
      </c>
      <c r="M29" s="2">
        <v>103</v>
      </c>
      <c r="N29" s="2">
        <v>103.75981</v>
      </c>
      <c r="O29" s="2">
        <v>33.804430000000004</v>
      </c>
      <c r="P29" s="2">
        <v>866</v>
      </c>
      <c r="Q29" s="2">
        <v>102.16110999999999</v>
      </c>
      <c r="R29" s="2">
        <v>33.821460000000002</v>
      </c>
      <c r="S29" s="2">
        <v>340</v>
      </c>
      <c r="T29" s="2">
        <v>101.00197</v>
      </c>
      <c r="U29" s="2">
        <v>34.0259</v>
      </c>
      <c r="V29" s="2">
        <v>47</v>
      </c>
    </row>
    <row r="30" spans="1:22" x14ac:dyDescent="0.25">
      <c r="A30" s="2" t="s">
        <v>1</v>
      </c>
      <c r="B30" s="2">
        <v>100</v>
      </c>
      <c r="C30" s="2">
        <v>1</v>
      </c>
      <c r="D30" s="2">
        <v>103.42016</v>
      </c>
      <c r="E30" s="2">
        <v>3.0439999999999998E-2</v>
      </c>
      <c r="F30" s="2">
        <v>103.96343</v>
      </c>
      <c r="G30" s="2">
        <v>8.5519999999999999E-2</v>
      </c>
      <c r="H30" s="2">
        <v>102.93889</v>
      </c>
      <c r="I30" s="2">
        <v>33.849150000000002</v>
      </c>
      <c r="J30" s="2">
        <v>249</v>
      </c>
      <c r="K30" s="2">
        <v>101.06111</v>
      </c>
      <c r="L30" s="2">
        <v>33.808160000000001</v>
      </c>
      <c r="M30" s="2">
        <v>104</v>
      </c>
      <c r="N30" s="2">
        <v>102.93697</v>
      </c>
      <c r="O30" s="2">
        <v>33.802</v>
      </c>
      <c r="P30" s="2">
        <v>881</v>
      </c>
      <c r="Q30" s="2">
        <v>101.69626</v>
      </c>
      <c r="R30" s="2">
        <v>33.801990000000004</v>
      </c>
      <c r="S30" s="2">
        <v>341</v>
      </c>
      <c r="T30" s="2">
        <v>101.49722</v>
      </c>
      <c r="U30" s="2">
        <v>33.982010000000002</v>
      </c>
      <c r="V30" s="2">
        <v>53</v>
      </c>
    </row>
    <row r="31" spans="1:22" x14ac:dyDescent="0.25">
      <c r="A31" s="2" t="s">
        <v>1</v>
      </c>
      <c r="B31" s="2">
        <v>100</v>
      </c>
      <c r="C31" s="2">
        <v>1</v>
      </c>
      <c r="D31" s="2">
        <v>103.42016</v>
      </c>
      <c r="E31" s="2">
        <v>2.8819999999999998E-2</v>
      </c>
      <c r="F31" s="2">
        <v>103.96343</v>
      </c>
      <c r="G31" s="2">
        <v>7.986E-2</v>
      </c>
      <c r="H31" s="2">
        <v>102.95278</v>
      </c>
      <c r="I31" s="2">
        <v>33.890880000000003</v>
      </c>
      <c r="J31" s="2">
        <v>248</v>
      </c>
      <c r="K31" s="2">
        <v>101.05992000000001</v>
      </c>
      <c r="L31" s="2">
        <v>33.927399999999999</v>
      </c>
      <c r="M31" s="2">
        <v>103</v>
      </c>
      <c r="N31" s="2">
        <v>104.49702000000001</v>
      </c>
      <c r="O31" s="2">
        <v>33.824060000000003</v>
      </c>
      <c r="P31" s="2">
        <v>874</v>
      </c>
      <c r="Q31" s="2">
        <v>101.90357</v>
      </c>
      <c r="R31" s="2">
        <v>33.839269999999999</v>
      </c>
      <c r="S31" s="2">
        <v>339</v>
      </c>
      <c r="T31" s="2">
        <v>101.05465</v>
      </c>
      <c r="U31" s="2">
        <v>34.60698</v>
      </c>
      <c r="V31" s="2">
        <v>42</v>
      </c>
    </row>
    <row r="32" spans="1:22" x14ac:dyDescent="0.25">
      <c r="A32" s="2" t="s">
        <v>1</v>
      </c>
      <c r="B32" s="2">
        <v>100</v>
      </c>
      <c r="C32" s="2">
        <v>1</v>
      </c>
      <c r="D32" s="2">
        <v>103.42016</v>
      </c>
      <c r="E32" s="2">
        <v>3.3959999999999997E-2</v>
      </c>
      <c r="F32" s="2">
        <v>103.96343</v>
      </c>
      <c r="G32" s="2">
        <v>9.6049999999999996E-2</v>
      </c>
      <c r="H32" s="2">
        <v>102.96389000000001</v>
      </c>
      <c r="I32" s="2">
        <v>33.81561</v>
      </c>
      <c r="J32" s="2">
        <v>264</v>
      </c>
      <c r="K32" s="2">
        <v>100.74556</v>
      </c>
      <c r="L32" s="2">
        <v>33.863169999999997</v>
      </c>
      <c r="M32" s="2">
        <v>104</v>
      </c>
      <c r="N32" s="2">
        <v>104.66587</v>
      </c>
      <c r="O32" s="2">
        <v>33.801499999999997</v>
      </c>
      <c r="P32" s="2">
        <v>890</v>
      </c>
      <c r="Q32" s="2">
        <v>102.29885</v>
      </c>
      <c r="R32" s="2">
        <v>33.802419999999998</v>
      </c>
      <c r="S32" s="2">
        <v>337</v>
      </c>
      <c r="T32" s="2">
        <v>101.37045999999999</v>
      </c>
      <c r="U32" s="2">
        <v>33.855319999999999</v>
      </c>
      <c r="V32" s="2">
        <v>54</v>
      </c>
    </row>
    <row r="33" spans="1:22" x14ac:dyDescent="0.25">
      <c r="A33" s="2" t="s">
        <v>1</v>
      </c>
      <c r="B33" s="2">
        <v>1000</v>
      </c>
      <c r="C33" s="2">
        <v>0.4</v>
      </c>
      <c r="D33" s="2">
        <v>1158.2335599999999</v>
      </c>
      <c r="E33" s="2">
        <v>0.13403999999999999</v>
      </c>
      <c r="F33" s="2">
        <v>1157.4496300000001</v>
      </c>
      <c r="G33" s="2">
        <v>6.2880000000000005E-2</v>
      </c>
      <c r="H33" s="2">
        <v>1125.8310100000001</v>
      </c>
      <c r="I33" s="2">
        <v>659.29706999999996</v>
      </c>
      <c r="J33" s="2">
        <v>217</v>
      </c>
      <c r="K33" s="2">
        <v>1125.1068700000001</v>
      </c>
      <c r="L33" s="2">
        <v>684.69309999999996</v>
      </c>
      <c r="M33" s="2">
        <v>10</v>
      </c>
      <c r="N33" s="2">
        <v>1529.1130800000001</v>
      </c>
      <c r="O33" s="2">
        <v>656.97928999999999</v>
      </c>
      <c r="P33" s="2">
        <v>1130</v>
      </c>
      <c r="Q33" s="2">
        <v>1200.2049199999999</v>
      </c>
      <c r="R33" s="2">
        <v>667.56029000000001</v>
      </c>
      <c r="S33" s="2">
        <v>29</v>
      </c>
      <c r="T33" s="2">
        <v>1124.9947999999999</v>
      </c>
      <c r="U33" s="2">
        <v>709.15827000000002</v>
      </c>
      <c r="V33" s="2">
        <v>7</v>
      </c>
    </row>
    <row r="34" spans="1:22" x14ac:dyDescent="0.25">
      <c r="A34" s="2" t="s">
        <v>1</v>
      </c>
      <c r="B34" s="2">
        <v>1000</v>
      </c>
      <c r="C34" s="2">
        <v>0.4</v>
      </c>
      <c r="D34" s="2">
        <v>1158.2335599999999</v>
      </c>
      <c r="E34" s="2">
        <v>2.7459999999999998E-2</v>
      </c>
      <c r="F34" s="2">
        <v>1157.4496300000001</v>
      </c>
      <c r="G34" s="2">
        <v>6.2309999999999997E-2</v>
      </c>
      <c r="H34" s="2">
        <v>1125.7663500000001</v>
      </c>
      <c r="I34" s="2">
        <v>657.07948999999996</v>
      </c>
      <c r="J34" s="2">
        <v>216</v>
      </c>
      <c r="K34" s="2">
        <v>1124.8568700000001</v>
      </c>
      <c r="L34" s="2">
        <v>684.49244999999996</v>
      </c>
      <c r="M34" s="2">
        <v>10</v>
      </c>
      <c r="N34" s="2">
        <v>1513.4780000000001</v>
      </c>
      <c r="O34" s="2">
        <v>657.12909000000002</v>
      </c>
      <c r="P34" s="2">
        <v>1070</v>
      </c>
      <c r="Q34" s="2">
        <v>1249.8204900000001</v>
      </c>
      <c r="R34" s="2">
        <v>657.09463000000005</v>
      </c>
      <c r="S34" s="2">
        <v>28</v>
      </c>
      <c r="T34" s="2">
        <v>1124.91722</v>
      </c>
      <c r="U34" s="2">
        <v>705.14793999999995</v>
      </c>
      <c r="V34" s="2">
        <v>7</v>
      </c>
    </row>
    <row r="35" spans="1:22" x14ac:dyDescent="0.25">
      <c r="A35" s="2" t="s">
        <v>1</v>
      </c>
      <c r="B35" s="2">
        <v>1000</v>
      </c>
      <c r="C35" s="2">
        <v>0.4</v>
      </c>
      <c r="D35" s="2">
        <v>1158.2335599999999</v>
      </c>
      <c r="E35" s="2">
        <v>2.6239999999999999E-2</v>
      </c>
      <c r="F35" s="2">
        <v>1157.4496300000001</v>
      </c>
      <c r="G35" s="2">
        <v>6.1580000000000003E-2</v>
      </c>
      <c r="H35" s="2">
        <v>1125.94739</v>
      </c>
      <c r="I35" s="2">
        <v>656.92708000000005</v>
      </c>
      <c r="J35" s="2">
        <v>216</v>
      </c>
      <c r="K35" s="2">
        <v>1124.8588</v>
      </c>
      <c r="L35" s="2">
        <v>684.42670999999996</v>
      </c>
      <c r="M35" s="2">
        <v>10</v>
      </c>
      <c r="N35" s="2">
        <v>1551.0321899999999</v>
      </c>
      <c r="O35" s="2">
        <v>657.26715999999999</v>
      </c>
      <c r="P35" s="2">
        <v>1044</v>
      </c>
      <c r="Q35" s="2">
        <v>1249.8204900000001</v>
      </c>
      <c r="R35" s="2">
        <v>671.65976000000001</v>
      </c>
      <c r="S35" s="2">
        <v>29</v>
      </c>
      <c r="T35" s="2">
        <v>1125.0336</v>
      </c>
      <c r="U35" s="2">
        <v>735.64949000000001</v>
      </c>
      <c r="V35" s="2">
        <v>8</v>
      </c>
    </row>
    <row r="36" spans="1:22" x14ac:dyDescent="0.25">
      <c r="A36" s="2" t="s">
        <v>1</v>
      </c>
      <c r="B36" s="2">
        <v>1000</v>
      </c>
      <c r="C36" s="2">
        <v>0.4</v>
      </c>
      <c r="D36" s="2">
        <v>1158.2335599999999</v>
      </c>
      <c r="E36" s="2">
        <v>2.5729999999999999E-2</v>
      </c>
      <c r="F36" s="2">
        <v>1157.4496300000001</v>
      </c>
      <c r="G36" s="2">
        <v>6.1809999999999997E-2</v>
      </c>
      <c r="H36" s="2">
        <v>1125.87842</v>
      </c>
      <c r="I36" s="2">
        <v>657.17714000000001</v>
      </c>
      <c r="J36" s="2">
        <v>216</v>
      </c>
      <c r="K36" s="2">
        <v>1125.06377</v>
      </c>
      <c r="L36" s="2">
        <v>681.08114</v>
      </c>
      <c r="M36" s="2">
        <v>10</v>
      </c>
      <c r="N36" s="2">
        <v>1534.5275300000001</v>
      </c>
      <c r="O36" s="2">
        <v>657.06696999999997</v>
      </c>
      <c r="P36" s="2">
        <v>1113</v>
      </c>
      <c r="Q36" s="2">
        <v>1242.4865299999999</v>
      </c>
      <c r="R36" s="2">
        <v>666.35781999999995</v>
      </c>
      <c r="S36" s="2">
        <v>29</v>
      </c>
      <c r="T36" s="2">
        <v>1124.97325</v>
      </c>
      <c r="U36" s="2">
        <v>728.11310000000003</v>
      </c>
      <c r="V36" s="2">
        <v>8</v>
      </c>
    </row>
    <row r="37" spans="1:22" x14ac:dyDescent="0.25">
      <c r="A37" s="2" t="s">
        <v>1</v>
      </c>
      <c r="B37" s="2">
        <v>1000</v>
      </c>
      <c r="C37" s="2">
        <v>0.4</v>
      </c>
      <c r="D37" s="2">
        <v>1158.2335599999999</v>
      </c>
      <c r="E37" s="2">
        <v>2.5569999999999999E-2</v>
      </c>
      <c r="F37" s="2">
        <v>1157.4496300000001</v>
      </c>
      <c r="G37" s="2">
        <v>6.2030000000000002E-2</v>
      </c>
      <c r="H37" s="2">
        <v>1125.9603199999999</v>
      </c>
      <c r="I37" s="2">
        <v>657.22433999999998</v>
      </c>
      <c r="J37" s="2">
        <v>216</v>
      </c>
      <c r="K37" s="2">
        <v>1124.9958300000001</v>
      </c>
      <c r="L37" s="2">
        <v>681.66231000000005</v>
      </c>
      <c r="M37" s="2">
        <v>10</v>
      </c>
      <c r="N37" s="2">
        <v>1622.9866500000001</v>
      </c>
      <c r="O37" s="2">
        <v>657.01985999999999</v>
      </c>
      <c r="P37" s="2">
        <v>1114</v>
      </c>
      <c r="Q37" s="2">
        <v>1249.7986900000001</v>
      </c>
      <c r="R37" s="2">
        <v>675.49863000000005</v>
      </c>
      <c r="S37" s="2">
        <v>30</v>
      </c>
      <c r="T37" s="2">
        <v>1124.8956700000001</v>
      </c>
      <c r="U37" s="2">
        <v>747.81181000000004</v>
      </c>
      <c r="V37" s="2">
        <v>8</v>
      </c>
    </row>
    <row r="38" spans="1:22" x14ac:dyDescent="0.25">
      <c r="A38" s="2" t="s">
        <v>1</v>
      </c>
      <c r="B38" s="2">
        <v>1000</v>
      </c>
      <c r="C38" s="2">
        <v>0.7</v>
      </c>
      <c r="D38" s="2">
        <v>1176.0722699999999</v>
      </c>
      <c r="E38" s="2">
        <v>2.622E-2</v>
      </c>
      <c r="F38" s="2">
        <v>1049.5280399999999</v>
      </c>
      <c r="G38" s="2">
        <v>7.392E-2</v>
      </c>
      <c r="H38" s="2">
        <v>1028.4422400000001</v>
      </c>
      <c r="I38" s="2">
        <v>985.88629000000003</v>
      </c>
      <c r="J38" s="2">
        <v>378</v>
      </c>
      <c r="K38" s="2">
        <v>1147.5092199999999</v>
      </c>
      <c r="L38" s="2">
        <v>1014.40915</v>
      </c>
      <c r="M38" s="2">
        <v>16</v>
      </c>
      <c r="N38" s="2">
        <v>1281.7149999999999</v>
      </c>
      <c r="O38" s="2">
        <v>984.15300000000002</v>
      </c>
      <c r="P38" s="2">
        <v>1661</v>
      </c>
      <c r="Q38" s="2">
        <v>1153.02604</v>
      </c>
      <c r="R38" s="2">
        <v>989.29614000000004</v>
      </c>
      <c r="S38" s="2">
        <v>46</v>
      </c>
      <c r="T38" s="2">
        <v>1028.2008900000001</v>
      </c>
      <c r="U38" s="2">
        <v>994.77196000000004</v>
      </c>
      <c r="V38" s="2">
        <v>13</v>
      </c>
    </row>
    <row r="39" spans="1:22" x14ac:dyDescent="0.25">
      <c r="A39" s="2" t="s">
        <v>1</v>
      </c>
      <c r="B39" s="2">
        <v>1000</v>
      </c>
      <c r="C39" s="2">
        <v>0.7</v>
      </c>
      <c r="D39" s="2">
        <v>1176.0722699999999</v>
      </c>
      <c r="E39" s="2">
        <v>2.7289999999999998E-2</v>
      </c>
      <c r="F39" s="2">
        <v>1049.5280399999999</v>
      </c>
      <c r="G39" s="2">
        <v>7.3639999999999997E-2</v>
      </c>
      <c r="H39" s="2">
        <v>1030.2227800000001</v>
      </c>
      <c r="I39" s="2">
        <v>985.00402999999994</v>
      </c>
      <c r="J39" s="2">
        <v>377</v>
      </c>
      <c r="K39" s="2">
        <v>1147.6369299999999</v>
      </c>
      <c r="L39" s="2">
        <v>1012.38613</v>
      </c>
      <c r="M39" s="2">
        <v>16</v>
      </c>
      <c r="N39" s="2">
        <v>1291.0320200000001</v>
      </c>
      <c r="O39" s="2">
        <v>983.96788000000004</v>
      </c>
      <c r="P39" s="2">
        <v>1613</v>
      </c>
      <c r="Q39" s="2">
        <v>1040.6487999999999</v>
      </c>
      <c r="R39" s="2">
        <v>990.42953</v>
      </c>
      <c r="S39" s="2">
        <v>50</v>
      </c>
      <c r="T39" s="2">
        <v>1146.3396299999999</v>
      </c>
      <c r="U39" s="2">
        <v>990.27404999999999</v>
      </c>
      <c r="V39" s="2">
        <v>11</v>
      </c>
    </row>
    <row r="40" spans="1:22" x14ac:dyDescent="0.25">
      <c r="A40" s="2" t="s">
        <v>1</v>
      </c>
      <c r="B40" s="2">
        <v>1000</v>
      </c>
      <c r="C40" s="2">
        <v>0.7</v>
      </c>
      <c r="D40" s="2">
        <v>1176.0722699999999</v>
      </c>
      <c r="E40" s="2">
        <v>2.656E-2</v>
      </c>
      <c r="F40" s="2">
        <v>1049.5280399999999</v>
      </c>
      <c r="G40" s="2">
        <v>7.1760000000000004E-2</v>
      </c>
      <c r="H40" s="2">
        <v>1033.3331000000001</v>
      </c>
      <c r="I40" s="2">
        <v>984.95104000000003</v>
      </c>
      <c r="J40" s="2">
        <v>377</v>
      </c>
      <c r="K40" s="2">
        <v>1147.7161000000001</v>
      </c>
      <c r="L40" s="2">
        <v>1016.71162</v>
      </c>
      <c r="M40" s="2">
        <v>16</v>
      </c>
      <c r="N40" s="2">
        <v>1269.8340599999999</v>
      </c>
      <c r="O40" s="2">
        <v>983.63350000000003</v>
      </c>
      <c r="P40" s="2">
        <v>1715</v>
      </c>
      <c r="Q40" s="2">
        <v>1055.9557600000001</v>
      </c>
      <c r="R40" s="2">
        <v>992.89688000000001</v>
      </c>
      <c r="S40" s="2">
        <v>49</v>
      </c>
      <c r="T40" s="2">
        <v>1027.91967</v>
      </c>
      <c r="U40" s="2">
        <v>1016.75854</v>
      </c>
      <c r="V40" s="2">
        <v>13</v>
      </c>
    </row>
    <row r="41" spans="1:22" x14ac:dyDescent="0.25">
      <c r="A41" s="2" t="s">
        <v>1</v>
      </c>
      <c r="B41" s="2">
        <v>1000</v>
      </c>
      <c r="C41" s="2">
        <v>0.7</v>
      </c>
      <c r="D41" s="2">
        <v>1176.0722699999999</v>
      </c>
      <c r="E41" s="2">
        <v>2.597E-2</v>
      </c>
      <c r="F41" s="2">
        <v>1049.5280399999999</v>
      </c>
      <c r="G41" s="2">
        <v>7.2069999999999995E-2</v>
      </c>
      <c r="H41" s="2">
        <v>1030.4691800000001</v>
      </c>
      <c r="I41" s="2">
        <v>984.00607000000002</v>
      </c>
      <c r="J41" s="2">
        <v>379</v>
      </c>
      <c r="K41" s="2">
        <v>1147.53683</v>
      </c>
      <c r="L41" s="2">
        <v>1015.14648</v>
      </c>
      <c r="M41" s="2">
        <v>16</v>
      </c>
      <c r="N41" s="2">
        <v>1296.9690499999999</v>
      </c>
      <c r="O41" s="2">
        <v>984.03255000000001</v>
      </c>
      <c r="P41" s="2">
        <v>1654</v>
      </c>
      <c r="Q41" s="2">
        <v>1040.0746899999999</v>
      </c>
      <c r="R41" s="2">
        <v>995.93080999999995</v>
      </c>
      <c r="S41" s="2">
        <v>50</v>
      </c>
      <c r="T41" s="2">
        <v>1064.89651</v>
      </c>
      <c r="U41" s="2">
        <v>1044.2277999999999</v>
      </c>
      <c r="V41" s="2">
        <v>12</v>
      </c>
    </row>
    <row r="42" spans="1:22" x14ac:dyDescent="0.25">
      <c r="A42" s="2" t="s">
        <v>1</v>
      </c>
      <c r="B42" s="2">
        <v>1000</v>
      </c>
      <c r="C42" s="2">
        <v>0.7</v>
      </c>
      <c r="D42" s="2">
        <v>1176.0722699999999</v>
      </c>
      <c r="E42" s="2">
        <v>2.58E-2</v>
      </c>
      <c r="F42" s="2">
        <v>1049.5280399999999</v>
      </c>
      <c r="G42" s="2">
        <v>7.1859999999999993E-2</v>
      </c>
      <c r="H42" s="2">
        <v>1030.7143699999999</v>
      </c>
      <c r="I42" s="2">
        <v>983.99255000000005</v>
      </c>
      <c r="J42" s="2">
        <v>374</v>
      </c>
      <c r="K42" s="2">
        <v>1147.6070099999999</v>
      </c>
      <c r="L42" s="2">
        <v>1009.82258</v>
      </c>
      <c r="M42" s="2">
        <v>16</v>
      </c>
      <c r="N42" s="2">
        <v>1281.35348</v>
      </c>
      <c r="O42" s="2">
        <v>983.80970000000002</v>
      </c>
      <c r="P42" s="2">
        <v>1652</v>
      </c>
      <c r="Q42" s="2">
        <v>1037.1538</v>
      </c>
      <c r="R42" s="2">
        <v>998.09636</v>
      </c>
      <c r="S42" s="2">
        <v>51</v>
      </c>
      <c r="T42" s="2">
        <v>1146.32114</v>
      </c>
      <c r="U42" s="2">
        <v>991.86851999999999</v>
      </c>
      <c r="V42" s="2">
        <v>11</v>
      </c>
    </row>
    <row r="43" spans="1:22" x14ac:dyDescent="0.25">
      <c r="A43" s="2" t="s">
        <v>1</v>
      </c>
      <c r="B43" s="2">
        <v>1000</v>
      </c>
      <c r="C43" s="2">
        <v>1</v>
      </c>
      <c r="D43" s="2">
        <v>1019.0138899999999</v>
      </c>
      <c r="E43" s="2">
        <v>2.81E-2</v>
      </c>
      <c r="F43" s="2">
        <v>1029.1593700000001</v>
      </c>
      <c r="G43" s="2">
        <v>9.5369999999999996E-2</v>
      </c>
      <c r="H43" s="2">
        <v>1017.48786</v>
      </c>
      <c r="I43" s="2">
        <v>1550.51451</v>
      </c>
      <c r="J43" s="2">
        <v>547</v>
      </c>
      <c r="K43" s="2">
        <v>1016.28437</v>
      </c>
      <c r="L43" s="2">
        <v>1591.90392</v>
      </c>
      <c r="M43" s="2">
        <v>23</v>
      </c>
      <c r="N43" s="2">
        <v>1318.8202200000001</v>
      </c>
      <c r="O43" s="2">
        <v>1548.31095</v>
      </c>
      <c r="P43" s="2">
        <v>2259</v>
      </c>
      <c r="Q43" s="2">
        <v>1019.375</v>
      </c>
      <c r="R43" s="2">
        <v>1551.7298900000001</v>
      </c>
      <c r="S43" s="2">
        <v>73</v>
      </c>
      <c r="T43" s="2">
        <v>1015.59351</v>
      </c>
      <c r="U43" s="2">
        <v>1652.03953</v>
      </c>
      <c r="V43" s="2">
        <v>15</v>
      </c>
    </row>
    <row r="44" spans="1:22" x14ac:dyDescent="0.25">
      <c r="A44" s="2" t="s">
        <v>1</v>
      </c>
      <c r="B44" s="2">
        <v>1000</v>
      </c>
      <c r="C44" s="2">
        <v>1</v>
      </c>
      <c r="D44" s="2">
        <v>1019.0138899999999</v>
      </c>
      <c r="E44" s="2">
        <v>3.006E-2</v>
      </c>
      <c r="F44" s="2">
        <v>1029.1593700000001</v>
      </c>
      <c r="G44" s="2">
        <v>9.7780000000000006E-2</v>
      </c>
      <c r="H44" s="2">
        <v>1018.32267</v>
      </c>
      <c r="I44" s="2">
        <v>1549.2952600000001</v>
      </c>
      <c r="J44" s="2">
        <v>539</v>
      </c>
      <c r="K44" s="2">
        <v>1016.43889</v>
      </c>
      <c r="L44" s="2">
        <v>1589.6432500000001</v>
      </c>
      <c r="M44" s="2">
        <v>23</v>
      </c>
      <c r="N44" s="2">
        <v>1263.7360000000001</v>
      </c>
      <c r="O44" s="2">
        <v>1548.68389</v>
      </c>
      <c r="P44" s="2">
        <v>2226</v>
      </c>
      <c r="Q44" s="2">
        <v>1019.375</v>
      </c>
      <c r="R44" s="2">
        <v>1556.5135</v>
      </c>
      <c r="S44" s="2">
        <v>74</v>
      </c>
      <c r="T44" s="2">
        <v>1015.57661</v>
      </c>
      <c r="U44" s="2">
        <v>1647.3481999999999</v>
      </c>
      <c r="V44" s="2">
        <v>15</v>
      </c>
    </row>
    <row r="45" spans="1:22" x14ac:dyDescent="0.25">
      <c r="A45" s="2" t="s">
        <v>1</v>
      </c>
      <c r="B45" s="2">
        <v>1000</v>
      </c>
      <c r="C45" s="2">
        <v>1</v>
      </c>
      <c r="D45" s="2">
        <v>1019.0138899999999</v>
      </c>
      <c r="E45" s="2">
        <v>2.8910000000000002E-2</v>
      </c>
      <c r="F45" s="2">
        <v>1029.1593700000001</v>
      </c>
      <c r="G45" s="2">
        <v>9.5469999999999999E-2</v>
      </c>
      <c r="H45" s="2">
        <v>1017.41279</v>
      </c>
      <c r="I45" s="2">
        <v>1549.9543900000001</v>
      </c>
      <c r="J45" s="2">
        <v>568</v>
      </c>
      <c r="K45" s="2">
        <v>1016.45625</v>
      </c>
      <c r="L45" s="2">
        <v>1591.18346</v>
      </c>
      <c r="M45" s="2">
        <v>23</v>
      </c>
      <c r="N45" s="2">
        <v>1254.7058300000001</v>
      </c>
      <c r="O45" s="2">
        <v>1548.45849</v>
      </c>
      <c r="P45" s="2">
        <v>2179</v>
      </c>
      <c r="Q45" s="2">
        <v>1018.6521300000001</v>
      </c>
      <c r="R45" s="2">
        <v>1557.4012</v>
      </c>
      <c r="S45" s="2">
        <v>77</v>
      </c>
      <c r="T45" s="2">
        <v>1015.54167</v>
      </c>
      <c r="U45" s="2">
        <v>1652.9944800000001</v>
      </c>
      <c r="V45" s="2">
        <v>15</v>
      </c>
    </row>
    <row r="46" spans="1:22" x14ac:dyDescent="0.25">
      <c r="A46" s="2" t="s">
        <v>1</v>
      </c>
      <c r="B46" s="2">
        <v>1000</v>
      </c>
      <c r="C46" s="2">
        <v>1</v>
      </c>
      <c r="D46" s="2">
        <v>1019.0138899999999</v>
      </c>
      <c r="E46" s="2">
        <v>2.8750000000000001E-2</v>
      </c>
      <c r="F46" s="2">
        <v>1029.1593700000001</v>
      </c>
      <c r="G46" s="2">
        <v>9.4560000000000005E-2</v>
      </c>
      <c r="H46" s="2">
        <v>1018.55402</v>
      </c>
      <c r="I46" s="2">
        <v>1548.5069599999999</v>
      </c>
      <c r="J46" s="2">
        <v>538</v>
      </c>
      <c r="K46" s="2">
        <v>1016.51685</v>
      </c>
      <c r="L46" s="2">
        <v>1597.18613</v>
      </c>
      <c r="M46" s="2">
        <v>23</v>
      </c>
      <c r="N46" s="2">
        <v>1265.2479800000001</v>
      </c>
      <c r="O46" s="2">
        <v>1548.4277999999999</v>
      </c>
      <c r="P46" s="2">
        <v>2204</v>
      </c>
      <c r="Q46" s="2">
        <v>1019.375</v>
      </c>
      <c r="R46" s="2">
        <v>1555.7090000000001</v>
      </c>
      <c r="S46" s="2">
        <v>74</v>
      </c>
      <c r="T46" s="2">
        <v>1015.4940800000001</v>
      </c>
      <c r="U46" s="2">
        <v>1652.9780000000001</v>
      </c>
      <c r="V46" s="2">
        <v>15</v>
      </c>
    </row>
    <row r="47" spans="1:22" x14ac:dyDescent="0.25">
      <c r="A47" s="2" t="s">
        <v>1</v>
      </c>
      <c r="B47" s="2">
        <v>1000</v>
      </c>
      <c r="C47" s="2">
        <v>1</v>
      </c>
      <c r="D47" s="2">
        <v>1019.0138899999999</v>
      </c>
      <c r="E47" s="2">
        <v>2.8289999999999999E-2</v>
      </c>
      <c r="F47" s="2">
        <v>1029.1593700000001</v>
      </c>
      <c r="G47" s="2">
        <v>9.5670000000000005E-2</v>
      </c>
      <c r="H47" s="2">
        <v>1018.06663</v>
      </c>
      <c r="I47" s="2">
        <v>1548.93841</v>
      </c>
      <c r="J47" s="2">
        <v>541</v>
      </c>
      <c r="K47" s="2">
        <v>1016.4047</v>
      </c>
      <c r="L47" s="2">
        <v>1594.1124</v>
      </c>
      <c r="M47" s="2">
        <v>23</v>
      </c>
      <c r="N47" s="2">
        <v>1260.30709</v>
      </c>
      <c r="O47" s="2">
        <v>1548.33287</v>
      </c>
      <c r="P47" s="2">
        <v>2252</v>
      </c>
      <c r="Q47" s="2">
        <v>1018.38333</v>
      </c>
      <c r="R47" s="2">
        <v>1561.14553</v>
      </c>
      <c r="S47" s="2">
        <v>78</v>
      </c>
      <c r="T47" s="2">
        <v>1015.31256</v>
      </c>
      <c r="U47" s="2">
        <v>1575.52298</v>
      </c>
      <c r="V47" s="2">
        <v>15</v>
      </c>
    </row>
    <row r="48" spans="1:22" x14ac:dyDescent="0.25">
      <c r="A48" s="2" t="s">
        <v>2</v>
      </c>
      <c r="B48" s="2">
        <v>24</v>
      </c>
      <c r="C48" s="2">
        <v>0.4</v>
      </c>
      <c r="D48" s="2">
        <v>3233.3770199999999</v>
      </c>
      <c r="E48" s="2">
        <v>3.2000000000000003E-4</v>
      </c>
      <c r="F48" s="2">
        <v>3229.3430699999999</v>
      </c>
      <c r="G48" s="2">
        <v>8.1999999999999998E-4</v>
      </c>
      <c r="H48" s="2">
        <v>3218.5391800000002</v>
      </c>
      <c r="I48" s="2">
        <v>1.17571</v>
      </c>
      <c r="J48" s="2">
        <v>24</v>
      </c>
      <c r="K48" s="2">
        <v>3218.5391800000002</v>
      </c>
      <c r="L48" s="2">
        <v>1.19262</v>
      </c>
      <c r="M48" s="2">
        <v>45</v>
      </c>
      <c r="N48" s="2">
        <v>3220.9074300000002</v>
      </c>
      <c r="O48" s="2">
        <v>1.2129000000000001</v>
      </c>
      <c r="P48" s="2">
        <v>74</v>
      </c>
      <c r="Q48" s="2">
        <v>3218.5391800000002</v>
      </c>
      <c r="R48" s="2">
        <v>1.1700299999999999</v>
      </c>
      <c r="S48" s="2">
        <v>138</v>
      </c>
      <c r="T48" s="2">
        <v>3218.5391800000002</v>
      </c>
      <c r="U48" s="2">
        <v>1.1753199999999999</v>
      </c>
      <c r="V48" s="2">
        <v>18</v>
      </c>
    </row>
    <row r="49" spans="1:22" x14ac:dyDescent="0.25">
      <c r="A49" s="2" t="s">
        <v>2</v>
      </c>
      <c r="B49" s="2">
        <v>24</v>
      </c>
      <c r="C49" s="2">
        <v>0.4</v>
      </c>
      <c r="D49" s="2">
        <v>3233.3770199999999</v>
      </c>
      <c r="E49" s="2">
        <v>4.1599999999999996E-3</v>
      </c>
      <c r="F49" s="2">
        <v>3229.3430699999999</v>
      </c>
      <c r="G49" s="2">
        <v>1.102E-2</v>
      </c>
      <c r="H49" s="2">
        <v>3218.5391800000002</v>
      </c>
      <c r="I49" s="2">
        <v>1.1857599999999999</v>
      </c>
      <c r="J49" s="2">
        <v>15</v>
      </c>
      <c r="K49" s="2">
        <v>3218.5391800000002</v>
      </c>
      <c r="L49" s="2">
        <v>1.16473</v>
      </c>
      <c r="M49" s="2">
        <v>59</v>
      </c>
      <c r="N49" s="2">
        <v>3220.9074300000002</v>
      </c>
      <c r="O49" s="2">
        <v>1.1758999999999999</v>
      </c>
      <c r="P49" s="2">
        <v>67</v>
      </c>
      <c r="Q49" s="2">
        <v>3218.5391800000002</v>
      </c>
      <c r="R49" s="2">
        <v>1.16804</v>
      </c>
      <c r="S49" s="2">
        <v>132</v>
      </c>
      <c r="T49" s="2">
        <v>3218.5391800000002</v>
      </c>
      <c r="U49" s="2">
        <v>1.16449</v>
      </c>
      <c r="V49" s="2">
        <v>18</v>
      </c>
    </row>
    <row r="50" spans="1:22" x14ac:dyDescent="0.25">
      <c r="A50" s="2" t="s">
        <v>2</v>
      </c>
      <c r="B50" s="2">
        <v>24</v>
      </c>
      <c r="C50" s="2">
        <v>0.4</v>
      </c>
      <c r="D50" s="2">
        <v>3233.3770199999999</v>
      </c>
      <c r="E50" s="2">
        <v>3.8700000000000002E-3</v>
      </c>
      <c r="F50" s="2">
        <v>3229.3430699999999</v>
      </c>
      <c r="G50" s="2">
        <v>1.098E-2</v>
      </c>
      <c r="H50" s="2">
        <v>3218.5391800000002</v>
      </c>
      <c r="I50" s="2">
        <v>1.19564</v>
      </c>
      <c r="J50" s="2">
        <v>18</v>
      </c>
      <c r="K50" s="2">
        <v>3218.5391800000002</v>
      </c>
      <c r="L50" s="2">
        <v>1.1725399999999999</v>
      </c>
      <c r="M50" s="2">
        <v>50</v>
      </c>
      <c r="N50" s="2">
        <v>3220.9074300000002</v>
      </c>
      <c r="O50" s="2">
        <v>1.17455</v>
      </c>
      <c r="P50" s="2">
        <v>76</v>
      </c>
      <c r="Q50" s="2">
        <v>3218.5391800000002</v>
      </c>
      <c r="R50" s="2">
        <v>1.1632499999999999</v>
      </c>
      <c r="S50" s="2">
        <v>83</v>
      </c>
      <c r="T50" s="2">
        <v>3218.5391800000002</v>
      </c>
      <c r="U50" s="2">
        <v>1.2152499999999999</v>
      </c>
      <c r="V50" s="2">
        <v>18</v>
      </c>
    </row>
    <row r="51" spans="1:22" x14ac:dyDescent="0.25">
      <c r="A51" s="2" t="s">
        <v>2</v>
      </c>
      <c r="B51" s="2">
        <v>24</v>
      </c>
      <c r="C51" s="2">
        <v>0.4</v>
      </c>
      <c r="D51" s="2">
        <v>3233.3770199999999</v>
      </c>
      <c r="E51" s="2">
        <v>3.9699999999999996E-3</v>
      </c>
      <c r="F51" s="2">
        <v>3229.3430699999999</v>
      </c>
      <c r="G51" s="2">
        <v>1.0659999999999999E-2</v>
      </c>
      <c r="H51" s="2">
        <v>3218.5391800000002</v>
      </c>
      <c r="I51" s="2">
        <v>1.21566</v>
      </c>
      <c r="J51" s="2">
        <v>24</v>
      </c>
      <c r="K51" s="2">
        <v>3218.5391800000002</v>
      </c>
      <c r="L51" s="2">
        <v>1.2208600000000001</v>
      </c>
      <c r="M51" s="2">
        <v>35</v>
      </c>
      <c r="N51" s="2">
        <v>3220.9074300000002</v>
      </c>
      <c r="O51" s="2">
        <v>1.16886</v>
      </c>
      <c r="P51" s="2">
        <v>83</v>
      </c>
      <c r="Q51" s="2">
        <v>3218.5391800000002</v>
      </c>
      <c r="R51" s="2">
        <v>1.17089</v>
      </c>
      <c r="S51" s="2">
        <v>132</v>
      </c>
      <c r="T51" s="2">
        <v>3218.5391800000002</v>
      </c>
      <c r="U51" s="2">
        <v>1.2121599999999999</v>
      </c>
      <c r="V51" s="2">
        <v>16</v>
      </c>
    </row>
    <row r="52" spans="1:22" x14ac:dyDescent="0.25">
      <c r="A52" s="2" t="s">
        <v>2</v>
      </c>
      <c r="B52" s="2">
        <v>24</v>
      </c>
      <c r="C52" s="2">
        <v>0.4</v>
      </c>
      <c r="D52" s="2">
        <v>3233.3770199999999</v>
      </c>
      <c r="E52" s="2">
        <v>4.1000000000000003E-3</v>
      </c>
      <c r="F52" s="2">
        <v>3229.3430699999999</v>
      </c>
      <c r="G52" s="2">
        <v>1.077E-2</v>
      </c>
      <c r="H52" s="2">
        <v>3218.5391800000002</v>
      </c>
      <c r="I52" s="2">
        <v>1.19364</v>
      </c>
      <c r="J52" s="2">
        <v>23</v>
      </c>
      <c r="K52" s="2">
        <v>3218.5391800000002</v>
      </c>
      <c r="L52" s="2">
        <v>1.1660699999999999</v>
      </c>
      <c r="M52" s="2">
        <v>45</v>
      </c>
      <c r="N52" s="2">
        <v>3220.9074300000002</v>
      </c>
      <c r="O52" s="2">
        <v>1.45845</v>
      </c>
      <c r="P52" s="2">
        <v>80</v>
      </c>
      <c r="Q52" s="2">
        <v>3218.5391800000002</v>
      </c>
      <c r="R52" s="2">
        <v>1.1701299999999999</v>
      </c>
      <c r="S52" s="2">
        <v>133</v>
      </c>
      <c r="T52" s="2">
        <v>3218.5391800000002</v>
      </c>
      <c r="U52" s="2">
        <v>1.1906600000000001</v>
      </c>
      <c r="V52" s="2">
        <v>15</v>
      </c>
    </row>
    <row r="53" spans="1:22" x14ac:dyDescent="0.25">
      <c r="A53" s="2" t="s">
        <v>2</v>
      </c>
      <c r="B53" s="2">
        <v>24</v>
      </c>
      <c r="C53" s="2">
        <v>0.7</v>
      </c>
      <c r="D53" s="2">
        <v>2686.4362799999999</v>
      </c>
      <c r="E53" s="2">
        <v>4.4299999999999999E-3</v>
      </c>
      <c r="F53" s="2">
        <v>2686.4362799999999</v>
      </c>
      <c r="G53" s="2">
        <v>1.4579999999999999E-2</v>
      </c>
      <c r="H53" s="2">
        <v>2672.4295900000002</v>
      </c>
      <c r="I53" s="2">
        <v>1.38286</v>
      </c>
      <c r="J53" s="2">
        <v>24</v>
      </c>
      <c r="K53" s="2">
        <v>2686.4362799999999</v>
      </c>
      <c r="L53" s="2">
        <v>1.3598600000000001</v>
      </c>
      <c r="M53" s="2">
        <v>59</v>
      </c>
      <c r="N53" s="2">
        <v>2697.1369199999999</v>
      </c>
      <c r="O53" s="2">
        <v>1.3690800000000001</v>
      </c>
      <c r="P53" s="2">
        <v>92</v>
      </c>
      <c r="Q53" s="2">
        <v>2672.4295900000002</v>
      </c>
      <c r="R53" s="2">
        <v>1.3575699999999999</v>
      </c>
      <c r="S53" s="2">
        <v>164</v>
      </c>
      <c r="T53" s="2">
        <v>2672.4295900000002</v>
      </c>
      <c r="U53" s="2">
        <v>1.3835</v>
      </c>
      <c r="V53" s="2">
        <v>21</v>
      </c>
    </row>
    <row r="54" spans="1:22" x14ac:dyDescent="0.25">
      <c r="A54" s="2" t="s">
        <v>2</v>
      </c>
      <c r="B54" s="2">
        <v>24</v>
      </c>
      <c r="C54" s="2">
        <v>0.7</v>
      </c>
      <c r="D54" s="2">
        <v>2686.4362799999999</v>
      </c>
      <c r="E54" s="2">
        <v>4.3E-3</v>
      </c>
      <c r="F54" s="2">
        <v>2686.4362799999999</v>
      </c>
      <c r="G54" s="2">
        <v>1.444E-2</v>
      </c>
      <c r="H54" s="2">
        <v>2672.4295900000002</v>
      </c>
      <c r="I54" s="2">
        <v>1.3997999999999999</v>
      </c>
      <c r="J54" s="2">
        <v>26</v>
      </c>
      <c r="K54" s="2">
        <v>2686.4362799999999</v>
      </c>
      <c r="L54" s="2">
        <v>1.3842399999999999</v>
      </c>
      <c r="M54" s="2">
        <v>55</v>
      </c>
      <c r="N54" s="2">
        <v>2683.6644500000002</v>
      </c>
      <c r="O54" s="2">
        <v>1.36365</v>
      </c>
      <c r="P54" s="2">
        <v>92</v>
      </c>
      <c r="Q54" s="2">
        <v>2672.4295900000002</v>
      </c>
      <c r="R54" s="2">
        <v>1.3599000000000001</v>
      </c>
      <c r="S54" s="2">
        <v>134</v>
      </c>
      <c r="T54" s="2">
        <v>2672.4295900000002</v>
      </c>
      <c r="U54" s="2">
        <v>1.6556200000000001</v>
      </c>
      <c r="V54" s="2">
        <v>19</v>
      </c>
    </row>
    <row r="55" spans="1:22" x14ac:dyDescent="0.25">
      <c r="A55" s="2" t="s">
        <v>2</v>
      </c>
      <c r="B55" s="2">
        <v>24</v>
      </c>
      <c r="C55" s="2">
        <v>0.7</v>
      </c>
      <c r="D55" s="2">
        <v>2686.4362799999999</v>
      </c>
      <c r="E55" s="2">
        <v>4.2100000000000002E-3</v>
      </c>
      <c r="F55" s="2">
        <v>2686.4362799999999</v>
      </c>
      <c r="G55" s="2">
        <v>1.414E-2</v>
      </c>
      <c r="H55" s="2">
        <v>2672.4295900000002</v>
      </c>
      <c r="I55" s="2">
        <v>1.42848</v>
      </c>
      <c r="J55" s="2">
        <v>24</v>
      </c>
      <c r="K55" s="2">
        <v>2686.4362799999999</v>
      </c>
      <c r="L55" s="2">
        <v>1.3668499999999999</v>
      </c>
      <c r="M55" s="2">
        <v>61</v>
      </c>
      <c r="N55" s="2">
        <v>2687.2947600000002</v>
      </c>
      <c r="O55" s="2">
        <v>1.3673299999999999</v>
      </c>
      <c r="P55" s="2">
        <v>88</v>
      </c>
      <c r="Q55" s="2">
        <v>2672.4295900000002</v>
      </c>
      <c r="R55" s="2">
        <v>1.36341</v>
      </c>
      <c r="S55" s="2">
        <v>152</v>
      </c>
      <c r="T55" s="2">
        <v>2672.4295900000002</v>
      </c>
      <c r="U55" s="2">
        <v>1.3849</v>
      </c>
      <c r="V55" s="2">
        <v>21</v>
      </c>
    </row>
    <row r="56" spans="1:22" x14ac:dyDescent="0.25">
      <c r="A56" s="2" t="s">
        <v>2</v>
      </c>
      <c r="B56" s="2">
        <v>24</v>
      </c>
      <c r="C56" s="2">
        <v>0.7</v>
      </c>
      <c r="D56" s="2">
        <v>2686.4362799999999</v>
      </c>
      <c r="E56" s="2">
        <v>4.28E-3</v>
      </c>
      <c r="F56" s="2">
        <v>2686.4362799999999</v>
      </c>
      <c r="G56" s="2">
        <v>1.4590000000000001E-2</v>
      </c>
      <c r="H56" s="2">
        <v>2672.4295900000002</v>
      </c>
      <c r="I56" s="2">
        <v>1.3694299999999999</v>
      </c>
      <c r="J56" s="2">
        <v>22</v>
      </c>
      <c r="K56" s="2">
        <v>2686.4362799999999</v>
      </c>
      <c r="L56" s="2">
        <v>1.3670899999999999</v>
      </c>
      <c r="M56" s="2">
        <v>64</v>
      </c>
      <c r="N56" s="2">
        <v>2672.4295900000002</v>
      </c>
      <c r="O56" s="2">
        <v>1.3568100000000001</v>
      </c>
      <c r="P56" s="2">
        <v>86</v>
      </c>
      <c r="Q56" s="2">
        <v>2672.4295900000002</v>
      </c>
      <c r="R56" s="2">
        <v>1.35823</v>
      </c>
      <c r="S56" s="2">
        <v>107</v>
      </c>
      <c r="T56" s="2">
        <v>2672.4295900000002</v>
      </c>
      <c r="U56" s="2">
        <v>1.38307</v>
      </c>
      <c r="V56" s="2">
        <v>20</v>
      </c>
    </row>
    <row r="57" spans="1:22" x14ac:dyDescent="0.25">
      <c r="A57" s="2" t="s">
        <v>2</v>
      </c>
      <c r="B57" s="2">
        <v>24</v>
      </c>
      <c r="C57" s="2">
        <v>0.7</v>
      </c>
      <c r="D57" s="2">
        <v>2686.4362799999999</v>
      </c>
      <c r="E57" s="2">
        <v>4.3800000000000002E-3</v>
      </c>
      <c r="F57" s="2">
        <v>2686.4362799999999</v>
      </c>
      <c r="G57" s="2">
        <v>1.439E-2</v>
      </c>
      <c r="H57" s="2">
        <v>2672.4295900000002</v>
      </c>
      <c r="I57" s="2">
        <v>1.3626199999999999</v>
      </c>
      <c r="J57" s="2">
        <v>24</v>
      </c>
      <c r="K57" s="2">
        <v>2686.4362799999999</v>
      </c>
      <c r="L57" s="2">
        <v>1.3747199999999999</v>
      </c>
      <c r="M57" s="2">
        <v>58</v>
      </c>
      <c r="N57" s="2">
        <v>2686.3049799999999</v>
      </c>
      <c r="O57" s="2">
        <v>1.40994</v>
      </c>
      <c r="P57" s="2">
        <v>88</v>
      </c>
      <c r="Q57" s="2">
        <v>2672.4295900000002</v>
      </c>
      <c r="R57" s="2">
        <v>1.3620699999999999</v>
      </c>
      <c r="S57" s="2">
        <v>154</v>
      </c>
      <c r="T57" s="2">
        <v>2672.4295900000002</v>
      </c>
      <c r="U57" s="2">
        <v>1.3709899999999999</v>
      </c>
      <c r="V57" s="2">
        <v>17</v>
      </c>
    </row>
    <row r="58" spans="1:22" x14ac:dyDescent="0.25">
      <c r="A58" s="2" t="s">
        <v>2</v>
      </c>
      <c r="B58" s="2">
        <v>24</v>
      </c>
      <c r="C58" s="2">
        <v>1</v>
      </c>
      <c r="D58" s="2">
        <v>3371.98497</v>
      </c>
      <c r="E58" s="2">
        <v>4.5700000000000003E-3</v>
      </c>
      <c r="F58" s="2">
        <v>2351.36652</v>
      </c>
      <c r="G58" s="2">
        <v>1.619E-2</v>
      </c>
      <c r="H58" s="2">
        <v>2136.0852399999999</v>
      </c>
      <c r="I58" s="2">
        <v>2.25257</v>
      </c>
      <c r="J58" s="2">
        <v>48</v>
      </c>
      <c r="K58" s="2">
        <v>2094.6222200000002</v>
      </c>
      <c r="L58" s="2">
        <v>2.2625700000000002</v>
      </c>
      <c r="M58" s="2">
        <v>101</v>
      </c>
      <c r="N58" s="2">
        <v>2327.1525000000001</v>
      </c>
      <c r="O58" s="2">
        <v>2.24952</v>
      </c>
      <c r="P58" s="2">
        <v>122</v>
      </c>
      <c r="Q58" s="2">
        <v>2177.5408400000001</v>
      </c>
      <c r="R58" s="2">
        <v>2.2521499999999999</v>
      </c>
      <c r="S58" s="2">
        <v>270</v>
      </c>
      <c r="T58" s="2">
        <v>2096.0638899999999</v>
      </c>
      <c r="U58" s="2">
        <v>2.2982800000000001</v>
      </c>
      <c r="V58" s="2">
        <v>32</v>
      </c>
    </row>
    <row r="59" spans="1:22" x14ac:dyDescent="0.25">
      <c r="A59" s="2" t="s">
        <v>2</v>
      </c>
      <c r="B59" s="2">
        <v>24</v>
      </c>
      <c r="C59" s="2">
        <v>1</v>
      </c>
      <c r="D59" s="2">
        <v>3371.98497</v>
      </c>
      <c r="E59" s="2">
        <v>4.8700000000000002E-3</v>
      </c>
      <c r="F59" s="2">
        <v>2351.36652</v>
      </c>
      <c r="G59" s="2">
        <v>1.7389999999999999E-2</v>
      </c>
      <c r="H59" s="2">
        <v>2223.9888900000001</v>
      </c>
      <c r="I59" s="2">
        <v>2.2643900000000001</v>
      </c>
      <c r="J59" s="2">
        <v>45</v>
      </c>
      <c r="K59" s="2">
        <v>2093.4944399999999</v>
      </c>
      <c r="L59" s="2">
        <v>2.2598699999999998</v>
      </c>
      <c r="M59" s="2">
        <v>97</v>
      </c>
      <c r="N59" s="2">
        <v>2233.38607</v>
      </c>
      <c r="O59" s="2">
        <v>2.25088</v>
      </c>
      <c r="P59" s="2">
        <v>139</v>
      </c>
      <c r="Q59" s="2">
        <v>2339.82222</v>
      </c>
      <c r="R59" s="2">
        <v>2.25406</v>
      </c>
      <c r="S59" s="2">
        <v>256</v>
      </c>
      <c r="T59" s="2">
        <v>2095.7583300000001</v>
      </c>
      <c r="U59" s="2">
        <v>2.2728600000000001</v>
      </c>
      <c r="V59" s="2">
        <v>33</v>
      </c>
    </row>
    <row r="60" spans="1:22" x14ac:dyDescent="0.25">
      <c r="A60" s="2" t="s">
        <v>2</v>
      </c>
      <c r="B60" s="2">
        <v>24</v>
      </c>
      <c r="C60" s="2">
        <v>1</v>
      </c>
      <c r="D60" s="2">
        <v>3371.98497</v>
      </c>
      <c r="E60" s="2">
        <v>4.8799999999999998E-3</v>
      </c>
      <c r="F60" s="2">
        <v>2351.36652</v>
      </c>
      <c r="G60" s="2">
        <v>1.7239999999999998E-2</v>
      </c>
      <c r="H60" s="2">
        <v>2223.9888900000001</v>
      </c>
      <c r="I60" s="2">
        <v>2.2745700000000002</v>
      </c>
      <c r="J60" s="2">
        <v>50</v>
      </c>
      <c r="K60" s="2">
        <v>2096.7972199999999</v>
      </c>
      <c r="L60" s="2">
        <v>2.2498499999999999</v>
      </c>
      <c r="M60" s="2">
        <v>93</v>
      </c>
      <c r="N60" s="2">
        <v>2194.0934900000002</v>
      </c>
      <c r="O60" s="2">
        <v>2.25352</v>
      </c>
      <c r="P60" s="2">
        <v>152</v>
      </c>
      <c r="Q60" s="2">
        <v>2329.4747699999998</v>
      </c>
      <c r="R60" s="2">
        <v>2.2544</v>
      </c>
      <c r="S60" s="2">
        <v>269</v>
      </c>
      <c r="T60" s="2">
        <v>2095.7583300000001</v>
      </c>
      <c r="U60" s="2">
        <v>2.2785500000000001</v>
      </c>
      <c r="V60" s="2">
        <v>25</v>
      </c>
    </row>
    <row r="61" spans="1:22" x14ac:dyDescent="0.25">
      <c r="A61" s="2" t="s">
        <v>2</v>
      </c>
      <c r="B61" s="2">
        <v>24</v>
      </c>
      <c r="C61" s="2">
        <v>1</v>
      </c>
      <c r="D61" s="2">
        <v>3371.98497</v>
      </c>
      <c r="E61" s="2">
        <v>4.8999999999999998E-3</v>
      </c>
      <c r="F61" s="2">
        <v>2351.36652</v>
      </c>
      <c r="G61" s="2">
        <v>1.6729999999999998E-2</v>
      </c>
      <c r="H61" s="2">
        <v>2223.9888900000001</v>
      </c>
      <c r="I61" s="2">
        <v>2.2854000000000001</v>
      </c>
      <c r="J61" s="2">
        <v>51</v>
      </c>
      <c r="K61" s="2">
        <v>2099.9888900000001</v>
      </c>
      <c r="L61" s="2">
        <v>2.2659899999999999</v>
      </c>
      <c r="M61" s="2">
        <v>104</v>
      </c>
      <c r="N61" s="2">
        <v>2222.1472199999998</v>
      </c>
      <c r="O61" s="2">
        <v>2.2534200000000002</v>
      </c>
      <c r="P61" s="2">
        <v>140</v>
      </c>
      <c r="Q61" s="2">
        <v>2341.46389</v>
      </c>
      <c r="R61" s="2">
        <v>2.2482700000000002</v>
      </c>
      <c r="S61" s="2">
        <v>286</v>
      </c>
      <c r="T61" s="2">
        <v>2093.4944399999999</v>
      </c>
      <c r="U61" s="2">
        <v>2.2896299999999998</v>
      </c>
      <c r="V61" s="2">
        <v>33</v>
      </c>
    </row>
    <row r="62" spans="1:22" x14ac:dyDescent="0.25">
      <c r="A62" s="2" t="s">
        <v>2</v>
      </c>
      <c r="B62" s="2">
        <v>24</v>
      </c>
      <c r="C62" s="2">
        <v>1</v>
      </c>
      <c r="D62" s="2">
        <v>3371.98497</v>
      </c>
      <c r="E62" s="2">
        <v>4.8900000000000002E-3</v>
      </c>
      <c r="F62" s="2">
        <v>2351.36652</v>
      </c>
      <c r="G62" s="2">
        <v>1.7579999999999998E-2</v>
      </c>
      <c r="H62" s="2">
        <v>2121.5729500000002</v>
      </c>
      <c r="I62" s="2">
        <v>2.4307099999999999</v>
      </c>
      <c r="J62" s="2">
        <v>41</v>
      </c>
      <c r="K62" s="2">
        <v>2093.4944399999999</v>
      </c>
      <c r="L62" s="2">
        <v>2.2657400000000001</v>
      </c>
      <c r="M62" s="2">
        <v>102</v>
      </c>
      <c r="N62" s="2">
        <v>2127.5898499999998</v>
      </c>
      <c r="O62" s="2">
        <v>2.25332</v>
      </c>
      <c r="P62" s="2">
        <v>141</v>
      </c>
      <c r="Q62" s="2">
        <v>2329.4747699999998</v>
      </c>
      <c r="R62" s="2">
        <v>2.2789999999999999</v>
      </c>
      <c r="S62" s="2">
        <v>256</v>
      </c>
      <c r="T62" s="2">
        <v>2093.4944399999999</v>
      </c>
      <c r="U62" s="2">
        <v>2.38855</v>
      </c>
      <c r="V62" s="2">
        <v>34</v>
      </c>
    </row>
    <row r="63" spans="1:22" x14ac:dyDescent="0.25">
      <c r="A63" s="2" t="s">
        <v>2</v>
      </c>
      <c r="B63" s="2">
        <v>100</v>
      </c>
      <c r="C63" s="2">
        <v>0.4</v>
      </c>
      <c r="D63" s="2">
        <v>106572.0766</v>
      </c>
      <c r="E63" s="2">
        <v>1.5100000000000001E-2</v>
      </c>
      <c r="F63" s="2">
        <v>97812.097840000002</v>
      </c>
      <c r="G63" s="2">
        <v>7.1559999999999999E-2</v>
      </c>
      <c r="H63" s="2">
        <v>97804.329589999994</v>
      </c>
      <c r="I63" s="2">
        <v>8.1715499999999999</v>
      </c>
      <c r="J63" s="2">
        <v>70</v>
      </c>
      <c r="K63" s="2">
        <v>97801.983160000003</v>
      </c>
      <c r="L63" s="2">
        <v>8.1172799999999992</v>
      </c>
      <c r="M63" s="2">
        <v>27</v>
      </c>
      <c r="N63" s="2">
        <v>97804.480800000005</v>
      </c>
      <c r="O63" s="2">
        <v>8.1250499999999999</v>
      </c>
      <c r="P63" s="2">
        <v>211</v>
      </c>
      <c r="Q63" s="2">
        <v>97804.651729999998</v>
      </c>
      <c r="R63" s="2">
        <v>8.1107399999999998</v>
      </c>
      <c r="S63" s="2">
        <v>89</v>
      </c>
      <c r="T63" s="2">
        <v>97801.983160000003</v>
      </c>
      <c r="U63" s="2">
        <v>8.1462599999999998</v>
      </c>
      <c r="V63" s="2">
        <v>11</v>
      </c>
    </row>
    <row r="64" spans="1:22" x14ac:dyDescent="0.25">
      <c r="A64" s="2" t="s">
        <v>2</v>
      </c>
      <c r="B64" s="2">
        <v>100</v>
      </c>
      <c r="C64" s="2">
        <v>0.4</v>
      </c>
      <c r="D64" s="2">
        <v>106572.0766</v>
      </c>
      <c r="E64" s="2">
        <v>1.951E-2</v>
      </c>
      <c r="F64" s="2">
        <v>97812.097840000002</v>
      </c>
      <c r="G64" s="2">
        <v>9.1600000000000001E-2</v>
      </c>
      <c r="H64" s="2">
        <v>97804.382450000005</v>
      </c>
      <c r="I64" s="2">
        <v>8.1585699999999992</v>
      </c>
      <c r="J64" s="2">
        <v>59</v>
      </c>
      <c r="K64" s="2">
        <v>97801.983160000003</v>
      </c>
      <c r="L64" s="2">
        <v>8.3806700000000003</v>
      </c>
      <c r="M64" s="2">
        <v>25</v>
      </c>
      <c r="N64" s="2">
        <v>97804.457500000004</v>
      </c>
      <c r="O64" s="2">
        <v>8.0613899999999994</v>
      </c>
      <c r="P64" s="2">
        <v>177</v>
      </c>
      <c r="Q64" s="2">
        <v>97804.265750000006</v>
      </c>
      <c r="R64" s="2">
        <v>8.0983800000000006</v>
      </c>
      <c r="S64" s="2">
        <v>75</v>
      </c>
      <c r="T64" s="2">
        <v>97801.983160000003</v>
      </c>
      <c r="U64" s="2">
        <v>8.4665199999999992</v>
      </c>
      <c r="V64" s="2">
        <v>16</v>
      </c>
    </row>
    <row r="65" spans="1:22" x14ac:dyDescent="0.25">
      <c r="A65" s="2" t="s">
        <v>2</v>
      </c>
      <c r="B65" s="2">
        <v>100</v>
      </c>
      <c r="C65" s="2">
        <v>0.4</v>
      </c>
      <c r="D65" s="2">
        <v>106572.0766</v>
      </c>
      <c r="E65" s="2">
        <v>1.4319999999999999E-2</v>
      </c>
      <c r="F65" s="2">
        <v>97812.097840000002</v>
      </c>
      <c r="G65" s="2">
        <v>6.8650000000000003E-2</v>
      </c>
      <c r="H65" s="2">
        <v>97804.575389999998</v>
      </c>
      <c r="I65" s="2">
        <v>8.0904399999999992</v>
      </c>
      <c r="J65" s="2">
        <v>77</v>
      </c>
      <c r="K65" s="2">
        <v>97801.983160000003</v>
      </c>
      <c r="L65" s="2">
        <v>8.1691199999999995</v>
      </c>
      <c r="M65" s="2">
        <v>32</v>
      </c>
      <c r="N65" s="2">
        <v>97807.831099999996</v>
      </c>
      <c r="O65" s="2">
        <v>8.06799</v>
      </c>
      <c r="P65" s="2">
        <v>261</v>
      </c>
      <c r="Q65" s="2">
        <v>97804.480800000005</v>
      </c>
      <c r="R65" s="2">
        <v>8.0944699999999994</v>
      </c>
      <c r="S65" s="2">
        <v>94</v>
      </c>
      <c r="T65" s="2">
        <v>97801.983160000003</v>
      </c>
      <c r="U65" s="2">
        <v>8.0902600000000007</v>
      </c>
      <c r="V65" s="2">
        <v>11</v>
      </c>
    </row>
    <row r="66" spans="1:22" x14ac:dyDescent="0.25">
      <c r="A66" s="2" t="s">
        <v>2</v>
      </c>
      <c r="B66" s="2">
        <v>100</v>
      </c>
      <c r="C66" s="2">
        <v>0.4</v>
      </c>
      <c r="D66" s="2">
        <v>106572.0766</v>
      </c>
      <c r="E66" s="2">
        <v>1.951E-2</v>
      </c>
      <c r="F66" s="2">
        <v>97812.097840000002</v>
      </c>
      <c r="G66" s="2">
        <v>9.171E-2</v>
      </c>
      <c r="H66" s="2">
        <v>97804.382450000005</v>
      </c>
      <c r="I66" s="2">
        <v>8.1549800000000001</v>
      </c>
      <c r="J66" s="2">
        <v>61</v>
      </c>
      <c r="K66" s="2">
        <v>97801.983160000003</v>
      </c>
      <c r="L66" s="2">
        <v>8.3573699999999995</v>
      </c>
      <c r="M66" s="2">
        <v>25</v>
      </c>
      <c r="N66" s="2">
        <v>97804.587589999996</v>
      </c>
      <c r="O66" s="2">
        <v>8.0680099999999992</v>
      </c>
      <c r="P66" s="2">
        <v>209</v>
      </c>
      <c r="Q66" s="2">
        <v>97803.250830000004</v>
      </c>
      <c r="R66" s="2">
        <v>8.0755300000000005</v>
      </c>
      <c r="S66" s="2">
        <v>101</v>
      </c>
      <c r="T66" s="2">
        <v>97801.983160000003</v>
      </c>
      <c r="U66" s="2">
        <v>8.3655000000000008</v>
      </c>
      <c r="V66" s="2">
        <v>16</v>
      </c>
    </row>
    <row r="67" spans="1:22" x14ac:dyDescent="0.25">
      <c r="A67" s="2" t="s">
        <v>2</v>
      </c>
      <c r="B67" s="2">
        <v>100</v>
      </c>
      <c r="C67" s="2">
        <v>0.4</v>
      </c>
      <c r="D67" s="2">
        <v>106572.0766</v>
      </c>
      <c r="E67" s="2">
        <v>1.461E-2</v>
      </c>
      <c r="F67" s="2">
        <v>97812.097840000002</v>
      </c>
      <c r="G67" s="2">
        <v>6.8099999999999994E-2</v>
      </c>
      <c r="H67" s="2">
        <v>97804.329589999994</v>
      </c>
      <c r="I67" s="2">
        <v>8.1320099999999993</v>
      </c>
      <c r="J67" s="2">
        <v>78</v>
      </c>
      <c r="K67" s="2">
        <v>97801.983160000003</v>
      </c>
      <c r="L67" s="2">
        <v>8.1895600000000002</v>
      </c>
      <c r="M67" s="2">
        <v>33</v>
      </c>
      <c r="N67" s="2">
        <v>97807.928809999998</v>
      </c>
      <c r="O67" s="2">
        <v>8.0846400000000003</v>
      </c>
      <c r="P67" s="2">
        <v>204</v>
      </c>
      <c r="Q67" s="2">
        <v>97803.763819999993</v>
      </c>
      <c r="R67" s="2">
        <v>8.1086200000000002</v>
      </c>
      <c r="S67" s="2">
        <v>76</v>
      </c>
      <c r="T67" s="2">
        <v>97801.983160000003</v>
      </c>
      <c r="U67" s="2">
        <v>8.4928500000000007</v>
      </c>
      <c r="V67" s="2">
        <v>11</v>
      </c>
    </row>
    <row r="68" spans="1:22" x14ac:dyDescent="0.25">
      <c r="A68" s="2" t="s">
        <v>2</v>
      </c>
      <c r="B68" s="2">
        <v>100</v>
      </c>
      <c r="C68" s="2">
        <v>0.7</v>
      </c>
      <c r="D68" s="2">
        <v>48364.41042</v>
      </c>
      <c r="E68" s="2">
        <v>2.1160000000000002E-2</v>
      </c>
      <c r="F68" s="2">
        <v>40194.547330000001</v>
      </c>
      <c r="G68" s="2">
        <v>0.1024</v>
      </c>
      <c r="H68" s="2">
        <v>40186.179300000003</v>
      </c>
      <c r="I68" s="2">
        <v>16.632110000000001</v>
      </c>
      <c r="J68" s="2">
        <v>147</v>
      </c>
      <c r="K68" s="2">
        <v>35321.394390000001</v>
      </c>
      <c r="L68" s="2">
        <v>16.705839999999998</v>
      </c>
      <c r="M68" s="2">
        <v>64</v>
      </c>
      <c r="N68" s="2">
        <v>37229.058559999998</v>
      </c>
      <c r="O68" s="2">
        <v>16.672260000000001</v>
      </c>
      <c r="P68" s="2">
        <v>544</v>
      </c>
      <c r="Q68" s="2">
        <v>37229.058559999998</v>
      </c>
      <c r="R68" s="2">
        <v>16.569140000000001</v>
      </c>
      <c r="S68" s="2">
        <v>182</v>
      </c>
      <c r="T68" s="2">
        <v>35120.814129999999</v>
      </c>
      <c r="U68" s="2">
        <v>16.659199999999998</v>
      </c>
      <c r="V68" s="2">
        <v>32</v>
      </c>
    </row>
    <row r="69" spans="1:22" x14ac:dyDescent="0.25">
      <c r="A69" s="2" t="s">
        <v>2</v>
      </c>
      <c r="B69" s="2">
        <v>100</v>
      </c>
      <c r="C69" s="2">
        <v>0.7</v>
      </c>
      <c r="D69" s="2">
        <v>48364.41042</v>
      </c>
      <c r="E69" s="2">
        <v>1.7840000000000002E-2</v>
      </c>
      <c r="F69" s="2">
        <v>40194.547330000001</v>
      </c>
      <c r="G69" s="2">
        <v>8.6319999999999994E-2</v>
      </c>
      <c r="H69" s="2">
        <v>37570.957130000003</v>
      </c>
      <c r="I69" s="2">
        <v>16.59984</v>
      </c>
      <c r="J69" s="2">
        <v>135</v>
      </c>
      <c r="K69" s="2">
        <v>35374.145279999997</v>
      </c>
      <c r="L69" s="2">
        <v>16.64087</v>
      </c>
      <c r="M69" s="2">
        <v>52</v>
      </c>
      <c r="N69" s="2">
        <v>35742.303599999999</v>
      </c>
      <c r="O69" s="2">
        <v>16.61157</v>
      </c>
      <c r="P69" s="2">
        <v>464</v>
      </c>
      <c r="Q69" s="2">
        <v>37231.147190000003</v>
      </c>
      <c r="R69" s="2">
        <v>16.639659999999999</v>
      </c>
      <c r="S69" s="2">
        <v>179</v>
      </c>
      <c r="T69" s="2">
        <v>35328.346490000004</v>
      </c>
      <c r="U69" s="2">
        <v>17.05686</v>
      </c>
      <c r="V69" s="2">
        <v>30</v>
      </c>
    </row>
    <row r="70" spans="1:22" x14ac:dyDescent="0.25">
      <c r="A70" s="2" t="s">
        <v>2</v>
      </c>
      <c r="B70" s="2">
        <v>100</v>
      </c>
      <c r="C70" s="2">
        <v>0.7</v>
      </c>
      <c r="D70" s="2">
        <v>48364.41042</v>
      </c>
      <c r="E70" s="2">
        <v>1.788E-2</v>
      </c>
      <c r="F70" s="2">
        <v>40194.547330000001</v>
      </c>
      <c r="G70" s="2">
        <v>8.7099999999999997E-2</v>
      </c>
      <c r="H70" s="2">
        <v>39045.902320000001</v>
      </c>
      <c r="I70" s="2">
        <v>16.658770000000001</v>
      </c>
      <c r="J70" s="2">
        <v>139</v>
      </c>
      <c r="K70" s="2">
        <v>35553.821219999998</v>
      </c>
      <c r="L70" s="2">
        <v>16.582180000000001</v>
      </c>
      <c r="M70" s="2">
        <v>53</v>
      </c>
      <c r="N70" s="2">
        <v>37233.101690000003</v>
      </c>
      <c r="O70" s="2">
        <v>16.575600000000001</v>
      </c>
      <c r="P70" s="2">
        <v>463</v>
      </c>
      <c r="Q70" s="2">
        <v>37231.23762</v>
      </c>
      <c r="R70" s="2">
        <v>16.572559999999999</v>
      </c>
      <c r="S70" s="2">
        <v>184</v>
      </c>
      <c r="T70" s="2">
        <v>35600.741029999997</v>
      </c>
      <c r="U70" s="2">
        <v>16.60744</v>
      </c>
      <c r="V70" s="2">
        <v>26</v>
      </c>
    </row>
    <row r="71" spans="1:22" x14ac:dyDescent="0.25">
      <c r="A71" s="2" t="s">
        <v>2</v>
      </c>
      <c r="B71" s="2">
        <v>100</v>
      </c>
      <c r="C71" s="2">
        <v>0.7</v>
      </c>
      <c r="D71" s="2">
        <v>48364.41042</v>
      </c>
      <c r="E71" s="2">
        <v>2.1229999999999999E-2</v>
      </c>
      <c r="F71" s="2">
        <v>40194.547330000001</v>
      </c>
      <c r="G71" s="2">
        <v>0.10853</v>
      </c>
      <c r="H71" s="2">
        <v>38820.047030000002</v>
      </c>
      <c r="I71" s="2">
        <v>16.65851</v>
      </c>
      <c r="J71" s="2">
        <v>120</v>
      </c>
      <c r="K71" s="2">
        <v>35222.071230000001</v>
      </c>
      <c r="L71" s="2">
        <v>16.653659999999999</v>
      </c>
      <c r="M71" s="2">
        <v>50</v>
      </c>
      <c r="N71" s="2">
        <v>35977.897470000004</v>
      </c>
      <c r="O71" s="2">
        <v>16.568059999999999</v>
      </c>
      <c r="P71" s="2">
        <v>540</v>
      </c>
      <c r="Q71" s="2">
        <v>37230.874430000003</v>
      </c>
      <c r="R71" s="2">
        <v>16.609829999999999</v>
      </c>
      <c r="S71" s="2">
        <v>197</v>
      </c>
      <c r="T71" s="2">
        <v>35331.637329999998</v>
      </c>
      <c r="U71" s="2">
        <v>17.001290000000001</v>
      </c>
      <c r="V71" s="2">
        <v>27</v>
      </c>
    </row>
    <row r="72" spans="1:22" x14ac:dyDescent="0.25">
      <c r="A72" s="2" t="s">
        <v>2</v>
      </c>
      <c r="B72" s="2">
        <v>100</v>
      </c>
      <c r="C72" s="2">
        <v>0.7</v>
      </c>
      <c r="D72" s="2">
        <v>48364.41042</v>
      </c>
      <c r="E72" s="2">
        <v>1.787E-2</v>
      </c>
      <c r="F72" s="2">
        <v>40194.547330000001</v>
      </c>
      <c r="G72" s="2">
        <v>8.6510000000000004E-2</v>
      </c>
      <c r="H72" s="2">
        <v>40201.696049999999</v>
      </c>
      <c r="I72" s="2">
        <v>16.584869999999999</v>
      </c>
      <c r="J72" s="2">
        <v>135</v>
      </c>
      <c r="K72" s="2">
        <v>35224.092539999998</v>
      </c>
      <c r="L72" s="2">
        <v>16.770240000000001</v>
      </c>
      <c r="M72" s="2">
        <v>53</v>
      </c>
      <c r="N72" s="2">
        <v>36616.520830000001</v>
      </c>
      <c r="O72" s="2">
        <v>16.568809999999999</v>
      </c>
      <c r="P72" s="2">
        <v>465</v>
      </c>
      <c r="Q72" s="2">
        <v>37229.396399999998</v>
      </c>
      <c r="R72" s="2">
        <v>16.57592</v>
      </c>
      <c r="S72" s="2">
        <v>182</v>
      </c>
      <c r="T72" s="2">
        <v>35147.221400000002</v>
      </c>
      <c r="U72" s="2">
        <v>17.21209</v>
      </c>
      <c r="V72" s="2">
        <v>25</v>
      </c>
    </row>
    <row r="73" spans="1:22" x14ac:dyDescent="0.25">
      <c r="A73" s="2" t="s">
        <v>2</v>
      </c>
      <c r="B73" s="2">
        <v>100</v>
      </c>
      <c r="C73" s="2">
        <v>1</v>
      </c>
      <c r="D73" s="2">
        <v>37124.365969999999</v>
      </c>
      <c r="E73" s="2">
        <v>1.9730000000000001E-2</v>
      </c>
      <c r="F73" s="2">
        <v>37329.772219999999</v>
      </c>
      <c r="G73" s="2">
        <v>9.0490000000000001E-2</v>
      </c>
      <c r="H73" s="2">
        <v>37124.365969999999</v>
      </c>
      <c r="I73" s="2">
        <v>26.789819999999999</v>
      </c>
      <c r="J73" s="2">
        <v>229</v>
      </c>
      <c r="K73" s="2">
        <v>35091.808709999998</v>
      </c>
      <c r="L73" s="2">
        <v>26.715150000000001</v>
      </c>
      <c r="M73" s="2">
        <v>84</v>
      </c>
      <c r="N73" s="2">
        <v>36446.762849999999</v>
      </c>
      <c r="O73" s="2">
        <v>26.69632</v>
      </c>
      <c r="P73" s="2">
        <v>770</v>
      </c>
      <c r="Q73" s="2">
        <v>36794.937590000001</v>
      </c>
      <c r="R73" s="2">
        <v>26.76483</v>
      </c>
      <c r="S73" s="2">
        <v>295</v>
      </c>
      <c r="T73" s="2">
        <v>35231.427779999998</v>
      </c>
      <c r="U73" s="2">
        <v>26.8233</v>
      </c>
      <c r="V73" s="2">
        <v>45</v>
      </c>
    </row>
    <row r="74" spans="1:22" x14ac:dyDescent="0.25">
      <c r="A74" s="2" t="s">
        <v>2</v>
      </c>
      <c r="B74" s="2">
        <v>100</v>
      </c>
      <c r="C74" s="2">
        <v>1</v>
      </c>
      <c r="D74" s="2">
        <v>37124.365969999999</v>
      </c>
      <c r="E74" s="2">
        <v>1.8800000000000001E-2</v>
      </c>
      <c r="F74" s="2">
        <v>37329.772219999999</v>
      </c>
      <c r="G74" s="2">
        <v>8.763E-2</v>
      </c>
      <c r="H74" s="2">
        <v>37124.365969999999</v>
      </c>
      <c r="I74" s="2">
        <v>26.745539999999998</v>
      </c>
      <c r="J74" s="2">
        <v>229</v>
      </c>
      <c r="K74" s="2">
        <v>34955.49308</v>
      </c>
      <c r="L74" s="2">
        <v>26.867519999999999</v>
      </c>
      <c r="M74" s="2">
        <v>85</v>
      </c>
      <c r="N74" s="2">
        <v>36147.484859999997</v>
      </c>
      <c r="O74" s="2">
        <v>26.71547</v>
      </c>
      <c r="P74" s="2">
        <v>781</v>
      </c>
      <c r="Q74" s="2">
        <v>36793.550009999999</v>
      </c>
      <c r="R74" s="2">
        <v>26.818449999999999</v>
      </c>
      <c r="S74" s="2">
        <v>304</v>
      </c>
      <c r="T74" s="2">
        <v>35157.920760000001</v>
      </c>
      <c r="U74" s="2">
        <v>26.983609999999999</v>
      </c>
      <c r="V74" s="2">
        <v>43</v>
      </c>
    </row>
    <row r="75" spans="1:22" x14ac:dyDescent="0.25">
      <c r="A75" s="2" t="s">
        <v>2</v>
      </c>
      <c r="B75" s="2">
        <v>100</v>
      </c>
      <c r="C75" s="2">
        <v>1</v>
      </c>
      <c r="D75" s="2">
        <v>37124.365969999999</v>
      </c>
      <c r="E75" s="2">
        <v>1.7139999999999999E-2</v>
      </c>
      <c r="F75" s="2">
        <v>37329.772219999999</v>
      </c>
      <c r="G75" s="2">
        <v>8.6069999999999994E-2</v>
      </c>
      <c r="H75" s="2">
        <v>37117.936240000003</v>
      </c>
      <c r="I75" s="2">
        <v>26.786819999999999</v>
      </c>
      <c r="J75" s="2">
        <v>233</v>
      </c>
      <c r="K75" s="2">
        <v>34982.564689999999</v>
      </c>
      <c r="L75" s="2">
        <v>26.918959999999998</v>
      </c>
      <c r="M75" s="2">
        <v>84</v>
      </c>
      <c r="N75" s="2">
        <v>35495.875290000004</v>
      </c>
      <c r="O75" s="2">
        <v>26.705020000000001</v>
      </c>
      <c r="P75" s="2">
        <v>760</v>
      </c>
      <c r="Q75" s="2">
        <v>36794.56624</v>
      </c>
      <c r="R75" s="2">
        <v>26.691030000000001</v>
      </c>
      <c r="S75" s="2">
        <v>301</v>
      </c>
      <c r="T75" s="2">
        <v>34916.264900000002</v>
      </c>
      <c r="U75" s="2">
        <v>27.068860000000001</v>
      </c>
      <c r="V75" s="2">
        <v>38</v>
      </c>
    </row>
    <row r="76" spans="1:22" x14ac:dyDescent="0.25">
      <c r="A76" s="2" t="s">
        <v>2</v>
      </c>
      <c r="B76" s="2">
        <v>100</v>
      </c>
      <c r="C76" s="2">
        <v>1</v>
      </c>
      <c r="D76" s="2">
        <v>37124.365969999999</v>
      </c>
      <c r="E76" s="2">
        <v>1.9990000000000001E-2</v>
      </c>
      <c r="F76" s="2">
        <v>37329.772219999999</v>
      </c>
      <c r="G76" s="2">
        <v>9.1259999999999994E-2</v>
      </c>
      <c r="H76" s="2">
        <v>37124.365969999999</v>
      </c>
      <c r="I76" s="2">
        <v>26.73105</v>
      </c>
      <c r="J76" s="2">
        <v>256</v>
      </c>
      <c r="K76" s="2">
        <v>34956.2549</v>
      </c>
      <c r="L76" s="2">
        <v>26.709910000000001</v>
      </c>
      <c r="M76" s="2">
        <v>84</v>
      </c>
      <c r="N76" s="2">
        <v>35811.70261</v>
      </c>
      <c r="O76" s="2">
        <v>26.691970000000001</v>
      </c>
      <c r="P76" s="2">
        <v>749</v>
      </c>
      <c r="Q76" s="2">
        <v>36794.212899999999</v>
      </c>
      <c r="R76" s="2">
        <v>26.795919999999999</v>
      </c>
      <c r="S76" s="2">
        <v>295</v>
      </c>
      <c r="T76" s="2">
        <v>34966.688219999996</v>
      </c>
      <c r="U76" s="2">
        <v>27.026820000000001</v>
      </c>
      <c r="V76" s="2">
        <v>38</v>
      </c>
    </row>
    <row r="77" spans="1:22" x14ac:dyDescent="0.25">
      <c r="A77" s="2" t="s">
        <v>2</v>
      </c>
      <c r="B77" s="2">
        <v>100</v>
      </c>
      <c r="C77" s="2">
        <v>1</v>
      </c>
      <c r="D77" s="2">
        <v>37124.365969999999</v>
      </c>
      <c r="E77" s="2">
        <v>1.9900000000000001E-2</v>
      </c>
      <c r="F77" s="2">
        <v>37329.772219999999</v>
      </c>
      <c r="G77" s="2">
        <v>9.0910000000000005E-2</v>
      </c>
      <c r="H77" s="2">
        <v>37124.365969999999</v>
      </c>
      <c r="I77" s="2">
        <v>26.748799999999999</v>
      </c>
      <c r="J77" s="2">
        <v>250</v>
      </c>
      <c r="K77" s="2">
        <v>35094.585599999999</v>
      </c>
      <c r="L77" s="2">
        <v>26.967980000000001</v>
      </c>
      <c r="M77" s="2">
        <v>85</v>
      </c>
      <c r="N77" s="2">
        <v>36194.936110000002</v>
      </c>
      <c r="O77" s="2">
        <v>26.738520000000001</v>
      </c>
      <c r="P77" s="2">
        <v>764</v>
      </c>
      <c r="Q77" s="2">
        <v>36793.352859999999</v>
      </c>
      <c r="R77" s="2">
        <v>26.714950000000002</v>
      </c>
      <c r="S77" s="2">
        <v>299</v>
      </c>
      <c r="T77" s="2">
        <v>34964.880559999998</v>
      </c>
      <c r="U77" s="2">
        <v>27.43224</v>
      </c>
      <c r="V77" s="2">
        <v>33</v>
      </c>
    </row>
    <row r="78" spans="1:22" x14ac:dyDescent="0.25">
      <c r="A78" s="2" t="s">
        <v>2</v>
      </c>
      <c r="B78" s="2">
        <v>997</v>
      </c>
      <c r="C78" s="2">
        <v>0.4</v>
      </c>
      <c r="D78" s="2">
        <v>477877.40568999999</v>
      </c>
      <c r="E78" s="2">
        <v>0.16075999999999999</v>
      </c>
      <c r="F78" s="2">
        <v>475532.17934999999</v>
      </c>
      <c r="G78" s="2">
        <v>0.15117</v>
      </c>
      <c r="H78" s="2">
        <v>451595.62063999998</v>
      </c>
      <c r="I78" s="2">
        <v>593.77976000000001</v>
      </c>
      <c r="J78" s="2">
        <v>262</v>
      </c>
      <c r="K78" s="2">
        <v>424572.30322</v>
      </c>
      <c r="L78" s="2">
        <v>601.47374000000002</v>
      </c>
      <c r="M78" s="2">
        <v>9</v>
      </c>
      <c r="N78" s="2">
        <v>424613.84762000002</v>
      </c>
      <c r="O78" s="2">
        <v>592.24864000000002</v>
      </c>
      <c r="P78" s="2">
        <v>1557</v>
      </c>
      <c r="Q78" s="2">
        <v>424625.41203000001</v>
      </c>
      <c r="R78" s="2">
        <v>603.48199</v>
      </c>
      <c r="S78" s="2">
        <v>41</v>
      </c>
      <c r="T78" s="2">
        <v>424576.26598000003</v>
      </c>
      <c r="U78" s="2">
        <v>645.60132999999996</v>
      </c>
      <c r="V78" s="2">
        <v>10</v>
      </c>
    </row>
    <row r="79" spans="1:22" x14ac:dyDescent="0.25">
      <c r="A79" s="2" t="s">
        <v>2</v>
      </c>
      <c r="B79" s="2">
        <v>997</v>
      </c>
      <c r="C79" s="2">
        <v>0.4</v>
      </c>
      <c r="D79" s="2">
        <v>477877.40568999999</v>
      </c>
      <c r="E79" s="2">
        <v>1.422E-2</v>
      </c>
      <c r="F79" s="2">
        <v>475532.17934999999</v>
      </c>
      <c r="G79" s="2">
        <v>0.11344</v>
      </c>
      <c r="H79" s="2">
        <v>463999.88986</v>
      </c>
      <c r="I79" s="2">
        <v>592.55236000000002</v>
      </c>
      <c r="J79" s="2">
        <v>250</v>
      </c>
      <c r="K79" s="2">
        <v>424575.83687</v>
      </c>
      <c r="L79" s="2">
        <v>601.31362000000001</v>
      </c>
      <c r="M79" s="2">
        <v>9</v>
      </c>
      <c r="N79" s="2">
        <v>424608.04759999999</v>
      </c>
      <c r="O79" s="2">
        <v>592.59486000000004</v>
      </c>
      <c r="P79" s="2">
        <v>1522</v>
      </c>
      <c r="Q79" s="2">
        <v>424625.41203000001</v>
      </c>
      <c r="R79" s="2">
        <v>598.05793000000006</v>
      </c>
      <c r="S79" s="2">
        <v>42</v>
      </c>
      <c r="T79" s="2">
        <v>424592.50949999999</v>
      </c>
      <c r="U79" s="2">
        <v>613.49482</v>
      </c>
      <c r="V79" s="2">
        <v>7</v>
      </c>
    </row>
    <row r="80" spans="1:22" x14ac:dyDescent="0.25">
      <c r="A80" s="2" t="s">
        <v>2</v>
      </c>
      <c r="B80" s="2">
        <v>997</v>
      </c>
      <c r="C80" s="2">
        <v>0.4</v>
      </c>
      <c r="D80" s="2">
        <v>477877.40568999999</v>
      </c>
      <c r="E80" s="2">
        <v>1.4670000000000001E-2</v>
      </c>
      <c r="F80" s="2">
        <v>475532.17934999999</v>
      </c>
      <c r="G80" s="2">
        <v>0.11108</v>
      </c>
      <c r="H80" s="2">
        <v>456522.03204999998</v>
      </c>
      <c r="I80" s="2">
        <v>593.23518999999999</v>
      </c>
      <c r="J80" s="2">
        <v>258</v>
      </c>
      <c r="K80" s="2">
        <v>424573.56813999999</v>
      </c>
      <c r="L80" s="2">
        <v>598.93236000000002</v>
      </c>
      <c r="M80" s="2">
        <v>9</v>
      </c>
      <c r="N80" s="2">
        <v>424595.29203000001</v>
      </c>
      <c r="O80" s="2">
        <v>592.23625000000004</v>
      </c>
      <c r="P80" s="2">
        <v>1523</v>
      </c>
      <c r="Q80" s="2">
        <v>424625.41203000001</v>
      </c>
      <c r="R80" s="2">
        <v>600.30264999999997</v>
      </c>
      <c r="S80" s="2">
        <v>41</v>
      </c>
      <c r="T80" s="2">
        <v>424586.63692999998</v>
      </c>
      <c r="U80" s="2">
        <v>627.10934999999995</v>
      </c>
      <c r="V80" s="2">
        <v>9</v>
      </c>
    </row>
    <row r="81" spans="1:22" x14ac:dyDescent="0.25">
      <c r="A81" s="2" t="s">
        <v>2</v>
      </c>
      <c r="B81" s="2">
        <v>997</v>
      </c>
      <c r="C81" s="2">
        <v>0.4</v>
      </c>
      <c r="D81" s="2">
        <v>477877.40568999999</v>
      </c>
      <c r="E81" s="2">
        <v>1.4420000000000001E-2</v>
      </c>
      <c r="F81" s="2">
        <v>475532.17934999999</v>
      </c>
      <c r="G81" s="2">
        <v>0.11344</v>
      </c>
      <c r="H81" s="2">
        <v>456120.46487999998</v>
      </c>
      <c r="I81" s="2">
        <v>593.26652000000001</v>
      </c>
      <c r="J81" s="2">
        <v>258</v>
      </c>
      <c r="K81" s="2">
        <v>424567.65629999997</v>
      </c>
      <c r="L81" s="2">
        <v>601.44003999999995</v>
      </c>
      <c r="M81" s="2">
        <v>9</v>
      </c>
      <c r="N81" s="2">
        <v>424610.44180999999</v>
      </c>
      <c r="O81" s="2">
        <v>592.58861999999999</v>
      </c>
      <c r="P81" s="2">
        <v>1560</v>
      </c>
      <c r="Q81" s="2">
        <v>424625.41203000001</v>
      </c>
      <c r="R81" s="2">
        <v>601.32662000000005</v>
      </c>
      <c r="S81" s="2">
        <v>41</v>
      </c>
      <c r="T81" s="2">
        <v>424586.33439999999</v>
      </c>
      <c r="U81" s="2">
        <v>614.12783000000002</v>
      </c>
      <c r="V81" s="2">
        <v>7</v>
      </c>
    </row>
    <row r="82" spans="1:22" x14ac:dyDescent="0.25">
      <c r="A82" s="2" t="s">
        <v>2</v>
      </c>
      <c r="B82" s="2">
        <v>997</v>
      </c>
      <c r="C82" s="2">
        <v>0.4</v>
      </c>
      <c r="D82" s="2">
        <v>477877.40568999999</v>
      </c>
      <c r="E82" s="2">
        <v>1.503E-2</v>
      </c>
      <c r="F82" s="2">
        <v>475532.17934999999</v>
      </c>
      <c r="G82" s="2">
        <v>0.11483</v>
      </c>
      <c r="H82" s="2">
        <v>453835.13202000002</v>
      </c>
      <c r="I82" s="2">
        <v>593.47301000000004</v>
      </c>
      <c r="J82" s="2">
        <v>263</v>
      </c>
      <c r="K82" s="2">
        <v>424566.88374000002</v>
      </c>
      <c r="L82" s="2">
        <v>598.60216000000003</v>
      </c>
      <c r="M82" s="2">
        <v>9</v>
      </c>
      <c r="N82" s="2">
        <v>424614.50935000001</v>
      </c>
      <c r="O82" s="2">
        <v>592.31312000000003</v>
      </c>
      <c r="P82" s="2">
        <v>1516</v>
      </c>
      <c r="Q82" s="2">
        <v>424617.84709</v>
      </c>
      <c r="R82" s="2">
        <v>598.06676000000004</v>
      </c>
      <c r="S82" s="2">
        <v>41</v>
      </c>
      <c r="T82" s="2">
        <v>424573.73505999998</v>
      </c>
      <c r="U82" s="2">
        <v>650.50103999999999</v>
      </c>
      <c r="V82" s="2">
        <v>10</v>
      </c>
    </row>
    <row r="83" spans="1:22" x14ac:dyDescent="0.25">
      <c r="A83" s="2" t="s">
        <v>2</v>
      </c>
      <c r="B83" s="2">
        <v>997</v>
      </c>
      <c r="C83" s="2">
        <v>0.7</v>
      </c>
      <c r="D83" s="2">
        <v>333901.38548</v>
      </c>
      <c r="E83" s="2">
        <v>1.426E-2</v>
      </c>
      <c r="F83" s="2">
        <v>332549.41172999999</v>
      </c>
      <c r="G83" s="2">
        <v>9.6259999999999998E-2</v>
      </c>
      <c r="H83" s="2">
        <v>330662.7255</v>
      </c>
      <c r="I83" s="2">
        <v>858.80547000000001</v>
      </c>
      <c r="J83" s="2">
        <v>412</v>
      </c>
      <c r="K83" s="2">
        <v>323976.67317000002</v>
      </c>
      <c r="L83" s="2">
        <v>869.57691999999997</v>
      </c>
      <c r="M83" s="2">
        <v>12</v>
      </c>
      <c r="N83" s="2">
        <v>324478.91415999999</v>
      </c>
      <c r="O83" s="2">
        <v>857.27968999999996</v>
      </c>
      <c r="P83" s="2">
        <v>2406</v>
      </c>
      <c r="Q83" s="2">
        <v>325360.35862000001</v>
      </c>
      <c r="R83" s="2">
        <v>865.08214999999996</v>
      </c>
      <c r="S83" s="2">
        <v>60</v>
      </c>
      <c r="T83" s="2">
        <v>323061.26416999998</v>
      </c>
      <c r="U83" s="2">
        <v>941.88729000000001</v>
      </c>
      <c r="V83" s="2">
        <v>11</v>
      </c>
    </row>
    <row r="84" spans="1:22" x14ac:dyDescent="0.25">
      <c r="A84" s="2" t="s">
        <v>2</v>
      </c>
      <c r="B84" s="2">
        <v>997</v>
      </c>
      <c r="C84" s="2">
        <v>0.7</v>
      </c>
      <c r="D84" s="2">
        <v>333901.38548</v>
      </c>
      <c r="E84" s="2">
        <v>1.4659999999999999E-2</v>
      </c>
      <c r="F84" s="2">
        <v>332549.41172999999</v>
      </c>
      <c r="G84" s="2">
        <v>9.8919999999999994E-2</v>
      </c>
      <c r="H84" s="2">
        <v>330283.34398000001</v>
      </c>
      <c r="I84" s="2">
        <v>858.16935999999998</v>
      </c>
      <c r="J84" s="2">
        <v>393</v>
      </c>
      <c r="K84" s="2">
        <v>324048.37861999997</v>
      </c>
      <c r="L84" s="2">
        <v>874.36012000000005</v>
      </c>
      <c r="M84" s="2">
        <v>12</v>
      </c>
      <c r="N84" s="2">
        <v>324942.71012</v>
      </c>
      <c r="O84" s="2">
        <v>857.37661000000003</v>
      </c>
      <c r="P84" s="2">
        <v>2322</v>
      </c>
      <c r="Q84" s="2">
        <v>326498.12466999999</v>
      </c>
      <c r="R84" s="2">
        <v>857.49901</v>
      </c>
      <c r="S84" s="2">
        <v>61</v>
      </c>
      <c r="T84" s="2">
        <v>323349.51053999999</v>
      </c>
      <c r="U84" s="2">
        <v>857.94191999999998</v>
      </c>
      <c r="V84" s="2">
        <v>14</v>
      </c>
    </row>
    <row r="85" spans="1:22" x14ac:dyDescent="0.25">
      <c r="A85" s="2" t="s">
        <v>2</v>
      </c>
      <c r="B85" s="2">
        <v>997</v>
      </c>
      <c r="C85" s="2">
        <v>0.7</v>
      </c>
      <c r="D85" s="2">
        <v>333901.38548</v>
      </c>
      <c r="E85" s="2">
        <v>1.426E-2</v>
      </c>
      <c r="F85" s="2">
        <v>332549.41172999999</v>
      </c>
      <c r="G85" s="2">
        <v>9.6079999999999999E-2</v>
      </c>
      <c r="H85" s="2">
        <v>328568.22078999999</v>
      </c>
      <c r="I85" s="2">
        <v>857.41319999999996</v>
      </c>
      <c r="J85" s="2">
        <v>408</v>
      </c>
      <c r="K85" s="2">
        <v>323633.15687000001</v>
      </c>
      <c r="L85" s="2">
        <v>873.14963</v>
      </c>
      <c r="M85" s="2">
        <v>12</v>
      </c>
      <c r="N85" s="2">
        <v>324836.15443</v>
      </c>
      <c r="O85" s="2">
        <v>857.28635999999995</v>
      </c>
      <c r="P85" s="2">
        <v>2321</v>
      </c>
      <c r="Q85" s="2">
        <v>326498.12466999999</v>
      </c>
      <c r="R85" s="2">
        <v>865.03467999999998</v>
      </c>
      <c r="S85" s="2">
        <v>61</v>
      </c>
      <c r="T85" s="2">
        <v>323212.64270000003</v>
      </c>
      <c r="U85" s="2">
        <v>894.66332</v>
      </c>
      <c r="V85" s="2">
        <v>14</v>
      </c>
    </row>
    <row r="86" spans="1:22" x14ac:dyDescent="0.25">
      <c r="A86" s="2" t="s">
        <v>2</v>
      </c>
      <c r="B86" s="2">
        <v>997</v>
      </c>
      <c r="C86" s="2">
        <v>0.7</v>
      </c>
      <c r="D86" s="2">
        <v>333901.38548</v>
      </c>
      <c r="E86" s="2">
        <v>1.486E-2</v>
      </c>
      <c r="F86" s="2">
        <v>332549.41172999999</v>
      </c>
      <c r="G86" s="2">
        <v>9.7970000000000002E-2</v>
      </c>
      <c r="H86" s="2">
        <v>330910.13377999997</v>
      </c>
      <c r="I86" s="2">
        <v>857.35082</v>
      </c>
      <c r="J86" s="2">
        <v>392</v>
      </c>
      <c r="K86" s="2">
        <v>324033.16621</v>
      </c>
      <c r="L86" s="2">
        <v>873.02413999999999</v>
      </c>
      <c r="M86" s="2">
        <v>12</v>
      </c>
      <c r="N86" s="2">
        <v>325560.90775000001</v>
      </c>
      <c r="O86" s="2">
        <v>857.17187999999999</v>
      </c>
      <c r="P86" s="2">
        <v>2211</v>
      </c>
      <c r="Q86" s="2">
        <v>326153.93966999999</v>
      </c>
      <c r="R86" s="2">
        <v>861.50135999999998</v>
      </c>
      <c r="S86" s="2">
        <v>59</v>
      </c>
      <c r="T86" s="2">
        <v>323230.85989000002</v>
      </c>
      <c r="U86" s="2">
        <v>941.57974999999999</v>
      </c>
      <c r="V86" s="2">
        <v>11</v>
      </c>
    </row>
    <row r="87" spans="1:22" x14ac:dyDescent="0.25">
      <c r="A87" s="2" t="s">
        <v>2</v>
      </c>
      <c r="B87" s="2">
        <v>997</v>
      </c>
      <c r="C87" s="2">
        <v>0.7</v>
      </c>
      <c r="D87" s="2">
        <v>333901.38548</v>
      </c>
      <c r="E87" s="2">
        <v>1.44E-2</v>
      </c>
      <c r="F87" s="2">
        <v>332549.41172999999</v>
      </c>
      <c r="G87" s="2">
        <v>9.5469999999999999E-2</v>
      </c>
      <c r="H87" s="2">
        <v>331476.08872</v>
      </c>
      <c r="I87" s="2">
        <v>858.69072000000006</v>
      </c>
      <c r="J87" s="2">
        <v>417</v>
      </c>
      <c r="K87" s="2">
        <v>324054.14098000003</v>
      </c>
      <c r="L87" s="2">
        <v>872.49965999999995</v>
      </c>
      <c r="M87" s="2">
        <v>12</v>
      </c>
      <c r="N87" s="2">
        <v>327321.65863999998</v>
      </c>
      <c r="O87" s="2">
        <v>857.15196000000003</v>
      </c>
      <c r="P87" s="2">
        <v>2270</v>
      </c>
      <c r="Q87" s="2">
        <v>326498.12466999999</v>
      </c>
      <c r="R87" s="2">
        <v>862.16967999999997</v>
      </c>
      <c r="S87" s="2">
        <v>60</v>
      </c>
      <c r="T87" s="2">
        <v>323180.46393000003</v>
      </c>
      <c r="U87" s="2">
        <v>939.51095999999995</v>
      </c>
      <c r="V87" s="2">
        <v>11</v>
      </c>
    </row>
    <row r="88" spans="1:22" x14ac:dyDescent="0.25">
      <c r="A88" s="2" t="s">
        <v>2</v>
      </c>
      <c r="B88" s="2">
        <v>997</v>
      </c>
      <c r="C88" s="2">
        <v>1</v>
      </c>
      <c r="D88" s="2">
        <v>325159.85729000001</v>
      </c>
      <c r="E88" s="2">
        <v>1.3729999999999999E-2</v>
      </c>
      <c r="F88" s="2">
        <v>325264.75974000001</v>
      </c>
      <c r="G88" s="2">
        <v>6.429E-2</v>
      </c>
      <c r="H88" s="2">
        <v>325159.85729000001</v>
      </c>
      <c r="I88" s="2">
        <v>1010.52564</v>
      </c>
      <c r="J88" s="2">
        <v>446</v>
      </c>
      <c r="K88" s="2">
        <v>323277.15263999999</v>
      </c>
      <c r="L88" s="2">
        <v>1017.28953</v>
      </c>
      <c r="M88" s="2">
        <v>14</v>
      </c>
      <c r="N88" s="2">
        <v>323798.60304999998</v>
      </c>
      <c r="O88" s="2">
        <v>1008.61169</v>
      </c>
      <c r="P88" s="2">
        <v>2757</v>
      </c>
      <c r="Q88" s="2">
        <v>324574.30815</v>
      </c>
      <c r="R88" s="2">
        <v>1009.76915</v>
      </c>
      <c r="S88" s="2">
        <v>69</v>
      </c>
      <c r="T88" s="2">
        <v>322628.82621999999</v>
      </c>
      <c r="U88" s="2">
        <v>1011.8087</v>
      </c>
      <c r="V88" s="2">
        <v>11</v>
      </c>
    </row>
    <row r="89" spans="1:22" x14ac:dyDescent="0.25">
      <c r="A89" s="2" t="s">
        <v>2</v>
      </c>
      <c r="B89" s="2">
        <v>997</v>
      </c>
      <c r="C89" s="2">
        <v>1</v>
      </c>
      <c r="D89" s="2">
        <v>325159.85729000001</v>
      </c>
      <c r="E89" s="2">
        <v>1.3429999999999999E-2</v>
      </c>
      <c r="F89" s="2">
        <v>325264.75974000001</v>
      </c>
      <c r="G89" s="2">
        <v>6.2670000000000003E-2</v>
      </c>
      <c r="H89" s="2">
        <v>325159.85729000001</v>
      </c>
      <c r="I89" s="2">
        <v>1010.19719</v>
      </c>
      <c r="J89" s="2">
        <v>445</v>
      </c>
      <c r="K89" s="2">
        <v>323214.96480000002</v>
      </c>
      <c r="L89" s="2">
        <v>1020.89115</v>
      </c>
      <c r="M89" s="2">
        <v>14</v>
      </c>
      <c r="N89" s="2">
        <v>324260.5209</v>
      </c>
      <c r="O89" s="2">
        <v>1008.90775</v>
      </c>
      <c r="P89" s="2">
        <v>2636</v>
      </c>
      <c r="Q89" s="2">
        <v>324617.37449000002</v>
      </c>
      <c r="R89" s="2">
        <v>1015.94137</v>
      </c>
      <c r="S89" s="2">
        <v>70</v>
      </c>
      <c r="T89" s="2">
        <v>322740.18527000002</v>
      </c>
      <c r="U89" s="2">
        <v>1014.50213</v>
      </c>
      <c r="V89" s="2">
        <v>11</v>
      </c>
    </row>
    <row r="90" spans="1:22" x14ac:dyDescent="0.25">
      <c r="A90" s="2" t="s">
        <v>2</v>
      </c>
      <c r="B90" s="2">
        <v>997</v>
      </c>
      <c r="C90" s="2">
        <v>1</v>
      </c>
      <c r="D90" s="2">
        <v>325159.85729000001</v>
      </c>
      <c r="E90" s="2">
        <v>1.363E-2</v>
      </c>
      <c r="F90" s="2">
        <v>325264.75974000001</v>
      </c>
      <c r="G90" s="2">
        <v>6.5460000000000004E-2</v>
      </c>
      <c r="H90" s="2">
        <v>325159.85729000001</v>
      </c>
      <c r="I90" s="2">
        <v>1009.69299</v>
      </c>
      <c r="J90" s="2">
        <v>452</v>
      </c>
      <c r="K90" s="2">
        <v>323013.02584000002</v>
      </c>
      <c r="L90" s="2">
        <v>1022.55409</v>
      </c>
      <c r="M90" s="2">
        <v>14</v>
      </c>
      <c r="N90" s="2">
        <v>324617.26523999998</v>
      </c>
      <c r="O90" s="2">
        <v>1008.63955</v>
      </c>
      <c r="P90" s="2">
        <v>2760</v>
      </c>
      <c r="Q90" s="2">
        <v>324516.84801999998</v>
      </c>
      <c r="R90" s="2">
        <v>1020.61058</v>
      </c>
      <c r="S90" s="2">
        <v>72</v>
      </c>
      <c r="T90" s="2">
        <v>322612.52909999999</v>
      </c>
      <c r="U90" s="2">
        <v>1011.79903</v>
      </c>
      <c r="V90" s="2">
        <v>11</v>
      </c>
    </row>
    <row r="91" spans="1:22" x14ac:dyDescent="0.25">
      <c r="A91" s="2" t="s">
        <v>2</v>
      </c>
      <c r="B91" s="2">
        <v>997</v>
      </c>
      <c r="C91" s="2">
        <v>1</v>
      </c>
      <c r="D91" s="2">
        <v>325159.85729000001</v>
      </c>
      <c r="E91" s="2">
        <v>1.337E-2</v>
      </c>
      <c r="F91" s="2">
        <v>325264.75974000001</v>
      </c>
      <c r="G91" s="2">
        <v>6.2799999999999995E-2</v>
      </c>
      <c r="H91" s="2">
        <v>325159.85729000001</v>
      </c>
      <c r="I91" s="2">
        <v>1009.86037</v>
      </c>
      <c r="J91" s="2">
        <v>443</v>
      </c>
      <c r="K91" s="2">
        <v>323080.59827999998</v>
      </c>
      <c r="L91" s="2">
        <v>1016.07398</v>
      </c>
      <c r="M91" s="2">
        <v>14</v>
      </c>
      <c r="N91" s="2">
        <v>323804.98976999999</v>
      </c>
      <c r="O91" s="2">
        <v>1008.79449</v>
      </c>
      <c r="P91" s="2">
        <v>2710</v>
      </c>
      <c r="Q91" s="2">
        <v>324500.38099999999</v>
      </c>
      <c r="R91" s="2">
        <v>1014.22427</v>
      </c>
      <c r="S91" s="2">
        <v>70</v>
      </c>
      <c r="T91" s="2">
        <v>322754.087</v>
      </c>
      <c r="U91" s="2">
        <v>1012.75045</v>
      </c>
      <c r="V91" s="2">
        <v>11</v>
      </c>
    </row>
    <row r="92" spans="1:22" x14ac:dyDescent="0.25">
      <c r="A92" s="2" t="s">
        <v>2</v>
      </c>
      <c r="B92" s="2">
        <v>997</v>
      </c>
      <c r="C92" s="2">
        <v>1</v>
      </c>
      <c r="D92" s="2">
        <v>325159.85729000001</v>
      </c>
      <c r="E92" s="2">
        <v>1.367E-2</v>
      </c>
      <c r="F92" s="2">
        <v>325264.75974000001</v>
      </c>
      <c r="G92" s="2">
        <v>6.2979999999999994E-2</v>
      </c>
      <c r="H92" s="2">
        <v>325159.85729000001</v>
      </c>
      <c r="I92" s="2">
        <v>1009.9648999999999</v>
      </c>
      <c r="J92" s="2">
        <v>444</v>
      </c>
      <c r="K92" s="2">
        <v>323122.47840999998</v>
      </c>
      <c r="L92" s="2">
        <v>1014.7871</v>
      </c>
      <c r="M92" s="2">
        <v>14</v>
      </c>
      <c r="N92" s="2">
        <v>323699.90581000003</v>
      </c>
      <c r="O92" s="2">
        <v>1008.83029</v>
      </c>
      <c r="P92" s="2">
        <v>2646</v>
      </c>
      <c r="Q92" s="2">
        <v>325653.69325999997</v>
      </c>
      <c r="R92" s="2">
        <v>1021.40385</v>
      </c>
      <c r="S92" s="2">
        <v>72</v>
      </c>
      <c r="T92" s="2">
        <v>322662.54765999998</v>
      </c>
      <c r="U92" s="2">
        <v>1010.6674400000001</v>
      </c>
      <c r="V92" s="2">
        <v>11</v>
      </c>
    </row>
    <row r="93" spans="1:22" x14ac:dyDescent="0.25">
      <c r="A93" s="2" t="s">
        <v>0</v>
      </c>
      <c r="B93" s="2">
        <v>30</v>
      </c>
      <c r="C93" s="2">
        <v>0.4</v>
      </c>
      <c r="D93" s="2">
        <v>1672.4293600000001</v>
      </c>
      <c r="E93" s="2">
        <v>4.6000000000000001E-4</v>
      </c>
      <c r="F93" s="2">
        <v>1556.7854</v>
      </c>
      <c r="G93" s="2">
        <v>1.15E-3</v>
      </c>
      <c r="H93" s="2">
        <v>1660.8436999999999</v>
      </c>
      <c r="I93" s="2">
        <v>1.4887300000000001</v>
      </c>
      <c r="J93" s="2">
        <v>27</v>
      </c>
      <c r="K93" s="2">
        <v>1537.9048399999999</v>
      </c>
      <c r="L93" s="2">
        <v>1.48631</v>
      </c>
      <c r="M93" s="2">
        <v>49</v>
      </c>
      <c r="N93" s="2">
        <v>1537.9048399999999</v>
      </c>
      <c r="O93" s="2">
        <v>1.48607</v>
      </c>
      <c r="P93" s="2">
        <v>83</v>
      </c>
      <c r="Q93" s="2">
        <v>1537.9048399999999</v>
      </c>
      <c r="R93" s="2">
        <v>1.4889300000000001</v>
      </c>
      <c r="S93" s="2">
        <v>126</v>
      </c>
      <c r="T93" s="2">
        <v>1537.9048399999999</v>
      </c>
      <c r="U93" s="2">
        <v>1.52322</v>
      </c>
      <c r="V93" s="2">
        <v>17</v>
      </c>
    </row>
    <row r="94" spans="1:22" x14ac:dyDescent="0.25">
      <c r="A94" s="2" t="s">
        <v>0</v>
      </c>
      <c r="B94" s="2">
        <v>30</v>
      </c>
      <c r="C94" s="2">
        <v>0.4</v>
      </c>
      <c r="D94" s="2">
        <v>1672.4293600000001</v>
      </c>
      <c r="E94" s="2">
        <v>6.3899999999999998E-3</v>
      </c>
      <c r="F94" s="2">
        <v>1556.7854</v>
      </c>
      <c r="G94" s="2">
        <v>1.5890000000000001E-2</v>
      </c>
      <c r="H94" s="2">
        <v>1541.82565</v>
      </c>
      <c r="I94" s="2">
        <v>1.5132300000000001</v>
      </c>
      <c r="J94" s="2">
        <v>22</v>
      </c>
      <c r="K94" s="2">
        <v>1537.9048399999999</v>
      </c>
      <c r="L94" s="2">
        <v>1.4939499999999999</v>
      </c>
      <c r="M94" s="2">
        <v>50</v>
      </c>
      <c r="N94" s="2">
        <v>1537.9048399999999</v>
      </c>
      <c r="O94" s="2">
        <v>1.4975700000000001</v>
      </c>
      <c r="P94" s="2">
        <v>87</v>
      </c>
      <c r="Q94" s="2">
        <v>1537.9048399999999</v>
      </c>
      <c r="R94" s="2">
        <v>1.4917</v>
      </c>
      <c r="S94" s="2">
        <v>114</v>
      </c>
      <c r="T94" s="2">
        <v>1537.9048399999999</v>
      </c>
      <c r="U94" s="2">
        <v>1.5515399999999999</v>
      </c>
      <c r="V94" s="2">
        <v>19</v>
      </c>
    </row>
    <row r="95" spans="1:22" x14ac:dyDescent="0.25">
      <c r="A95" s="2" t="s">
        <v>0</v>
      </c>
      <c r="B95" s="2">
        <v>30</v>
      </c>
      <c r="C95" s="2">
        <v>0.4</v>
      </c>
      <c r="D95" s="2">
        <v>1672.4293600000001</v>
      </c>
      <c r="E95" s="2">
        <v>6.4200000000000004E-3</v>
      </c>
      <c r="F95" s="2">
        <v>1556.7854</v>
      </c>
      <c r="G95" s="2">
        <v>1.576E-2</v>
      </c>
      <c r="H95" s="2">
        <v>1541.82565</v>
      </c>
      <c r="I95" s="2">
        <v>1.51213</v>
      </c>
      <c r="J95" s="2">
        <v>21</v>
      </c>
      <c r="K95" s="2">
        <v>1537.9048399999999</v>
      </c>
      <c r="L95" s="2">
        <v>1.5047699999999999</v>
      </c>
      <c r="M95" s="2">
        <v>50</v>
      </c>
      <c r="N95" s="2">
        <v>1537.9048399999999</v>
      </c>
      <c r="O95" s="2">
        <v>1.5466299999999999</v>
      </c>
      <c r="P95" s="2">
        <v>93</v>
      </c>
      <c r="Q95" s="32">
        <v>1537.9048399999999</v>
      </c>
      <c r="R95" s="32">
        <v>1.48552</v>
      </c>
      <c r="S95" s="32">
        <v>118</v>
      </c>
      <c r="T95" s="2">
        <v>1537.9048399999999</v>
      </c>
      <c r="U95" s="2">
        <v>1.5022</v>
      </c>
      <c r="V95" s="2">
        <v>18</v>
      </c>
    </row>
    <row r="96" spans="1:22" x14ac:dyDescent="0.25">
      <c r="A96" s="2" t="s">
        <v>0</v>
      </c>
      <c r="B96" s="2">
        <v>30</v>
      </c>
      <c r="C96" s="2">
        <v>0.4</v>
      </c>
      <c r="D96" s="2">
        <v>1672.4293600000001</v>
      </c>
      <c r="E96" s="2">
        <v>6.0499999999999998E-3</v>
      </c>
      <c r="F96" s="2">
        <v>1556.7854</v>
      </c>
      <c r="G96" s="2">
        <v>1.5429999999999999E-2</v>
      </c>
      <c r="H96" s="2">
        <v>1541.82565</v>
      </c>
      <c r="I96" s="2">
        <v>1.5096099999999999</v>
      </c>
      <c r="J96" s="2">
        <v>29</v>
      </c>
      <c r="K96" s="2">
        <v>1537.9048399999999</v>
      </c>
      <c r="L96" s="2">
        <v>1.51451</v>
      </c>
      <c r="M96" s="2">
        <v>48</v>
      </c>
      <c r="N96" s="2">
        <v>1537.9048399999999</v>
      </c>
      <c r="O96" s="2">
        <v>1.49021</v>
      </c>
      <c r="P96" s="2">
        <v>67</v>
      </c>
      <c r="Q96" s="2">
        <v>1537.9048399999999</v>
      </c>
      <c r="R96" s="2">
        <v>1.49579</v>
      </c>
      <c r="S96" s="2">
        <v>133</v>
      </c>
      <c r="T96" s="2">
        <v>1537.9048399999999</v>
      </c>
      <c r="U96" s="2">
        <v>1.73166</v>
      </c>
      <c r="V96" s="2">
        <v>19</v>
      </c>
    </row>
    <row r="97" spans="1:22" x14ac:dyDescent="0.25">
      <c r="A97" s="2" t="s">
        <v>0</v>
      </c>
      <c r="B97" s="2">
        <v>30</v>
      </c>
      <c r="C97" s="2">
        <v>0.4</v>
      </c>
      <c r="D97" s="2">
        <v>1672.4293600000001</v>
      </c>
      <c r="E97" s="2">
        <v>5.6299999999999996E-3</v>
      </c>
      <c r="F97" s="2">
        <v>1556.7854</v>
      </c>
      <c r="G97" s="2">
        <v>5.2909999999999999E-2</v>
      </c>
      <c r="H97" s="2">
        <v>1660.8436999999999</v>
      </c>
      <c r="I97" s="2">
        <v>1.51353</v>
      </c>
      <c r="J97" s="2">
        <v>27</v>
      </c>
      <c r="K97" s="2">
        <v>1537.9048399999999</v>
      </c>
      <c r="L97" s="2">
        <v>1.4944200000000001</v>
      </c>
      <c r="M97" s="2">
        <v>37</v>
      </c>
      <c r="N97" s="2">
        <v>1537.9048399999999</v>
      </c>
      <c r="O97" s="2">
        <v>1.49366</v>
      </c>
      <c r="P97" s="2">
        <v>78</v>
      </c>
      <c r="Q97" s="2">
        <v>1537.9048399999999</v>
      </c>
      <c r="R97" s="2">
        <v>1.4878100000000001</v>
      </c>
      <c r="S97" s="2">
        <v>103</v>
      </c>
      <c r="T97" s="2">
        <v>1537.9048399999999</v>
      </c>
      <c r="U97" s="2">
        <v>1.57298</v>
      </c>
      <c r="V97" s="2">
        <v>14</v>
      </c>
    </row>
    <row r="98" spans="1:22" x14ac:dyDescent="0.25">
      <c r="A98" s="2" t="s">
        <v>0</v>
      </c>
      <c r="B98" s="2">
        <v>30</v>
      </c>
      <c r="C98" s="2">
        <v>0.7</v>
      </c>
      <c r="D98" s="2">
        <v>694.41243999999995</v>
      </c>
      <c r="E98" s="2">
        <v>9.0299999999999998E-3</v>
      </c>
      <c r="F98" s="2">
        <v>711.94128999999998</v>
      </c>
      <c r="G98" s="2">
        <v>2.5499999999999998E-2</v>
      </c>
      <c r="H98" s="2">
        <v>688.18277999999998</v>
      </c>
      <c r="I98" s="2">
        <v>2.0434700000000001</v>
      </c>
      <c r="J98" s="2">
        <v>31</v>
      </c>
      <c r="K98" s="2">
        <v>634.44578000000001</v>
      </c>
      <c r="L98" s="2">
        <v>2.0666199999999999</v>
      </c>
      <c r="M98" s="2">
        <v>42</v>
      </c>
      <c r="N98" s="2">
        <v>717.62062000000003</v>
      </c>
      <c r="O98" s="2">
        <v>2.0508299999999999</v>
      </c>
      <c r="P98" s="2">
        <v>97</v>
      </c>
      <c r="Q98" s="2">
        <v>770.19451000000004</v>
      </c>
      <c r="R98" s="2">
        <v>2.0399799999999999</v>
      </c>
      <c r="S98" s="2">
        <v>129</v>
      </c>
      <c r="T98" s="2">
        <v>633.01261999999997</v>
      </c>
      <c r="U98" s="2">
        <v>2.0663200000000002</v>
      </c>
      <c r="V98" s="2">
        <v>19</v>
      </c>
    </row>
    <row r="99" spans="1:22" x14ac:dyDescent="0.25">
      <c r="A99" s="2" t="s">
        <v>0</v>
      </c>
      <c r="B99" s="2">
        <v>30</v>
      </c>
      <c r="C99" s="2">
        <v>0.7</v>
      </c>
      <c r="D99" s="2">
        <v>694.41243999999995</v>
      </c>
      <c r="E99" s="2">
        <v>8.5500000000000003E-3</v>
      </c>
      <c r="F99" s="2">
        <v>711.94128999999998</v>
      </c>
      <c r="G99" s="2">
        <v>2.3310000000000001E-2</v>
      </c>
      <c r="H99" s="2">
        <v>688.18277999999998</v>
      </c>
      <c r="I99" s="2">
        <v>2.0674199999999998</v>
      </c>
      <c r="J99" s="2">
        <v>32</v>
      </c>
      <c r="K99" s="2">
        <v>634.43709000000001</v>
      </c>
      <c r="L99" s="2">
        <v>2.05097</v>
      </c>
      <c r="M99" s="2">
        <v>49</v>
      </c>
      <c r="N99" s="2">
        <v>746.57599000000005</v>
      </c>
      <c r="O99" s="2">
        <v>2.0497299999999998</v>
      </c>
      <c r="P99" s="2">
        <v>90</v>
      </c>
      <c r="Q99" s="2">
        <v>706.52912000000003</v>
      </c>
      <c r="R99" s="2">
        <v>2.0449000000000002</v>
      </c>
      <c r="S99" s="2">
        <v>146</v>
      </c>
      <c r="T99" s="2">
        <v>632.98467000000005</v>
      </c>
      <c r="U99" s="2">
        <v>2.1047899999999999</v>
      </c>
      <c r="V99" s="2">
        <v>19</v>
      </c>
    </row>
    <row r="100" spans="1:22" x14ac:dyDescent="0.25">
      <c r="A100" s="2" t="s">
        <v>0</v>
      </c>
      <c r="B100" s="2">
        <v>30</v>
      </c>
      <c r="C100" s="2">
        <v>0.7</v>
      </c>
      <c r="D100" s="2">
        <v>694.41243999999995</v>
      </c>
      <c r="E100" s="2">
        <v>8.6899999999999998E-3</v>
      </c>
      <c r="F100" s="2">
        <v>711.94128999999998</v>
      </c>
      <c r="G100" s="2">
        <v>2.554E-2</v>
      </c>
      <c r="H100" s="2">
        <v>634.91142000000002</v>
      </c>
      <c r="I100" s="2">
        <v>2.05992</v>
      </c>
      <c r="J100" s="2">
        <v>28</v>
      </c>
      <c r="K100" s="2">
        <v>634.43709000000001</v>
      </c>
      <c r="L100" s="2">
        <v>2.05958</v>
      </c>
      <c r="M100" s="2">
        <v>52</v>
      </c>
      <c r="N100" s="2">
        <v>733.4325</v>
      </c>
      <c r="O100" s="2">
        <v>2.0472299999999999</v>
      </c>
      <c r="P100" s="2">
        <v>96</v>
      </c>
      <c r="Q100" s="2">
        <v>761.04966999999999</v>
      </c>
      <c r="R100" s="2">
        <v>2.0428099999999998</v>
      </c>
      <c r="S100" s="2">
        <v>118</v>
      </c>
      <c r="T100" s="2">
        <v>634.43709000000001</v>
      </c>
      <c r="U100" s="2">
        <v>2.0542199999999999</v>
      </c>
      <c r="V100" s="2">
        <v>19</v>
      </c>
    </row>
    <row r="101" spans="1:22" x14ac:dyDescent="0.25">
      <c r="A101" s="2" t="s">
        <v>0</v>
      </c>
      <c r="B101" s="2">
        <v>30</v>
      </c>
      <c r="C101" s="2">
        <v>0.7</v>
      </c>
      <c r="D101" s="2">
        <v>694.41243999999995</v>
      </c>
      <c r="E101" s="2">
        <v>8.4700000000000001E-3</v>
      </c>
      <c r="F101" s="2">
        <v>711.94128999999998</v>
      </c>
      <c r="G101" s="2">
        <v>2.5499999999999998E-2</v>
      </c>
      <c r="H101" s="2">
        <v>687.17016999999998</v>
      </c>
      <c r="I101" s="2">
        <v>2.04434</v>
      </c>
      <c r="J101" s="2">
        <v>32</v>
      </c>
      <c r="K101" s="2">
        <v>634.43709000000001</v>
      </c>
      <c r="L101" s="2">
        <v>2.0457800000000002</v>
      </c>
      <c r="M101" s="2">
        <v>51</v>
      </c>
      <c r="N101" s="2">
        <v>697.07208000000003</v>
      </c>
      <c r="O101" s="2">
        <v>2.0490200000000001</v>
      </c>
      <c r="P101" s="2">
        <v>107</v>
      </c>
      <c r="Q101" s="2">
        <v>705.75589000000002</v>
      </c>
      <c r="R101" s="2">
        <v>2.0449999999999999</v>
      </c>
      <c r="S101" s="2">
        <v>162</v>
      </c>
      <c r="T101" s="2">
        <v>632.98467000000005</v>
      </c>
      <c r="U101" s="2">
        <v>2.05416</v>
      </c>
      <c r="V101" s="2">
        <v>25</v>
      </c>
    </row>
    <row r="102" spans="1:22" x14ac:dyDescent="0.25">
      <c r="A102" s="2" t="s">
        <v>0</v>
      </c>
      <c r="B102" s="2">
        <v>30</v>
      </c>
      <c r="C102" s="2">
        <v>0.7</v>
      </c>
      <c r="D102" s="2">
        <v>694.41243999999995</v>
      </c>
      <c r="E102" s="2">
        <v>6.5300000000000002E-3</v>
      </c>
      <c r="F102" s="2">
        <v>711.94128999999998</v>
      </c>
      <c r="G102" s="2">
        <v>1.9E-2</v>
      </c>
      <c r="H102" s="2">
        <v>670.59409000000005</v>
      </c>
      <c r="I102" s="2">
        <v>2.07538</v>
      </c>
      <c r="J102" s="2">
        <v>41</v>
      </c>
      <c r="K102" s="2">
        <v>634.44578000000001</v>
      </c>
      <c r="L102" s="2">
        <v>2.0556000000000001</v>
      </c>
      <c r="M102" s="2">
        <v>71</v>
      </c>
      <c r="N102" s="2">
        <v>688.87207999999998</v>
      </c>
      <c r="O102" s="2">
        <v>2.0407600000000001</v>
      </c>
      <c r="P102" s="2">
        <v>123</v>
      </c>
      <c r="Q102" s="2">
        <v>707.75914999999998</v>
      </c>
      <c r="R102" s="2">
        <v>2.0405500000000001</v>
      </c>
      <c r="S102" s="2">
        <v>179</v>
      </c>
      <c r="T102" s="2">
        <v>632.98467000000005</v>
      </c>
      <c r="U102" s="2">
        <v>2.0689000000000002</v>
      </c>
      <c r="V102" s="2">
        <v>25</v>
      </c>
    </row>
    <row r="103" spans="1:22" x14ac:dyDescent="0.25">
      <c r="A103" s="2" t="s">
        <v>0</v>
      </c>
      <c r="B103" s="2">
        <v>30</v>
      </c>
      <c r="C103" s="2">
        <v>1</v>
      </c>
      <c r="D103" s="2">
        <v>670.69395999999995</v>
      </c>
      <c r="E103" s="2">
        <v>6.6800000000000002E-3</v>
      </c>
      <c r="F103" s="2">
        <v>638.06586000000004</v>
      </c>
      <c r="G103" s="2">
        <v>2.3539999999999998E-2</v>
      </c>
      <c r="H103" s="2">
        <v>615.53206</v>
      </c>
      <c r="I103" s="2">
        <v>3.2394400000000001</v>
      </c>
      <c r="J103" s="2">
        <v>69</v>
      </c>
      <c r="K103" s="2">
        <v>605.01383999999996</v>
      </c>
      <c r="L103" s="2">
        <v>3.2560099999999998</v>
      </c>
      <c r="M103" s="2">
        <v>103</v>
      </c>
      <c r="N103" s="2">
        <v>627.32137</v>
      </c>
      <c r="O103" s="2">
        <v>3.26342</v>
      </c>
      <c r="P103" s="2">
        <v>208</v>
      </c>
      <c r="Q103" s="2">
        <v>694.06250999999997</v>
      </c>
      <c r="R103" s="2">
        <v>3.3325900000000002</v>
      </c>
      <c r="S103" s="2">
        <v>300</v>
      </c>
      <c r="T103" s="2">
        <v>605.15774999999996</v>
      </c>
      <c r="U103" s="2">
        <v>3.2321499999999999</v>
      </c>
      <c r="V103" s="2">
        <v>38</v>
      </c>
    </row>
    <row r="104" spans="1:22" x14ac:dyDescent="0.25">
      <c r="A104" s="2" t="s">
        <v>0</v>
      </c>
      <c r="B104" s="2">
        <v>30</v>
      </c>
      <c r="C104" s="2">
        <v>1</v>
      </c>
      <c r="D104" s="2">
        <v>670.69395999999995</v>
      </c>
      <c r="E104" s="2">
        <v>6.6499999999999997E-3</v>
      </c>
      <c r="F104" s="2">
        <v>638.06586000000004</v>
      </c>
      <c r="G104" s="2">
        <v>2.3290000000000002E-2</v>
      </c>
      <c r="H104" s="2">
        <v>623.39891</v>
      </c>
      <c r="I104" s="2">
        <v>3.23767</v>
      </c>
      <c r="J104" s="2">
        <v>68</v>
      </c>
      <c r="K104" s="2">
        <v>605.01383999999996</v>
      </c>
      <c r="L104" s="2">
        <v>3.27251</v>
      </c>
      <c r="M104" s="2">
        <v>107</v>
      </c>
      <c r="N104" s="2">
        <v>687.12865999999997</v>
      </c>
      <c r="O104" s="2">
        <v>3.4101300000000001</v>
      </c>
      <c r="P104" s="2">
        <v>195</v>
      </c>
      <c r="Q104" s="2">
        <v>671.27916000000005</v>
      </c>
      <c r="R104" s="2">
        <v>3.2324000000000002</v>
      </c>
      <c r="S104" s="2">
        <v>292</v>
      </c>
      <c r="T104" s="2">
        <v>604.75278000000003</v>
      </c>
      <c r="U104" s="2">
        <v>3.3618299999999999</v>
      </c>
      <c r="V104" s="2">
        <v>36</v>
      </c>
    </row>
    <row r="105" spans="1:22" x14ac:dyDescent="0.25">
      <c r="A105" s="2" t="s">
        <v>0</v>
      </c>
      <c r="B105" s="2">
        <v>30</v>
      </c>
      <c r="C105" s="2">
        <v>1</v>
      </c>
      <c r="D105" s="2">
        <v>670.69395999999995</v>
      </c>
      <c r="E105" s="2">
        <v>8.2900000000000005E-3</v>
      </c>
      <c r="F105" s="2">
        <v>638.06586000000004</v>
      </c>
      <c r="G105" s="2">
        <v>2.912E-2</v>
      </c>
      <c r="H105" s="2">
        <v>652.36257000000001</v>
      </c>
      <c r="I105" s="2">
        <v>3.2317</v>
      </c>
      <c r="J105" s="2">
        <v>51</v>
      </c>
      <c r="K105" s="2">
        <v>605.12950000000001</v>
      </c>
      <c r="L105" s="2">
        <v>3.2585600000000001</v>
      </c>
      <c r="M105" s="2">
        <v>79</v>
      </c>
      <c r="N105" s="2">
        <v>637.81848000000002</v>
      </c>
      <c r="O105" s="2">
        <v>3.23577</v>
      </c>
      <c r="P105" s="2">
        <v>156</v>
      </c>
      <c r="Q105" s="2">
        <v>672.68582000000004</v>
      </c>
      <c r="R105" s="2">
        <v>3.2388699999999999</v>
      </c>
      <c r="S105" s="2">
        <v>211</v>
      </c>
      <c r="T105" s="2">
        <v>605.12950000000001</v>
      </c>
      <c r="U105" s="2">
        <v>3.2376800000000001</v>
      </c>
      <c r="V105" s="2">
        <v>29</v>
      </c>
    </row>
    <row r="106" spans="1:22" x14ac:dyDescent="0.25">
      <c r="A106" s="2" t="s">
        <v>0</v>
      </c>
      <c r="B106" s="2">
        <v>30</v>
      </c>
      <c r="C106" s="2">
        <v>1</v>
      </c>
      <c r="D106" s="2">
        <v>670.69395999999995</v>
      </c>
      <c r="E106" s="2">
        <v>8.6999999999999994E-3</v>
      </c>
      <c r="F106" s="2">
        <v>638.06586000000004</v>
      </c>
      <c r="G106" s="2">
        <v>3.1150000000000001E-2</v>
      </c>
      <c r="H106" s="2">
        <v>662.21810000000005</v>
      </c>
      <c r="I106" s="2">
        <v>3.2762699999999998</v>
      </c>
      <c r="J106" s="2">
        <v>56</v>
      </c>
      <c r="K106" s="2">
        <v>605.01383999999996</v>
      </c>
      <c r="L106" s="2">
        <v>3.24993</v>
      </c>
      <c r="M106" s="2">
        <v>72</v>
      </c>
      <c r="N106" s="2">
        <v>634.80773999999997</v>
      </c>
      <c r="O106" s="2">
        <v>3.2398400000000001</v>
      </c>
      <c r="P106" s="2">
        <v>154</v>
      </c>
      <c r="Q106" s="2">
        <v>685.31943999999999</v>
      </c>
      <c r="R106" s="2">
        <v>3.2365699999999999</v>
      </c>
      <c r="S106" s="2">
        <v>201</v>
      </c>
      <c r="T106" s="2">
        <v>604.83163999999999</v>
      </c>
      <c r="U106" s="2">
        <v>3.24342</v>
      </c>
      <c r="V106" s="2">
        <v>32</v>
      </c>
    </row>
    <row r="107" spans="1:22" x14ac:dyDescent="0.25">
      <c r="A107" s="2" t="s">
        <v>0</v>
      </c>
      <c r="B107" s="2">
        <v>30</v>
      </c>
      <c r="C107" s="2">
        <v>1</v>
      </c>
      <c r="D107" s="2">
        <v>670.69395999999995</v>
      </c>
      <c r="E107" s="2">
        <v>9.1000000000000004E-3</v>
      </c>
      <c r="F107" s="2">
        <v>638.06586000000004</v>
      </c>
      <c r="G107" s="2">
        <v>3.1040000000000002E-2</v>
      </c>
      <c r="H107" s="2">
        <v>642.08987999999999</v>
      </c>
      <c r="I107" s="2">
        <v>3.24139</v>
      </c>
      <c r="J107" s="2">
        <v>45</v>
      </c>
      <c r="K107" s="2">
        <v>605.15774999999996</v>
      </c>
      <c r="L107" s="2">
        <v>3.2435700000000001</v>
      </c>
      <c r="M107" s="2">
        <v>82</v>
      </c>
      <c r="N107" s="2">
        <v>676.22235999999998</v>
      </c>
      <c r="O107" s="2">
        <v>3.2700100000000001</v>
      </c>
      <c r="P107" s="2">
        <v>160</v>
      </c>
      <c r="Q107" s="2">
        <v>674.20392000000004</v>
      </c>
      <c r="R107" s="2">
        <v>3.23204</v>
      </c>
      <c r="S107" s="2">
        <v>225</v>
      </c>
      <c r="T107" s="2">
        <v>604.75278000000003</v>
      </c>
      <c r="U107" s="2">
        <v>3.2639999999999998</v>
      </c>
      <c r="V107" s="2">
        <v>34</v>
      </c>
    </row>
    <row r="108" spans="1:22" x14ac:dyDescent="0.25">
      <c r="A108" s="2" t="s">
        <v>0</v>
      </c>
      <c r="B108" s="2">
        <v>100</v>
      </c>
      <c r="C108" s="2">
        <v>0.4</v>
      </c>
      <c r="D108" s="2">
        <v>2785.8719000000001</v>
      </c>
      <c r="E108" s="2">
        <v>1.7860000000000001E-2</v>
      </c>
      <c r="F108" s="2">
        <v>2785.8719000000001</v>
      </c>
      <c r="G108" s="2">
        <v>5.0590000000000003E-2</v>
      </c>
      <c r="H108" s="2">
        <v>2597.7088100000001</v>
      </c>
      <c r="I108" s="2">
        <v>7.8402500000000002</v>
      </c>
      <c r="J108" s="2">
        <v>80</v>
      </c>
      <c r="K108" s="2">
        <v>2455.1705700000002</v>
      </c>
      <c r="L108" s="2">
        <v>7.9677199999999999</v>
      </c>
      <c r="M108" s="2">
        <v>37</v>
      </c>
      <c r="N108" s="2">
        <v>2658.4412000000002</v>
      </c>
      <c r="O108" s="2">
        <v>7.8392499999999998</v>
      </c>
      <c r="P108" s="2">
        <v>282</v>
      </c>
      <c r="Q108" s="2">
        <v>2484.6181999999999</v>
      </c>
      <c r="R108" s="2">
        <v>7.8430299999999997</v>
      </c>
      <c r="S108" s="2">
        <v>105</v>
      </c>
      <c r="T108" s="2">
        <v>2395.4817200000002</v>
      </c>
      <c r="U108" s="2">
        <v>8.2055100000000003</v>
      </c>
      <c r="V108" s="2">
        <v>17</v>
      </c>
    </row>
    <row r="109" spans="1:22" x14ac:dyDescent="0.25">
      <c r="A109" s="2" t="s">
        <v>0</v>
      </c>
      <c r="B109" s="2">
        <v>100</v>
      </c>
      <c r="C109" s="2">
        <v>0.4</v>
      </c>
      <c r="D109" s="2">
        <v>2785.8719000000001</v>
      </c>
      <c r="E109" s="2">
        <v>1.9290000000000002E-2</v>
      </c>
      <c r="F109" s="2">
        <v>2785.8719000000001</v>
      </c>
      <c r="G109" s="2">
        <v>5.4949999999999999E-2</v>
      </c>
      <c r="H109" s="2">
        <v>2597.4133099999999</v>
      </c>
      <c r="I109" s="2">
        <v>7.8694100000000002</v>
      </c>
      <c r="J109" s="2">
        <v>66</v>
      </c>
      <c r="K109" s="2">
        <v>2467.21018</v>
      </c>
      <c r="L109" s="2">
        <v>7.8445999999999998</v>
      </c>
      <c r="M109" s="2">
        <v>30</v>
      </c>
      <c r="N109" s="2">
        <v>2530.9326900000001</v>
      </c>
      <c r="O109" s="2">
        <v>7.8320699999999999</v>
      </c>
      <c r="P109" s="2">
        <v>250</v>
      </c>
      <c r="Q109" s="2">
        <v>2565.6925700000002</v>
      </c>
      <c r="R109" s="2">
        <v>7.8985000000000003</v>
      </c>
      <c r="S109" s="2">
        <v>94</v>
      </c>
      <c r="T109" s="2">
        <v>2401.9492500000001</v>
      </c>
      <c r="U109" s="2">
        <v>8.0222099999999994</v>
      </c>
      <c r="V109" s="2">
        <v>17</v>
      </c>
    </row>
    <row r="110" spans="1:22" x14ac:dyDescent="0.25">
      <c r="A110" s="2" t="s">
        <v>0</v>
      </c>
      <c r="B110" s="2">
        <v>100</v>
      </c>
      <c r="C110" s="2">
        <v>0.4</v>
      </c>
      <c r="D110" s="2">
        <v>2785.8719000000001</v>
      </c>
      <c r="E110" s="2">
        <v>2.018E-2</v>
      </c>
      <c r="F110" s="2">
        <v>2785.8719000000001</v>
      </c>
      <c r="G110" s="2">
        <v>5.7509999999999999E-2</v>
      </c>
      <c r="H110" s="2">
        <v>2597.4133099999999</v>
      </c>
      <c r="I110" s="2">
        <v>7.9227499999999997</v>
      </c>
      <c r="J110" s="2">
        <v>69</v>
      </c>
      <c r="K110" s="2">
        <v>2417.4253800000001</v>
      </c>
      <c r="L110" s="2">
        <v>7.8800100000000004</v>
      </c>
      <c r="M110" s="2">
        <v>31</v>
      </c>
      <c r="N110" s="2">
        <v>2593.1942899999999</v>
      </c>
      <c r="O110" s="2">
        <v>7.82714</v>
      </c>
      <c r="P110" s="2">
        <v>249</v>
      </c>
      <c r="Q110" s="2">
        <v>2432.6827199999998</v>
      </c>
      <c r="R110" s="2">
        <v>7.8804499999999997</v>
      </c>
      <c r="S110" s="2">
        <v>97</v>
      </c>
      <c r="T110" s="2">
        <v>2442.0903400000002</v>
      </c>
      <c r="U110" s="2">
        <v>8.0464099999999998</v>
      </c>
      <c r="V110" s="2">
        <v>16</v>
      </c>
    </row>
    <row r="111" spans="1:22" x14ac:dyDescent="0.25">
      <c r="A111" s="2" t="s">
        <v>0</v>
      </c>
      <c r="B111" s="2">
        <v>100</v>
      </c>
      <c r="C111" s="2">
        <v>0.4</v>
      </c>
      <c r="D111" s="2">
        <v>2785.8719000000001</v>
      </c>
      <c r="E111" s="2">
        <v>2.0469999999999999E-2</v>
      </c>
      <c r="F111" s="2">
        <v>2785.8719000000001</v>
      </c>
      <c r="G111" s="2">
        <v>5.7200000000000001E-2</v>
      </c>
      <c r="H111" s="2">
        <v>2597.4133099999999</v>
      </c>
      <c r="I111" s="2">
        <v>7.8552900000000001</v>
      </c>
      <c r="J111" s="2">
        <v>66</v>
      </c>
      <c r="K111" s="2">
        <v>2460.02484</v>
      </c>
      <c r="L111" s="2">
        <v>7.9545700000000004</v>
      </c>
      <c r="M111" s="2">
        <v>31</v>
      </c>
      <c r="N111" s="2">
        <v>2503.4293600000001</v>
      </c>
      <c r="O111" s="2">
        <v>7.8365299999999998</v>
      </c>
      <c r="P111" s="2">
        <v>251</v>
      </c>
      <c r="Q111" s="2">
        <v>2598.8728900000001</v>
      </c>
      <c r="R111" s="2">
        <v>7.8845200000000002</v>
      </c>
      <c r="S111" s="2">
        <v>95</v>
      </c>
      <c r="T111" s="2">
        <v>2406.4102899999998</v>
      </c>
      <c r="U111" s="2">
        <v>7.9626700000000001</v>
      </c>
      <c r="V111" s="2">
        <v>16</v>
      </c>
    </row>
    <row r="112" spans="1:22" x14ac:dyDescent="0.25">
      <c r="A112" s="2" t="s">
        <v>0</v>
      </c>
      <c r="B112" s="2">
        <v>100</v>
      </c>
      <c r="C112" s="2">
        <v>0.4</v>
      </c>
      <c r="D112" s="2">
        <v>2785.8719000000001</v>
      </c>
      <c r="E112" s="2">
        <v>2.01E-2</v>
      </c>
      <c r="F112" s="2">
        <v>2785.8719000000001</v>
      </c>
      <c r="G112" s="2">
        <v>5.7009999999999998E-2</v>
      </c>
      <c r="H112" s="2">
        <v>2597.4133099999999</v>
      </c>
      <c r="I112" s="2">
        <v>7.8372999999999999</v>
      </c>
      <c r="J112" s="2">
        <v>64</v>
      </c>
      <c r="K112" s="2">
        <v>2465.7344600000001</v>
      </c>
      <c r="L112" s="2">
        <v>7.8362800000000004</v>
      </c>
      <c r="M112" s="2">
        <v>31</v>
      </c>
      <c r="N112" s="2">
        <v>2783.5499300000001</v>
      </c>
      <c r="O112" s="2">
        <v>7.8407200000000001</v>
      </c>
      <c r="P112" s="2">
        <v>237</v>
      </c>
      <c r="Q112" s="2">
        <v>2406.8777599999999</v>
      </c>
      <c r="R112" s="2">
        <v>7.8630699999999996</v>
      </c>
      <c r="S112" s="2">
        <v>91</v>
      </c>
      <c r="T112" s="2">
        <v>2433.4486000000002</v>
      </c>
      <c r="U112" s="2">
        <v>7.87188</v>
      </c>
      <c r="V112" s="2">
        <v>17</v>
      </c>
    </row>
    <row r="113" spans="1:22" x14ac:dyDescent="0.25">
      <c r="A113" s="2" t="s">
        <v>0</v>
      </c>
      <c r="B113" s="2">
        <v>100</v>
      </c>
      <c r="C113" s="2">
        <v>0.7</v>
      </c>
      <c r="D113" s="2">
        <v>1913.80556</v>
      </c>
      <c r="E113" s="2">
        <v>2.129E-2</v>
      </c>
      <c r="F113" s="2">
        <v>1872.26484</v>
      </c>
      <c r="G113" s="2">
        <v>6.7960000000000007E-2</v>
      </c>
      <c r="H113" s="2">
        <v>1913.80556</v>
      </c>
      <c r="I113" s="2">
        <v>11.673870000000001</v>
      </c>
      <c r="J113" s="2">
        <v>102</v>
      </c>
      <c r="K113" s="2">
        <v>1797.5732499999999</v>
      </c>
      <c r="L113" s="2">
        <v>11.66572</v>
      </c>
      <c r="M113" s="2">
        <v>44</v>
      </c>
      <c r="N113" s="2">
        <v>1927.21299</v>
      </c>
      <c r="O113" s="2">
        <v>11.644299999999999</v>
      </c>
      <c r="P113" s="2">
        <v>354</v>
      </c>
      <c r="Q113" s="2">
        <v>1840.9778799999999</v>
      </c>
      <c r="R113" s="2">
        <v>11.65583</v>
      </c>
      <c r="S113" s="2">
        <v>143</v>
      </c>
      <c r="T113" s="2">
        <v>1773.1197099999999</v>
      </c>
      <c r="U113" s="2">
        <v>12.180479999999999</v>
      </c>
      <c r="V113" s="2">
        <v>21</v>
      </c>
    </row>
    <row r="114" spans="1:22" x14ac:dyDescent="0.25">
      <c r="A114" s="2" t="s">
        <v>0</v>
      </c>
      <c r="B114" s="2">
        <v>100</v>
      </c>
      <c r="C114" s="2">
        <v>0.7</v>
      </c>
      <c r="D114" s="2">
        <v>1913.80556</v>
      </c>
      <c r="E114" s="2">
        <v>2.2249999999999999E-2</v>
      </c>
      <c r="F114" s="2">
        <v>1872.26484</v>
      </c>
      <c r="G114" s="2">
        <v>7.0279999999999995E-2</v>
      </c>
      <c r="H114" s="2">
        <v>1871.9739099999999</v>
      </c>
      <c r="I114" s="2">
        <v>11.728949999999999</v>
      </c>
      <c r="J114" s="2">
        <v>104</v>
      </c>
      <c r="K114" s="2">
        <v>1792.16281</v>
      </c>
      <c r="L114" s="2">
        <v>11.72357</v>
      </c>
      <c r="M114" s="2">
        <v>44</v>
      </c>
      <c r="N114" s="2">
        <v>1826.01064</v>
      </c>
      <c r="O114" s="2">
        <v>11.645350000000001</v>
      </c>
      <c r="P114" s="2">
        <v>367</v>
      </c>
      <c r="Q114" s="2">
        <v>1837.8679099999999</v>
      </c>
      <c r="R114" s="2">
        <v>11.721920000000001</v>
      </c>
      <c r="S114" s="2">
        <v>151</v>
      </c>
      <c r="T114" s="2">
        <v>1778.0980500000001</v>
      </c>
      <c r="U114" s="2">
        <v>12.267899999999999</v>
      </c>
      <c r="V114" s="2">
        <v>17</v>
      </c>
    </row>
    <row r="115" spans="1:22" x14ac:dyDescent="0.25">
      <c r="A115" s="2" t="s">
        <v>0</v>
      </c>
      <c r="B115" s="2">
        <v>100</v>
      </c>
      <c r="C115" s="2">
        <v>0.7</v>
      </c>
      <c r="D115" s="2">
        <v>1913.80556</v>
      </c>
      <c r="E115" s="2">
        <v>2.5080000000000002E-2</v>
      </c>
      <c r="F115" s="2">
        <v>1872.26484</v>
      </c>
      <c r="G115" s="2">
        <v>8.1280000000000005E-2</v>
      </c>
      <c r="H115" s="2">
        <v>1894.23036</v>
      </c>
      <c r="I115" s="2">
        <v>11.745839999999999</v>
      </c>
      <c r="J115" s="2">
        <v>95</v>
      </c>
      <c r="K115" s="2">
        <v>1792.8227199999999</v>
      </c>
      <c r="L115" s="2">
        <v>11.84464</v>
      </c>
      <c r="M115" s="2">
        <v>40</v>
      </c>
      <c r="N115" s="2">
        <v>1991.24748</v>
      </c>
      <c r="O115" s="2">
        <v>11.848660000000001</v>
      </c>
      <c r="P115" s="2">
        <v>335</v>
      </c>
      <c r="Q115" s="2">
        <v>1825.8222599999999</v>
      </c>
      <c r="R115" s="2">
        <v>11.65476</v>
      </c>
      <c r="S115" s="2">
        <v>167</v>
      </c>
      <c r="T115" s="2">
        <v>1779.5641900000001</v>
      </c>
      <c r="U115" s="2">
        <v>11.971450000000001</v>
      </c>
      <c r="V115" s="2">
        <v>24</v>
      </c>
    </row>
    <row r="116" spans="1:22" x14ac:dyDescent="0.25">
      <c r="A116" s="2" t="s">
        <v>0</v>
      </c>
      <c r="B116" s="2">
        <v>100</v>
      </c>
      <c r="C116" s="2">
        <v>0.7</v>
      </c>
      <c r="D116" s="2">
        <v>1913.80556</v>
      </c>
      <c r="E116" s="2">
        <v>1.8630000000000001E-2</v>
      </c>
      <c r="F116" s="2">
        <v>1872.26484</v>
      </c>
      <c r="G116" s="2">
        <v>6.0380000000000003E-2</v>
      </c>
      <c r="H116" s="2">
        <v>1913.80556</v>
      </c>
      <c r="I116" s="2">
        <v>11.681319999999999</v>
      </c>
      <c r="J116" s="2">
        <v>111</v>
      </c>
      <c r="K116" s="2">
        <v>1787.9723899999999</v>
      </c>
      <c r="L116" s="2">
        <v>11.87951</v>
      </c>
      <c r="M116" s="2">
        <v>45</v>
      </c>
      <c r="N116" s="2">
        <v>1914.1710599999999</v>
      </c>
      <c r="O116" s="2">
        <v>11.65016</v>
      </c>
      <c r="P116" s="2">
        <v>383</v>
      </c>
      <c r="Q116" s="2">
        <v>1829.7897399999999</v>
      </c>
      <c r="R116" s="2">
        <v>11.639810000000001</v>
      </c>
      <c r="S116" s="2">
        <v>145</v>
      </c>
      <c r="T116" s="2">
        <v>1773.2782099999999</v>
      </c>
      <c r="U116" s="2">
        <v>11.98793</v>
      </c>
      <c r="V116" s="2">
        <v>21</v>
      </c>
    </row>
    <row r="117" spans="1:22" x14ac:dyDescent="0.25">
      <c r="A117" s="2" t="s">
        <v>0</v>
      </c>
      <c r="B117" s="2">
        <v>100</v>
      </c>
      <c r="C117" s="2">
        <v>0.7</v>
      </c>
      <c r="D117" s="2">
        <v>1913.80556</v>
      </c>
      <c r="E117" s="2">
        <v>2.2419999999999999E-2</v>
      </c>
      <c r="F117" s="2">
        <v>1872.26484</v>
      </c>
      <c r="G117" s="2">
        <v>7.0269999999999999E-2</v>
      </c>
      <c r="H117" s="2">
        <v>1913.80556</v>
      </c>
      <c r="I117" s="2">
        <v>11.707140000000001</v>
      </c>
      <c r="J117" s="2">
        <v>106</v>
      </c>
      <c r="K117" s="2">
        <v>1780.98153</v>
      </c>
      <c r="L117" s="2">
        <v>11.63729</v>
      </c>
      <c r="M117" s="2">
        <v>44</v>
      </c>
      <c r="N117" s="2">
        <v>1811.5139099999999</v>
      </c>
      <c r="O117" s="2">
        <v>11.655900000000001</v>
      </c>
      <c r="P117" s="2">
        <v>375</v>
      </c>
      <c r="Q117" s="2">
        <v>1842.9763399999999</v>
      </c>
      <c r="R117" s="2">
        <v>11.687609999999999</v>
      </c>
      <c r="S117" s="2">
        <v>142</v>
      </c>
      <c r="T117" s="2">
        <v>1770.7827400000001</v>
      </c>
      <c r="U117" s="2">
        <v>12.087820000000001</v>
      </c>
      <c r="V117" s="2">
        <v>19</v>
      </c>
    </row>
    <row r="118" spans="1:22" x14ac:dyDescent="0.25">
      <c r="A118" s="2" t="s">
        <v>0</v>
      </c>
      <c r="B118" s="2">
        <v>100</v>
      </c>
      <c r="C118" s="2">
        <v>1</v>
      </c>
      <c r="D118" s="2">
        <v>1807.76469</v>
      </c>
      <c r="E118" s="2">
        <v>2.7310000000000001E-2</v>
      </c>
      <c r="F118" s="2">
        <v>1796.8350700000001</v>
      </c>
      <c r="G118" s="2">
        <v>9.4439999999999996E-2</v>
      </c>
      <c r="H118" s="2">
        <v>1807.76469</v>
      </c>
      <c r="I118" s="2">
        <v>19.328779999999998</v>
      </c>
      <c r="J118" s="2">
        <v>161</v>
      </c>
      <c r="K118" s="2">
        <v>1760.5464300000001</v>
      </c>
      <c r="L118" s="2">
        <v>19.393429999999999</v>
      </c>
      <c r="M118" s="2">
        <v>65</v>
      </c>
      <c r="N118" s="2">
        <v>1856.50307</v>
      </c>
      <c r="O118" s="2">
        <v>19.23114</v>
      </c>
      <c r="P118" s="2">
        <v>664</v>
      </c>
      <c r="Q118" s="2">
        <v>1802.4727600000001</v>
      </c>
      <c r="R118" s="2">
        <v>19.267759999999999</v>
      </c>
      <c r="S118" s="2">
        <v>246</v>
      </c>
      <c r="T118" s="2">
        <v>1764.2005200000001</v>
      </c>
      <c r="U118" s="2">
        <v>19.427879999999998</v>
      </c>
      <c r="V118" s="2">
        <v>35</v>
      </c>
    </row>
    <row r="119" spans="1:22" x14ac:dyDescent="0.25">
      <c r="A119" s="2" t="s">
        <v>0</v>
      </c>
      <c r="B119" s="2">
        <v>100</v>
      </c>
      <c r="C119" s="2">
        <v>1</v>
      </c>
      <c r="D119" s="2">
        <v>1807.76469</v>
      </c>
      <c r="E119" s="2">
        <v>2.6859999999999998E-2</v>
      </c>
      <c r="F119" s="2">
        <v>1796.8350700000001</v>
      </c>
      <c r="G119" s="2">
        <v>9.9330000000000002E-2</v>
      </c>
      <c r="H119" s="2">
        <v>1807.76469</v>
      </c>
      <c r="I119" s="2">
        <v>19.268229999999999</v>
      </c>
      <c r="J119" s="2">
        <v>158</v>
      </c>
      <c r="K119" s="2">
        <v>1763.96829</v>
      </c>
      <c r="L119" s="2">
        <v>19.349150000000002</v>
      </c>
      <c r="M119" s="2">
        <v>69</v>
      </c>
      <c r="N119" s="2">
        <v>1879.1029000000001</v>
      </c>
      <c r="O119" s="2">
        <v>19.225989999999999</v>
      </c>
      <c r="P119" s="2">
        <v>686</v>
      </c>
      <c r="Q119" s="2">
        <v>1816.6689200000001</v>
      </c>
      <c r="R119" s="2">
        <v>19.289629999999999</v>
      </c>
      <c r="S119" s="2">
        <v>243</v>
      </c>
      <c r="T119" s="2">
        <v>1764.5211400000001</v>
      </c>
      <c r="U119" s="2">
        <v>19.729340000000001</v>
      </c>
      <c r="V119" s="2">
        <v>29</v>
      </c>
    </row>
    <row r="120" spans="1:22" x14ac:dyDescent="0.25">
      <c r="A120" s="2" t="s">
        <v>0</v>
      </c>
      <c r="B120" s="2">
        <v>100</v>
      </c>
      <c r="C120" s="2">
        <v>1</v>
      </c>
      <c r="D120" s="2">
        <v>1807.76469</v>
      </c>
      <c r="E120" s="2">
        <v>2.6849999999999999E-2</v>
      </c>
      <c r="F120" s="2">
        <v>1796.8350700000001</v>
      </c>
      <c r="G120" s="2">
        <v>9.912E-2</v>
      </c>
      <c r="H120" s="2">
        <v>1807.76469</v>
      </c>
      <c r="I120" s="2">
        <v>19.364529999999998</v>
      </c>
      <c r="J120" s="2">
        <v>155</v>
      </c>
      <c r="K120" s="2">
        <v>1762.9694400000001</v>
      </c>
      <c r="L120" s="2">
        <v>19.237159999999999</v>
      </c>
      <c r="M120" s="2">
        <v>78</v>
      </c>
      <c r="N120" s="2">
        <v>1802.3963799999999</v>
      </c>
      <c r="O120" s="2">
        <v>19.251049999999999</v>
      </c>
      <c r="P120" s="2">
        <v>686</v>
      </c>
      <c r="Q120" s="2">
        <v>1874.51667</v>
      </c>
      <c r="R120" s="2">
        <v>19.27722</v>
      </c>
      <c r="S120" s="2">
        <v>246</v>
      </c>
      <c r="T120" s="2">
        <v>1764.3378399999999</v>
      </c>
      <c r="U120" s="2">
        <v>19.795590000000001</v>
      </c>
      <c r="V120" s="2">
        <v>32</v>
      </c>
    </row>
    <row r="121" spans="1:22" x14ac:dyDescent="0.25">
      <c r="A121" s="2" t="s">
        <v>0</v>
      </c>
      <c r="B121" s="2">
        <v>100</v>
      </c>
      <c r="C121" s="2">
        <v>1</v>
      </c>
      <c r="D121" s="2">
        <v>1807.76469</v>
      </c>
      <c r="E121" s="2">
        <v>2.402E-2</v>
      </c>
      <c r="F121" s="2">
        <v>1796.8350700000001</v>
      </c>
      <c r="G121" s="2">
        <v>8.1339999999999996E-2</v>
      </c>
      <c r="H121" s="2">
        <v>1807.76469</v>
      </c>
      <c r="I121" s="2">
        <v>19.312239999999999</v>
      </c>
      <c r="J121" s="2">
        <v>171</v>
      </c>
      <c r="K121" s="2">
        <v>1760.3730499999999</v>
      </c>
      <c r="L121" s="2">
        <v>19.441800000000001</v>
      </c>
      <c r="M121" s="2">
        <v>71</v>
      </c>
      <c r="N121" s="2">
        <v>1836.7352000000001</v>
      </c>
      <c r="O121" s="2">
        <v>19.248709999999999</v>
      </c>
      <c r="P121" s="2">
        <v>582</v>
      </c>
      <c r="Q121" s="2">
        <v>1827.1778200000001</v>
      </c>
      <c r="R121" s="2">
        <v>19.492629999999998</v>
      </c>
      <c r="S121" s="2">
        <v>241</v>
      </c>
      <c r="T121" s="2">
        <v>1763.6294399999999</v>
      </c>
      <c r="U121" s="2">
        <v>19.550540000000002</v>
      </c>
      <c r="V121" s="2">
        <v>37</v>
      </c>
    </row>
    <row r="122" spans="1:22" x14ac:dyDescent="0.25">
      <c r="A122" s="2" t="s">
        <v>0</v>
      </c>
      <c r="B122" s="2">
        <v>100</v>
      </c>
      <c r="C122" s="2">
        <v>1</v>
      </c>
      <c r="D122" s="2">
        <v>1807.76469</v>
      </c>
      <c r="E122" s="2">
        <v>2.2630000000000001E-2</v>
      </c>
      <c r="F122" s="2">
        <v>1796.8350700000001</v>
      </c>
      <c r="G122" s="2">
        <v>7.9289999999999999E-2</v>
      </c>
      <c r="H122" s="2">
        <v>1807.76469</v>
      </c>
      <c r="I122" s="2">
        <v>19.279720000000001</v>
      </c>
      <c r="J122" s="2">
        <v>177</v>
      </c>
      <c r="K122" s="2">
        <v>1760.44101</v>
      </c>
      <c r="L122" s="2">
        <v>19.23517</v>
      </c>
      <c r="M122" s="2">
        <v>70</v>
      </c>
      <c r="N122" s="2">
        <v>1901.40624</v>
      </c>
      <c r="O122" s="2">
        <v>19.237680000000001</v>
      </c>
      <c r="P122" s="2">
        <v>625</v>
      </c>
      <c r="Q122" s="2">
        <v>1809.34167</v>
      </c>
      <c r="R122" s="2">
        <v>19.236719999999998</v>
      </c>
      <c r="S122" s="2">
        <v>241</v>
      </c>
      <c r="T122" s="2">
        <v>1768.5943600000001</v>
      </c>
      <c r="U122" s="2">
        <v>19.625160000000001</v>
      </c>
      <c r="V122" s="2">
        <v>32</v>
      </c>
    </row>
    <row r="123" spans="1:22" x14ac:dyDescent="0.25">
      <c r="A123" s="2" t="s">
        <v>0</v>
      </c>
      <c r="B123" s="2">
        <v>1000</v>
      </c>
      <c r="C123" s="2">
        <v>0.4</v>
      </c>
      <c r="D123" s="2">
        <v>21568.1463</v>
      </c>
      <c r="E123" s="2">
        <v>0.12551000000000001</v>
      </c>
      <c r="F123" s="2">
        <v>21467.494269999999</v>
      </c>
      <c r="G123" s="2">
        <v>9.7189999999999999E-2</v>
      </c>
      <c r="H123" s="2">
        <v>21568.1463</v>
      </c>
      <c r="I123" s="2">
        <v>381.04084999999998</v>
      </c>
      <c r="J123" s="2">
        <v>171</v>
      </c>
      <c r="K123" s="2">
        <v>20831.775000000001</v>
      </c>
      <c r="L123" s="2">
        <v>427.06846999999999</v>
      </c>
      <c r="M123" s="2">
        <v>9</v>
      </c>
      <c r="N123" s="2">
        <v>25941.7</v>
      </c>
      <c r="O123" s="2">
        <v>379.92833999999999</v>
      </c>
      <c r="P123" s="2">
        <v>1151</v>
      </c>
      <c r="Q123" s="2">
        <v>21380.05</v>
      </c>
      <c r="R123" s="2">
        <v>384.17813999999998</v>
      </c>
      <c r="S123" s="2">
        <v>30</v>
      </c>
      <c r="T123" s="2">
        <v>20831.775000000001</v>
      </c>
      <c r="U123" s="2">
        <v>413.07641000000001</v>
      </c>
      <c r="V123" s="2">
        <v>6</v>
      </c>
    </row>
    <row r="124" spans="1:22" x14ac:dyDescent="0.25">
      <c r="A124" s="2" t="s">
        <v>0</v>
      </c>
      <c r="B124" s="2">
        <v>1000</v>
      </c>
      <c r="C124" s="2">
        <v>0.4</v>
      </c>
      <c r="D124" s="2">
        <v>21568.1463</v>
      </c>
      <c r="E124" s="2">
        <v>1.6320000000000001E-2</v>
      </c>
      <c r="F124" s="2">
        <v>21467.494269999999</v>
      </c>
      <c r="G124" s="2">
        <v>9.2789999999999997E-2</v>
      </c>
      <c r="H124" s="2">
        <v>21568.1463</v>
      </c>
      <c r="I124" s="2">
        <v>380.88614999999999</v>
      </c>
      <c r="J124" s="2">
        <v>171</v>
      </c>
      <c r="K124" s="2">
        <v>20831.775000000001</v>
      </c>
      <c r="L124" s="2">
        <v>424.98480000000001</v>
      </c>
      <c r="M124" s="2">
        <v>9</v>
      </c>
      <c r="N124" s="2">
        <v>24413.95</v>
      </c>
      <c r="O124" s="2">
        <v>379.76157000000001</v>
      </c>
      <c r="P124" s="2">
        <v>1151</v>
      </c>
      <c r="Q124" s="2">
        <v>21786</v>
      </c>
      <c r="R124" s="2">
        <v>384.58539999999999</v>
      </c>
      <c r="S124" s="2">
        <v>30</v>
      </c>
      <c r="T124" s="2">
        <v>20831.775000000001</v>
      </c>
      <c r="U124" s="2">
        <v>410.20510999999999</v>
      </c>
      <c r="V124" s="2">
        <v>6</v>
      </c>
    </row>
    <row r="125" spans="1:22" x14ac:dyDescent="0.25">
      <c r="A125" s="2" t="s">
        <v>0</v>
      </c>
      <c r="B125" s="2">
        <v>1000</v>
      </c>
      <c r="C125" s="2">
        <v>0.4</v>
      </c>
      <c r="D125" s="2">
        <v>21568.1463</v>
      </c>
      <c r="E125" s="2">
        <v>2.2020000000000001E-2</v>
      </c>
      <c r="F125" s="2">
        <v>21467.494269999999</v>
      </c>
      <c r="G125" s="2">
        <v>0.12769</v>
      </c>
      <c r="H125" s="2">
        <v>21568.1463</v>
      </c>
      <c r="I125" s="2">
        <v>380.06563999999997</v>
      </c>
      <c r="J125" s="2">
        <v>171</v>
      </c>
      <c r="K125" s="2">
        <v>20831.775000000001</v>
      </c>
      <c r="L125" s="2">
        <v>423.84287</v>
      </c>
      <c r="M125" s="2">
        <v>9</v>
      </c>
      <c r="N125" s="2">
        <v>24095.719089999999</v>
      </c>
      <c r="O125" s="2">
        <v>379.74635999999998</v>
      </c>
      <c r="P125" s="2">
        <v>1167</v>
      </c>
      <c r="Q125" s="2">
        <v>21585.559580000001</v>
      </c>
      <c r="R125" s="2">
        <v>382.68047000000001</v>
      </c>
      <c r="S125" s="2">
        <v>30</v>
      </c>
      <c r="T125" s="2">
        <v>20831.775000000001</v>
      </c>
      <c r="U125" s="2">
        <v>390.46791000000002</v>
      </c>
      <c r="V125" s="2">
        <v>6</v>
      </c>
    </row>
    <row r="126" spans="1:22" x14ac:dyDescent="0.25">
      <c r="A126" s="2" t="s">
        <v>0</v>
      </c>
      <c r="B126" s="2">
        <v>1000</v>
      </c>
      <c r="C126" s="2">
        <v>0.4</v>
      </c>
      <c r="D126" s="2">
        <v>21568.1463</v>
      </c>
      <c r="E126" s="2">
        <v>2.2100000000000002E-2</v>
      </c>
      <c r="F126" s="2">
        <v>21467.494269999999</v>
      </c>
      <c r="G126" s="2">
        <v>0.12691</v>
      </c>
      <c r="H126" s="2">
        <v>21568.1463</v>
      </c>
      <c r="I126" s="2">
        <v>379.91618999999997</v>
      </c>
      <c r="J126" s="2">
        <v>172</v>
      </c>
      <c r="K126" s="2">
        <v>20831.775000000001</v>
      </c>
      <c r="L126" s="2">
        <v>380.11797000000001</v>
      </c>
      <c r="M126" s="2">
        <v>8</v>
      </c>
      <c r="N126" s="2">
        <v>24865.875</v>
      </c>
      <c r="O126" s="2">
        <v>379.71168999999998</v>
      </c>
      <c r="P126" s="2">
        <v>1157</v>
      </c>
      <c r="Q126" s="2">
        <v>21285.338530000001</v>
      </c>
      <c r="R126" s="2">
        <v>388.72937999999999</v>
      </c>
      <c r="S126" s="2">
        <v>31</v>
      </c>
      <c r="T126" s="2">
        <v>20831.775000000001</v>
      </c>
      <c r="U126" s="2">
        <v>421.12052</v>
      </c>
      <c r="V126" s="2">
        <v>7</v>
      </c>
    </row>
    <row r="127" spans="1:22" x14ac:dyDescent="0.25">
      <c r="A127" s="2" t="s">
        <v>0</v>
      </c>
      <c r="B127" s="2">
        <v>1000</v>
      </c>
      <c r="C127" s="2">
        <v>0.4</v>
      </c>
      <c r="D127" s="2">
        <v>21568.1463</v>
      </c>
      <c r="E127" s="2">
        <v>2.23E-2</v>
      </c>
      <c r="F127" s="2">
        <v>21467.494269999999</v>
      </c>
      <c r="G127" s="2">
        <v>0.12755</v>
      </c>
      <c r="H127" s="2">
        <v>21568.1463</v>
      </c>
      <c r="I127" s="2">
        <v>381.69396</v>
      </c>
      <c r="J127" s="2">
        <v>174</v>
      </c>
      <c r="K127" s="2">
        <v>20831.775000000001</v>
      </c>
      <c r="L127" s="2">
        <v>422.63398999999998</v>
      </c>
      <c r="M127" s="2">
        <v>9</v>
      </c>
      <c r="N127" s="2">
        <v>25655.4</v>
      </c>
      <c r="O127" s="2">
        <v>379.80068999999997</v>
      </c>
      <c r="P127" s="2">
        <v>1162</v>
      </c>
      <c r="Q127" s="2">
        <v>21786</v>
      </c>
      <c r="R127" s="2">
        <v>387.05560000000003</v>
      </c>
      <c r="S127" s="2">
        <v>30</v>
      </c>
      <c r="T127" s="2">
        <v>20831.775000000001</v>
      </c>
      <c r="U127" s="2">
        <v>390.98658999999998</v>
      </c>
      <c r="V127" s="2">
        <v>6</v>
      </c>
    </row>
    <row r="128" spans="1:22" x14ac:dyDescent="0.25">
      <c r="A128" s="2" t="s">
        <v>0</v>
      </c>
      <c r="B128" s="2">
        <v>1000</v>
      </c>
      <c r="C128" s="2">
        <v>0.7</v>
      </c>
      <c r="D128" s="2">
        <v>19062.378970000002</v>
      </c>
      <c r="E128" s="2">
        <v>2.213E-2</v>
      </c>
      <c r="F128" s="2">
        <v>19082.346249999999</v>
      </c>
      <c r="G128" s="2">
        <v>8.7720000000000006E-2</v>
      </c>
      <c r="H128" s="2">
        <v>19062.378970000002</v>
      </c>
      <c r="I128" s="2">
        <v>603.26655000000005</v>
      </c>
      <c r="J128" s="2">
        <v>273</v>
      </c>
      <c r="K128" s="2">
        <v>18993.981339999998</v>
      </c>
      <c r="L128" s="2">
        <v>633.35307999999998</v>
      </c>
      <c r="M128" s="2">
        <v>14</v>
      </c>
      <c r="N128" s="2">
        <v>21208.196599999999</v>
      </c>
      <c r="O128" s="2">
        <v>602.17866000000004</v>
      </c>
      <c r="P128" s="2">
        <v>1833</v>
      </c>
      <c r="Q128" s="2">
        <v>19167.77752</v>
      </c>
      <c r="R128" s="2">
        <v>609.04188999999997</v>
      </c>
      <c r="S128" s="2">
        <v>50</v>
      </c>
      <c r="T128" s="2">
        <v>18979.80575</v>
      </c>
      <c r="U128" s="2">
        <v>619.42503999999997</v>
      </c>
      <c r="V128" s="2">
        <v>12</v>
      </c>
    </row>
    <row r="129" spans="1:22" x14ac:dyDescent="0.25">
      <c r="A129" s="2" t="s">
        <v>0</v>
      </c>
      <c r="B129" s="2">
        <v>1000</v>
      </c>
      <c r="C129" s="2">
        <v>0.7</v>
      </c>
      <c r="D129" s="2">
        <v>19062.378970000002</v>
      </c>
      <c r="E129" s="2">
        <v>1.6830000000000001E-2</v>
      </c>
      <c r="F129" s="2">
        <v>19082.346249999999</v>
      </c>
      <c r="G129" s="2">
        <v>6.5379999999999994E-2</v>
      </c>
      <c r="H129" s="2">
        <v>19062.378970000002</v>
      </c>
      <c r="I129" s="2">
        <v>602.44592</v>
      </c>
      <c r="J129" s="2">
        <v>276</v>
      </c>
      <c r="K129" s="2">
        <v>18999.3665</v>
      </c>
      <c r="L129" s="2">
        <v>636.75609999999995</v>
      </c>
      <c r="M129" s="2">
        <v>14</v>
      </c>
      <c r="N129" s="2">
        <v>19744.471689999998</v>
      </c>
      <c r="O129" s="2">
        <v>602.2328</v>
      </c>
      <c r="P129" s="2">
        <v>1843</v>
      </c>
      <c r="Q129" s="2">
        <v>19170.716840000001</v>
      </c>
      <c r="R129" s="2">
        <v>607.72919999999999</v>
      </c>
      <c r="S129" s="2">
        <v>49</v>
      </c>
      <c r="T129" s="2">
        <v>18986.09276</v>
      </c>
      <c r="U129" s="2">
        <v>618.43804</v>
      </c>
      <c r="V129" s="2">
        <v>12</v>
      </c>
    </row>
    <row r="130" spans="1:22" x14ac:dyDescent="0.25">
      <c r="A130" s="2" t="s">
        <v>0</v>
      </c>
      <c r="B130" s="2">
        <v>1000</v>
      </c>
      <c r="C130" s="2">
        <v>0.7</v>
      </c>
      <c r="D130" s="2">
        <v>19062.378970000002</v>
      </c>
      <c r="E130" s="2">
        <v>1.6639999999999999E-2</v>
      </c>
      <c r="F130" s="2">
        <v>19082.346249999999</v>
      </c>
      <c r="G130" s="2">
        <v>6.4479999999999996E-2</v>
      </c>
      <c r="H130" s="2">
        <v>19062.378970000002</v>
      </c>
      <c r="I130" s="2">
        <v>604.32295999999997</v>
      </c>
      <c r="J130" s="2">
        <v>281</v>
      </c>
      <c r="K130" s="2">
        <v>18994.584879999999</v>
      </c>
      <c r="L130" s="2">
        <v>636.09915000000001</v>
      </c>
      <c r="M130" s="2">
        <v>14</v>
      </c>
      <c r="N130" s="2">
        <v>20944.679080000002</v>
      </c>
      <c r="O130" s="2">
        <v>602.24548000000004</v>
      </c>
      <c r="P130" s="2">
        <v>1827</v>
      </c>
      <c r="Q130" s="2">
        <v>19170.716840000001</v>
      </c>
      <c r="R130" s="2">
        <v>611.55466999999999</v>
      </c>
      <c r="S130" s="2">
        <v>49</v>
      </c>
      <c r="T130" s="2">
        <v>18981.907950000001</v>
      </c>
      <c r="U130" s="2">
        <v>612.55309</v>
      </c>
      <c r="V130" s="2">
        <v>11</v>
      </c>
    </row>
    <row r="131" spans="1:22" x14ac:dyDescent="0.25">
      <c r="A131" s="2" t="s">
        <v>0</v>
      </c>
      <c r="B131" s="2">
        <v>1000</v>
      </c>
      <c r="C131" s="2">
        <v>0.7</v>
      </c>
      <c r="D131" s="2">
        <v>19062.378970000002</v>
      </c>
      <c r="E131" s="2">
        <v>1.653E-2</v>
      </c>
      <c r="F131" s="2">
        <v>19082.346249999999</v>
      </c>
      <c r="G131" s="2">
        <v>6.5060000000000007E-2</v>
      </c>
      <c r="H131" s="2">
        <v>19062.378970000002</v>
      </c>
      <c r="I131" s="2">
        <v>602.87845000000004</v>
      </c>
      <c r="J131" s="2">
        <v>278</v>
      </c>
      <c r="K131" s="2">
        <v>18993.519980000001</v>
      </c>
      <c r="L131" s="2">
        <v>632.41877999999997</v>
      </c>
      <c r="M131" s="2">
        <v>14</v>
      </c>
      <c r="N131" s="2">
        <v>21303.546030000001</v>
      </c>
      <c r="O131" s="2">
        <v>602.23630000000003</v>
      </c>
      <c r="P131" s="2">
        <v>1827</v>
      </c>
      <c r="Q131" s="2">
        <v>19095.402119999999</v>
      </c>
      <c r="R131" s="2">
        <v>605.65147999999999</v>
      </c>
      <c r="S131" s="2">
        <v>50</v>
      </c>
      <c r="T131" s="2">
        <v>18979.541669999999</v>
      </c>
      <c r="U131" s="2">
        <v>648.35811000000001</v>
      </c>
      <c r="V131" s="2">
        <v>10</v>
      </c>
    </row>
    <row r="132" spans="1:22" x14ac:dyDescent="0.25">
      <c r="A132" s="2" t="s">
        <v>0</v>
      </c>
      <c r="B132" s="2">
        <v>1000</v>
      </c>
      <c r="C132" s="2">
        <v>0.7</v>
      </c>
      <c r="D132" s="2">
        <v>19062.378970000002</v>
      </c>
      <c r="E132" s="2">
        <v>1.685E-2</v>
      </c>
      <c r="F132" s="2">
        <v>19082.346249999999</v>
      </c>
      <c r="G132" s="2">
        <v>6.5809999999999994E-2</v>
      </c>
      <c r="H132" s="2">
        <v>19062.378970000002</v>
      </c>
      <c r="I132" s="2">
        <v>602.20812000000001</v>
      </c>
      <c r="J132" s="2">
        <v>277</v>
      </c>
      <c r="K132" s="2">
        <v>19003.402279999998</v>
      </c>
      <c r="L132" s="2">
        <v>632.87711000000002</v>
      </c>
      <c r="M132" s="2">
        <v>14</v>
      </c>
      <c r="N132" s="2">
        <v>21065.635600000001</v>
      </c>
      <c r="O132" s="2">
        <v>602.40985999999998</v>
      </c>
      <c r="P132" s="2">
        <v>1837</v>
      </c>
      <c r="Q132" s="2">
        <v>19170.716840000001</v>
      </c>
      <c r="R132" s="2">
        <v>612.5797</v>
      </c>
      <c r="S132" s="2">
        <v>49</v>
      </c>
      <c r="T132" s="2">
        <v>18981.896700000001</v>
      </c>
      <c r="U132" s="2">
        <v>607.56478000000004</v>
      </c>
      <c r="V132" s="2">
        <v>11</v>
      </c>
    </row>
    <row r="133" spans="1:22" x14ac:dyDescent="0.25">
      <c r="A133" s="2" t="s">
        <v>0</v>
      </c>
      <c r="B133" s="2">
        <v>1000</v>
      </c>
      <c r="C133" s="2">
        <v>1</v>
      </c>
      <c r="D133" s="2">
        <v>19010.869040000001</v>
      </c>
      <c r="E133" s="2">
        <v>1.753E-2</v>
      </c>
      <c r="F133" s="2">
        <v>19083.857789999998</v>
      </c>
      <c r="G133" s="2">
        <v>6.2979999999999994E-2</v>
      </c>
      <c r="H133" s="2">
        <v>19010.869040000001</v>
      </c>
      <c r="I133" s="2">
        <v>952.18622000000005</v>
      </c>
      <c r="J133" s="2">
        <v>435</v>
      </c>
      <c r="K133" s="2">
        <v>18981.406760000002</v>
      </c>
      <c r="L133" s="2">
        <v>954.39877000000001</v>
      </c>
      <c r="M133" s="2">
        <v>20</v>
      </c>
      <c r="N133" s="2">
        <v>19331.497619999998</v>
      </c>
      <c r="O133" s="2">
        <v>951.53787</v>
      </c>
      <c r="P133" s="2">
        <v>2891</v>
      </c>
      <c r="Q133" s="2">
        <v>19060.194599999999</v>
      </c>
      <c r="R133" s="2">
        <v>955.08366000000001</v>
      </c>
      <c r="S133" s="2">
        <v>77</v>
      </c>
      <c r="T133" s="2">
        <v>18978.116279999998</v>
      </c>
      <c r="U133" s="2">
        <v>995.71302000000003</v>
      </c>
      <c r="V133" s="2">
        <v>18</v>
      </c>
    </row>
    <row r="134" spans="1:22" x14ac:dyDescent="0.25">
      <c r="A134" s="2" t="s">
        <v>0</v>
      </c>
      <c r="B134" s="2">
        <v>1000</v>
      </c>
      <c r="C134" s="2">
        <v>1</v>
      </c>
      <c r="D134" s="2">
        <v>19010.869040000001</v>
      </c>
      <c r="E134" s="2">
        <v>1.7479999999999999E-2</v>
      </c>
      <c r="F134" s="2">
        <v>19083.857789999998</v>
      </c>
      <c r="G134" s="2">
        <v>6.2810000000000005E-2</v>
      </c>
      <c r="H134" s="2">
        <v>19010.869040000001</v>
      </c>
      <c r="I134" s="2">
        <v>953.09884999999997</v>
      </c>
      <c r="J134" s="2">
        <v>429</v>
      </c>
      <c r="K134" s="2">
        <v>18985.1067</v>
      </c>
      <c r="L134" s="2">
        <v>957.61865</v>
      </c>
      <c r="M134" s="2">
        <v>20</v>
      </c>
      <c r="N134" s="2">
        <v>21425.862069999999</v>
      </c>
      <c r="O134" s="2">
        <v>951.44367999999997</v>
      </c>
      <c r="P134" s="2">
        <v>2975</v>
      </c>
      <c r="Q134" s="2">
        <v>19096.543129999998</v>
      </c>
      <c r="R134" s="2">
        <v>959.01228000000003</v>
      </c>
      <c r="S134" s="2">
        <v>78</v>
      </c>
      <c r="T134" s="2">
        <v>18978.39372</v>
      </c>
      <c r="U134" s="2">
        <v>961.78474000000006</v>
      </c>
      <c r="V134" s="2">
        <v>15</v>
      </c>
    </row>
    <row r="135" spans="1:22" x14ac:dyDescent="0.25">
      <c r="A135" s="2" t="s">
        <v>0</v>
      </c>
      <c r="B135" s="2">
        <v>1000</v>
      </c>
      <c r="C135" s="2">
        <v>1</v>
      </c>
      <c r="D135" s="2">
        <v>19010.869040000001</v>
      </c>
      <c r="E135" s="2">
        <v>1.7409999999999998E-2</v>
      </c>
      <c r="F135" s="2">
        <v>19083.857789999998</v>
      </c>
      <c r="G135" s="2">
        <v>6.2829999999999997E-2</v>
      </c>
      <c r="H135" s="2">
        <v>19010.869040000001</v>
      </c>
      <c r="I135" s="2">
        <v>952.94105999999999</v>
      </c>
      <c r="J135" s="2">
        <v>432</v>
      </c>
      <c r="K135" s="2">
        <v>18979.62212</v>
      </c>
      <c r="L135" s="2">
        <v>955.96820000000002</v>
      </c>
      <c r="M135" s="2">
        <v>20</v>
      </c>
      <c r="N135" s="2">
        <v>19219.016449999999</v>
      </c>
      <c r="O135" s="2">
        <v>951.50279999999998</v>
      </c>
      <c r="P135" s="2">
        <v>2929</v>
      </c>
      <c r="Q135" s="2">
        <v>19078.807140000001</v>
      </c>
      <c r="R135" s="2">
        <v>952.19191000000001</v>
      </c>
      <c r="S135" s="2">
        <v>77</v>
      </c>
      <c r="T135" s="2">
        <v>18977.668819999999</v>
      </c>
      <c r="U135" s="2">
        <v>963.30753000000004</v>
      </c>
      <c r="V135" s="2">
        <v>14</v>
      </c>
    </row>
    <row r="136" spans="1:22" x14ac:dyDescent="0.25">
      <c r="A136" s="2" t="s">
        <v>0</v>
      </c>
      <c r="B136" s="2">
        <v>1000</v>
      </c>
      <c r="C136" s="2">
        <v>1</v>
      </c>
      <c r="D136" s="2">
        <v>19010.869040000001</v>
      </c>
      <c r="E136" s="2">
        <v>1.7749999999999998E-2</v>
      </c>
      <c r="F136" s="2">
        <v>19083.857789999998</v>
      </c>
      <c r="G136" s="2">
        <v>6.3039999999999999E-2</v>
      </c>
      <c r="H136" s="2">
        <v>19010.869040000001</v>
      </c>
      <c r="I136" s="2">
        <v>952.39602000000002</v>
      </c>
      <c r="J136" s="2">
        <v>431</v>
      </c>
      <c r="K136" s="2">
        <v>18984.153180000001</v>
      </c>
      <c r="L136" s="2">
        <v>961.57799</v>
      </c>
      <c r="M136" s="2">
        <v>20</v>
      </c>
      <c r="N136" s="2">
        <v>19291.307690000001</v>
      </c>
      <c r="O136" s="2">
        <v>951.60748999999998</v>
      </c>
      <c r="P136" s="2">
        <v>2901</v>
      </c>
      <c r="Q136" s="2">
        <v>19104.66129</v>
      </c>
      <c r="R136" s="2">
        <v>957.74973</v>
      </c>
      <c r="S136" s="2">
        <v>83</v>
      </c>
      <c r="T136" s="2">
        <v>18977.724760000001</v>
      </c>
      <c r="U136" s="2">
        <v>986.25058000000001</v>
      </c>
      <c r="V136" s="2">
        <v>14</v>
      </c>
    </row>
    <row r="137" spans="1:22" x14ac:dyDescent="0.25">
      <c r="A137" s="2" t="s">
        <v>0</v>
      </c>
      <c r="B137" s="2">
        <v>1000</v>
      </c>
      <c r="C137" s="2">
        <v>1</v>
      </c>
      <c r="D137" s="2">
        <v>19010.869040000001</v>
      </c>
      <c r="E137" s="2">
        <v>1.754E-2</v>
      </c>
      <c r="F137" s="2">
        <v>19083.857789999998</v>
      </c>
      <c r="G137" s="2">
        <v>6.2829999999999997E-2</v>
      </c>
      <c r="H137" s="2">
        <v>19010.869040000001</v>
      </c>
      <c r="I137" s="2">
        <v>952.29903000000002</v>
      </c>
      <c r="J137" s="2">
        <v>436</v>
      </c>
      <c r="K137" s="2">
        <v>18984.976279999999</v>
      </c>
      <c r="L137" s="2">
        <v>959.36192000000005</v>
      </c>
      <c r="M137" s="2">
        <v>20</v>
      </c>
      <c r="N137" s="2">
        <v>21110.493340000001</v>
      </c>
      <c r="O137" s="2">
        <v>951.54012</v>
      </c>
      <c r="P137" s="2">
        <v>2951</v>
      </c>
      <c r="Q137" s="2">
        <v>19106.304220000002</v>
      </c>
      <c r="R137" s="2">
        <v>955.64603999999997</v>
      </c>
      <c r="S137" s="2">
        <v>79</v>
      </c>
      <c r="T137" s="2">
        <v>18976.906859999999</v>
      </c>
      <c r="U137" s="2">
        <v>983.08240000000001</v>
      </c>
      <c r="V137" s="2">
        <v>15</v>
      </c>
    </row>
  </sheetData>
  <mergeCells count="7">
    <mergeCell ref="T1:V1"/>
    <mergeCell ref="D1:E1"/>
    <mergeCell ref="F1:G1"/>
    <mergeCell ref="H1:J1"/>
    <mergeCell ref="K1:M1"/>
    <mergeCell ref="N1:P1"/>
    <mergeCell ref="Q1:S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Q55"/>
  <sheetViews>
    <sheetView tabSelected="1" zoomScale="85" zoomScaleNormal="85" workbookViewId="0">
      <selection activeCell="M30" sqref="M30"/>
    </sheetView>
  </sheetViews>
  <sheetFormatPr defaultRowHeight="13.8" x14ac:dyDescent="0.25"/>
  <cols>
    <col min="1" max="1" width="10.44140625" customWidth="1"/>
    <col min="2" max="2" width="5.44140625" bestFit="1" customWidth="1"/>
    <col min="3" max="3" width="4.44140625" bestFit="1" customWidth="1"/>
    <col min="4" max="4" width="13.21875" style="16" customWidth="1"/>
    <col min="5" max="10" width="13.21875" customWidth="1"/>
    <col min="11" max="11" width="4.44140625" customWidth="1"/>
    <col min="12" max="17" width="8.109375" customWidth="1"/>
  </cols>
  <sheetData>
    <row r="1" spans="1:17" s="3" customFormat="1" x14ac:dyDescent="0.25">
      <c r="D1" s="29" t="s">
        <v>49</v>
      </c>
      <c r="E1" s="29" t="s">
        <v>58</v>
      </c>
      <c r="F1" s="28" t="s">
        <v>50</v>
      </c>
      <c r="G1" s="28" t="s">
        <v>51</v>
      </c>
      <c r="H1" s="28" t="s">
        <v>52</v>
      </c>
      <c r="I1" s="28" t="s">
        <v>53</v>
      </c>
      <c r="J1" s="28" t="s">
        <v>54</v>
      </c>
      <c r="K1" s="9"/>
      <c r="L1" s="18" t="s">
        <v>49</v>
      </c>
      <c r="M1" s="18" t="s">
        <v>59</v>
      </c>
      <c r="N1" s="18" t="s">
        <v>50</v>
      </c>
      <c r="O1" s="18" t="s">
        <v>51</v>
      </c>
      <c r="P1" s="18" t="s">
        <v>52</v>
      </c>
      <c r="Q1" s="18" t="s">
        <v>53</v>
      </c>
    </row>
    <row r="2" spans="1:17" s="3" customFormat="1" x14ac:dyDescent="0.25">
      <c r="D2" s="13" t="s">
        <v>55</v>
      </c>
      <c r="E2" s="13" t="s">
        <v>55</v>
      </c>
      <c r="F2" s="9" t="s">
        <v>55</v>
      </c>
      <c r="G2" s="9" t="s">
        <v>55</v>
      </c>
      <c r="H2" s="9" t="s">
        <v>55</v>
      </c>
      <c r="I2" s="9" t="s">
        <v>56</v>
      </c>
      <c r="J2" s="9" t="s">
        <v>55</v>
      </c>
      <c r="K2" s="9"/>
      <c r="M2" s="9"/>
    </row>
    <row r="3" spans="1:17" s="3" customFormat="1" x14ac:dyDescent="0.25">
      <c r="A3" s="3" t="s">
        <v>1</v>
      </c>
      <c r="B3" s="3">
        <v>25</v>
      </c>
      <c r="C3" s="3">
        <v>0.4</v>
      </c>
      <c r="D3" s="14">
        <v>38.790230000000001</v>
      </c>
      <c r="E3" s="14">
        <v>38.790230000000001</v>
      </c>
      <c r="F3" s="14">
        <v>38.790230000000001</v>
      </c>
      <c r="G3" s="14">
        <v>38.787599999999998</v>
      </c>
      <c r="H3" s="14">
        <v>38.886378000000001</v>
      </c>
      <c r="I3" s="14">
        <v>38.787599999999998</v>
      </c>
      <c r="J3" s="14">
        <v>38.787599999999998</v>
      </c>
      <c r="L3" s="3">
        <f t="shared" ref="L3:L29" si="0">(D3-J3)/MAX(D3,J3)</f>
        <v>6.7800577619763091E-5</v>
      </c>
      <c r="M3" s="3">
        <f t="shared" ref="M3:M29" si="1">(E3-J3)/MAX(J3,E3)</f>
        <v>6.7800577619763091E-5</v>
      </c>
      <c r="N3" s="3">
        <f t="shared" ref="N3:N29" si="2">(F3-J3)/MAX(F3,J3)</f>
        <v>6.7800577619763091E-5</v>
      </c>
      <c r="O3" s="3">
        <f t="shared" ref="O3:O29" si="3">(G3-J3)/MAX(G3,J3)</f>
        <v>0</v>
      </c>
      <c r="P3" s="3">
        <f t="shared" ref="P3:P29" si="4">(H3-J3)/MAX(H3,J3)</f>
        <v>2.5401697221583072E-3</v>
      </c>
      <c r="Q3" s="3">
        <f t="shared" ref="Q3:Q29" si="5">(I3-J3)/MAX(I3,J3)</f>
        <v>0</v>
      </c>
    </row>
    <row r="4" spans="1:17" s="3" customFormat="1" x14ac:dyDescent="0.25">
      <c r="A4" s="3" t="s">
        <v>1</v>
      </c>
      <c r="B4" s="3">
        <v>25</v>
      </c>
      <c r="C4" s="3">
        <v>0.7</v>
      </c>
      <c r="D4" s="14">
        <v>31.86497</v>
      </c>
      <c r="E4" s="14">
        <v>31.580970000000001</v>
      </c>
      <c r="F4" s="14">
        <v>30.702336000000003</v>
      </c>
      <c r="G4" s="14">
        <v>28.240726000000002</v>
      </c>
      <c r="H4" s="14">
        <v>29.920238000000001</v>
      </c>
      <c r="I4" s="14">
        <v>30.142093999999997</v>
      </c>
      <c r="J4" s="14">
        <v>28.064215999999998</v>
      </c>
      <c r="L4" s="3">
        <f t="shared" si="0"/>
        <v>0.11927687363270706</v>
      </c>
      <c r="M4" s="3">
        <f t="shared" si="1"/>
        <v>0.11135674426719643</v>
      </c>
      <c r="N4" s="3">
        <f t="shared" si="2"/>
        <v>8.5925709366219044E-2</v>
      </c>
      <c r="O4" s="3">
        <f t="shared" si="3"/>
        <v>6.2501934263306091E-3</v>
      </c>
      <c r="P4" s="3">
        <f t="shared" si="4"/>
        <v>6.2032327416646979E-2</v>
      </c>
      <c r="Q4" s="3">
        <f t="shared" si="5"/>
        <v>6.8936086524048354E-2</v>
      </c>
    </row>
    <row r="5" spans="1:17" s="3" customFormat="1" x14ac:dyDescent="0.25">
      <c r="A5" s="3" t="s">
        <v>1</v>
      </c>
      <c r="B5" s="3">
        <v>25</v>
      </c>
      <c r="C5" s="3">
        <v>1</v>
      </c>
      <c r="D5" s="14">
        <v>30.892900000000004</v>
      </c>
      <c r="E5" s="14">
        <v>27.14762</v>
      </c>
      <c r="F5" s="14">
        <v>30.193752</v>
      </c>
      <c r="G5" s="14">
        <v>27.868662</v>
      </c>
      <c r="H5" s="14">
        <v>31.154261999999999</v>
      </c>
      <c r="I5" s="14">
        <v>27.838042000000002</v>
      </c>
      <c r="J5" s="14">
        <v>27.722132000000006</v>
      </c>
      <c r="L5" s="3">
        <f t="shared" si="0"/>
        <v>0.10263743449142031</v>
      </c>
      <c r="M5" s="3">
        <f t="shared" si="1"/>
        <v>-2.072394720579231E-2</v>
      </c>
      <c r="N5" s="3">
        <f t="shared" si="2"/>
        <v>8.1858657380506877E-2</v>
      </c>
      <c r="O5" s="3">
        <f t="shared" si="3"/>
        <v>5.257877109421146E-3</v>
      </c>
      <c r="P5" s="3">
        <f t="shared" si="4"/>
        <v>0.11016566529484774</v>
      </c>
      <c r="Q5" s="3">
        <f t="shared" si="5"/>
        <v>4.163726744862155E-3</v>
      </c>
    </row>
    <row r="6" spans="1:17" s="3" customFormat="1" x14ac:dyDescent="0.25">
      <c r="A6" s="3" t="s">
        <v>1</v>
      </c>
      <c r="B6" s="3">
        <v>100</v>
      </c>
      <c r="C6" s="3">
        <v>0.4</v>
      </c>
      <c r="D6" s="14">
        <v>173.21245999999999</v>
      </c>
      <c r="E6" s="14">
        <v>173.21245999999999</v>
      </c>
      <c r="F6" s="14">
        <v>172.943478</v>
      </c>
      <c r="G6" s="14">
        <v>169.52009000000001</v>
      </c>
      <c r="H6" s="14">
        <v>179.54773799999998</v>
      </c>
      <c r="I6" s="14">
        <v>171.27670000000001</v>
      </c>
      <c r="J6" s="14">
        <v>169.52009000000001</v>
      </c>
      <c r="L6" s="3">
        <f t="shared" si="0"/>
        <v>2.1316999943306519E-2</v>
      </c>
      <c r="M6" s="3">
        <f t="shared" si="1"/>
        <v>2.1316999943306519E-2</v>
      </c>
      <c r="N6" s="3">
        <f t="shared" si="2"/>
        <v>1.9794837247346146E-2</v>
      </c>
      <c r="O6" s="3">
        <f t="shared" si="3"/>
        <v>0</v>
      </c>
      <c r="P6" s="3">
        <f t="shared" si="4"/>
        <v>5.5849481100118184E-2</v>
      </c>
      <c r="Q6" s="3">
        <f t="shared" si="5"/>
        <v>1.0255977608162667E-2</v>
      </c>
    </row>
    <row r="7" spans="1:17" s="3" customFormat="1" x14ac:dyDescent="0.25">
      <c r="A7" s="3" t="s">
        <v>1</v>
      </c>
      <c r="B7" s="3">
        <v>100</v>
      </c>
      <c r="C7" s="3">
        <v>0.7</v>
      </c>
      <c r="D7" s="14">
        <v>150.16473999999999</v>
      </c>
      <c r="E7" s="14">
        <v>111.96259000000001</v>
      </c>
      <c r="F7" s="14">
        <v>112.99655200000002</v>
      </c>
      <c r="G7" s="14">
        <v>145.611052</v>
      </c>
      <c r="H7" s="14">
        <v>116.92998399999999</v>
      </c>
      <c r="I7" s="14">
        <v>108.94994200000001</v>
      </c>
      <c r="J7" s="14">
        <v>115.91964599999999</v>
      </c>
      <c r="L7" s="3">
        <f t="shared" si="0"/>
        <v>0.22805016677017528</v>
      </c>
      <c r="M7" s="3">
        <f t="shared" si="1"/>
        <v>-3.4136198103986451E-2</v>
      </c>
      <c r="N7" s="3">
        <f t="shared" si="2"/>
        <v>-2.5216553887681504E-2</v>
      </c>
      <c r="O7" s="3">
        <f t="shared" si="3"/>
        <v>0.20390901371964551</v>
      </c>
      <c r="P7" s="3">
        <f t="shared" si="4"/>
        <v>8.6405382557822336E-3</v>
      </c>
      <c r="Q7" s="3">
        <f t="shared" si="5"/>
        <v>-6.0125304385418667E-2</v>
      </c>
    </row>
    <row r="8" spans="1:17" s="3" customFormat="1" x14ac:dyDescent="0.25">
      <c r="A8" s="3" t="s">
        <v>1</v>
      </c>
      <c r="B8" s="3">
        <v>100</v>
      </c>
      <c r="C8" s="3">
        <v>1</v>
      </c>
      <c r="D8" s="14">
        <v>103.42015999999998</v>
      </c>
      <c r="E8" s="14">
        <v>103.96342999999999</v>
      </c>
      <c r="F8" s="14">
        <v>102.796668</v>
      </c>
      <c r="G8" s="14">
        <v>100.989918</v>
      </c>
      <c r="H8" s="14">
        <v>103.79526800000001</v>
      </c>
      <c r="I8" s="14">
        <v>102.01851600000001</v>
      </c>
      <c r="J8" s="14">
        <v>101.21727399999999</v>
      </c>
      <c r="L8" s="3">
        <f t="shared" si="0"/>
        <v>2.1300353818829838E-2</v>
      </c>
      <c r="M8" s="3">
        <f t="shared" si="1"/>
        <v>2.641463445367279E-2</v>
      </c>
      <c r="N8" s="3">
        <f t="shared" si="2"/>
        <v>1.5364252856911741E-2</v>
      </c>
      <c r="O8" s="3">
        <f t="shared" si="3"/>
        <v>-2.2462173798514485E-3</v>
      </c>
      <c r="P8" s="3">
        <f t="shared" si="4"/>
        <v>2.483729797778467E-2</v>
      </c>
      <c r="Q8" s="3">
        <f t="shared" si="5"/>
        <v>7.8538880138191401E-3</v>
      </c>
    </row>
    <row r="9" spans="1:17" s="3" customFormat="1" x14ac:dyDescent="0.25">
      <c r="A9" s="3" t="s">
        <v>1</v>
      </c>
      <c r="B9" s="3">
        <v>1000</v>
      </c>
      <c r="C9" s="3">
        <v>0.4</v>
      </c>
      <c r="D9" s="14">
        <v>1158.2335599999999</v>
      </c>
      <c r="E9" s="14">
        <v>1157.4496300000001</v>
      </c>
      <c r="F9" s="14">
        <v>1125.876698</v>
      </c>
      <c r="G9" s="14">
        <v>1124.9764279999999</v>
      </c>
      <c r="H9" s="14">
        <v>1550.22749</v>
      </c>
      <c r="I9" s="14">
        <v>1238.426224</v>
      </c>
      <c r="J9" s="14">
        <v>1124.962908</v>
      </c>
      <c r="L9" s="3">
        <f t="shared" si="0"/>
        <v>2.8725339300304794E-2</v>
      </c>
      <c r="M9" s="3">
        <f t="shared" si="1"/>
        <v>2.8067503896476338E-2</v>
      </c>
      <c r="N9" s="3">
        <f t="shared" si="2"/>
        <v>8.1162528865133564E-4</v>
      </c>
      <c r="O9" s="3">
        <f t="shared" si="3"/>
        <v>1.2018029590190964E-5</v>
      </c>
      <c r="P9" s="3">
        <f t="shared" si="4"/>
        <v>0.27432398453984325</v>
      </c>
      <c r="Q9" s="3">
        <f t="shared" si="5"/>
        <v>9.1618954606374745E-2</v>
      </c>
    </row>
    <row r="10" spans="1:17" s="3" customFormat="1" x14ac:dyDescent="0.25">
      <c r="A10" s="3" t="s">
        <v>1</v>
      </c>
      <c r="B10" s="3">
        <v>1000</v>
      </c>
      <c r="C10" s="3">
        <v>0.7</v>
      </c>
      <c r="D10" s="14">
        <v>1176.0722699999999</v>
      </c>
      <c r="E10" s="14">
        <v>1049.5280399999999</v>
      </c>
      <c r="F10" s="14">
        <v>1030.636334</v>
      </c>
      <c r="G10" s="14">
        <v>1147.6012179999998</v>
      </c>
      <c r="H10" s="14">
        <v>1284.1807219999998</v>
      </c>
      <c r="I10" s="14">
        <v>1065.3718180000001</v>
      </c>
      <c r="J10" s="14">
        <v>1082.7355680000001</v>
      </c>
      <c r="L10" s="3">
        <f t="shared" si="0"/>
        <v>7.936306669317171E-2</v>
      </c>
      <c r="M10" s="3">
        <f t="shared" si="1"/>
        <v>-3.0670025979972367E-2</v>
      </c>
      <c r="N10" s="3">
        <f t="shared" si="2"/>
        <v>-4.8118151411832094E-2</v>
      </c>
      <c r="O10" s="3">
        <f t="shared" si="3"/>
        <v>5.6522813833402311E-2</v>
      </c>
      <c r="P10" s="3">
        <f t="shared" si="4"/>
        <v>0.15686667035950086</v>
      </c>
      <c r="Q10" s="3">
        <f t="shared" si="5"/>
        <v>-1.6036925832291472E-2</v>
      </c>
    </row>
    <row r="11" spans="1:17" s="3" customFormat="1" x14ac:dyDescent="0.25">
      <c r="A11" s="3" t="s">
        <v>1</v>
      </c>
      <c r="B11" s="3">
        <v>1000</v>
      </c>
      <c r="C11" s="3">
        <v>1</v>
      </c>
      <c r="D11" s="14">
        <v>1019.0138899999999</v>
      </c>
      <c r="E11" s="14">
        <v>1029.1593700000001</v>
      </c>
      <c r="F11" s="14">
        <v>1017.968794</v>
      </c>
      <c r="G11" s="14">
        <v>1016.420212</v>
      </c>
      <c r="H11" s="14">
        <v>1272.5634240000002</v>
      </c>
      <c r="I11" s="14">
        <v>1019.032092</v>
      </c>
      <c r="J11" s="14">
        <v>1015.503686</v>
      </c>
      <c r="L11" s="3">
        <f t="shared" si="0"/>
        <v>3.4447067252438832E-3</v>
      </c>
      <c r="M11" s="3">
        <f t="shared" si="1"/>
        <v>1.3268774883718994E-2</v>
      </c>
      <c r="N11" s="3">
        <f t="shared" si="2"/>
        <v>2.4215948607949041E-3</v>
      </c>
      <c r="O11" s="3">
        <f t="shared" si="3"/>
        <v>9.0171957343954925E-4</v>
      </c>
      <c r="P11" s="3">
        <f t="shared" si="4"/>
        <v>0.2020015137571643</v>
      </c>
      <c r="Q11" s="3">
        <f t="shared" si="5"/>
        <v>3.4625072435893588E-3</v>
      </c>
    </row>
    <row r="12" spans="1:17" s="3" customFormat="1" x14ac:dyDescent="0.25">
      <c r="A12" s="3" t="s">
        <v>57</v>
      </c>
      <c r="B12" s="3">
        <v>24</v>
      </c>
      <c r="C12" s="3">
        <v>0.4</v>
      </c>
      <c r="D12" s="14">
        <v>3233.3770199999999</v>
      </c>
      <c r="E12" s="14">
        <v>3229.3430699999999</v>
      </c>
      <c r="F12" s="14">
        <v>3218.5391800000002</v>
      </c>
      <c r="G12" s="14">
        <v>3218.5391800000002</v>
      </c>
      <c r="H12" s="14">
        <v>3220.9074300000002</v>
      </c>
      <c r="I12" s="14">
        <v>3218.5391800000002</v>
      </c>
      <c r="J12" s="14">
        <v>3218.5391800000002</v>
      </c>
      <c r="L12" s="3">
        <f t="shared" si="0"/>
        <v>4.5889606774033691E-3</v>
      </c>
      <c r="M12" s="3">
        <f t="shared" si="1"/>
        <v>3.3455380137111549E-3</v>
      </c>
      <c r="N12" s="3">
        <f t="shared" si="2"/>
        <v>0</v>
      </c>
      <c r="O12" s="3">
        <f t="shared" si="3"/>
        <v>0</v>
      </c>
      <c r="P12" s="3">
        <f t="shared" si="4"/>
        <v>7.3527415843801169E-4</v>
      </c>
      <c r="Q12" s="3">
        <f t="shared" si="5"/>
        <v>0</v>
      </c>
    </row>
    <row r="13" spans="1:17" s="3" customFormat="1" x14ac:dyDescent="0.25">
      <c r="A13" s="3" t="s">
        <v>2</v>
      </c>
      <c r="B13" s="3">
        <v>24</v>
      </c>
      <c r="C13" s="3">
        <v>0.7</v>
      </c>
      <c r="D13" s="14">
        <v>2686.4362799999999</v>
      </c>
      <c r="E13" s="14">
        <v>2686.4362799999999</v>
      </c>
      <c r="F13" s="14">
        <v>2672.4295900000002</v>
      </c>
      <c r="G13" s="14">
        <v>2686.4362799999999</v>
      </c>
      <c r="H13" s="14">
        <v>2685.3661399999996</v>
      </c>
      <c r="I13" s="14">
        <v>2672.4295900000002</v>
      </c>
      <c r="J13" s="14">
        <v>2672.4295900000002</v>
      </c>
      <c r="L13" s="3">
        <f t="shared" si="0"/>
        <v>5.2138552863795111E-3</v>
      </c>
      <c r="M13" s="3">
        <f t="shared" si="1"/>
        <v>5.2138552863795111E-3</v>
      </c>
      <c r="N13" s="3">
        <f t="shared" si="2"/>
        <v>0</v>
      </c>
      <c r="O13" s="3">
        <f t="shared" si="3"/>
        <v>5.2138552863795111E-3</v>
      </c>
      <c r="P13" s="3">
        <f t="shared" si="4"/>
        <v>4.8174250085686434E-3</v>
      </c>
      <c r="Q13" s="3">
        <f t="shared" si="5"/>
        <v>0</v>
      </c>
    </row>
    <row r="14" spans="1:17" s="3" customFormat="1" x14ac:dyDescent="0.25">
      <c r="A14" s="3" t="s">
        <v>2</v>
      </c>
      <c r="B14" s="3">
        <v>24</v>
      </c>
      <c r="C14" s="3">
        <v>1</v>
      </c>
      <c r="D14" s="14">
        <v>3371.98497</v>
      </c>
      <c r="E14" s="14">
        <v>2351.36652</v>
      </c>
      <c r="F14" s="14">
        <v>2185.9249719999998</v>
      </c>
      <c r="G14" s="14">
        <v>2095.6794420000001</v>
      </c>
      <c r="H14" s="14">
        <v>2220.873826</v>
      </c>
      <c r="I14" s="14">
        <v>2303.5552980000002</v>
      </c>
      <c r="J14" s="14">
        <v>2094.9138860000003</v>
      </c>
      <c r="L14" s="3">
        <f t="shared" si="0"/>
        <v>0.37872976758849541</v>
      </c>
      <c r="M14" s="3">
        <f t="shared" si="1"/>
        <v>0.10906535915123933</v>
      </c>
      <c r="N14" s="3">
        <f t="shared" si="2"/>
        <v>4.1635045651511743E-2</v>
      </c>
      <c r="O14" s="3">
        <f t="shared" si="3"/>
        <v>3.6530205176285406E-4</v>
      </c>
      <c r="P14" s="3">
        <f t="shared" si="4"/>
        <v>5.6716387273051561E-2</v>
      </c>
      <c r="Q14" s="3">
        <f t="shared" si="5"/>
        <v>9.0573650296629393E-2</v>
      </c>
    </row>
    <row r="15" spans="1:17" s="3" customFormat="1" x14ac:dyDescent="0.25">
      <c r="A15" s="3" t="s">
        <v>2</v>
      </c>
      <c r="B15" s="3">
        <v>100</v>
      </c>
      <c r="C15" s="3">
        <v>0.4</v>
      </c>
      <c r="D15" s="14">
        <v>106572.0766</v>
      </c>
      <c r="E15" s="14">
        <v>97812.097840000002</v>
      </c>
      <c r="F15" s="14">
        <v>97804.399894000002</v>
      </c>
      <c r="G15" s="14">
        <v>97801.983160000003</v>
      </c>
      <c r="H15" s="14">
        <v>97805.85716</v>
      </c>
      <c r="I15" s="14">
        <v>97804.082586000004</v>
      </c>
      <c r="J15" s="14">
        <v>97801.983160000003</v>
      </c>
      <c r="L15" s="3">
        <f t="shared" si="0"/>
        <v>8.2292601587534389E-2</v>
      </c>
      <c r="M15" s="3">
        <f t="shared" si="1"/>
        <v>1.0340929418101489E-4</v>
      </c>
      <c r="N15" s="3">
        <f t="shared" si="2"/>
        <v>2.470986993036906E-5</v>
      </c>
      <c r="O15" s="3">
        <f t="shared" si="3"/>
        <v>0</v>
      </c>
      <c r="P15" s="3">
        <f t="shared" si="4"/>
        <v>3.960907978812256E-5</v>
      </c>
      <c r="Q15" s="3">
        <f t="shared" si="5"/>
        <v>2.1465627451232744E-5</v>
      </c>
    </row>
    <row r="16" spans="1:17" s="3" customFormat="1" x14ac:dyDescent="0.25">
      <c r="A16" s="3" t="s">
        <v>2</v>
      </c>
      <c r="B16" s="3">
        <v>100</v>
      </c>
      <c r="C16" s="3">
        <v>0.7</v>
      </c>
      <c r="D16" s="14">
        <v>48364.41042</v>
      </c>
      <c r="E16" s="14">
        <v>40194.547330000001</v>
      </c>
      <c r="F16" s="14">
        <v>39164.956366000006</v>
      </c>
      <c r="G16" s="14">
        <v>35339.104932000002</v>
      </c>
      <c r="H16" s="14">
        <v>36559.776429999998</v>
      </c>
      <c r="I16" s="14">
        <v>37230.342839999998</v>
      </c>
      <c r="J16" s="14">
        <v>35305.752076000004</v>
      </c>
      <c r="L16" s="3">
        <f t="shared" si="0"/>
        <v>0.27000553155921209</v>
      </c>
      <c r="M16" s="3">
        <f t="shared" si="1"/>
        <v>0.12162831972861024</v>
      </c>
      <c r="N16" s="3">
        <f t="shared" si="2"/>
        <v>9.8537178337067294E-2</v>
      </c>
      <c r="O16" s="3">
        <f t="shared" si="3"/>
        <v>9.4379458857760351E-4</v>
      </c>
      <c r="P16" s="3">
        <f t="shared" si="4"/>
        <v>3.4300657073246602E-2</v>
      </c>
      <c r="Q16" s="3">
        <f t="shared" si="5"/>
        <v>5.1694145613191279E-2</v>
      </c>
    </row>
    <row r="17" spans="1:17" s="3" customFormat="1" x14ac:dyDescent="0.25">
      <c r="A17" s="3" t="s">
        <v>2</v>
      </c>
      <c r="B17" s="3">
        <v>100</v>
      </c>
      <c r="C17" s="3">
        <v>1</v>
      </c>
      <c r="D17" s="14">
        <v>37124.365969999999</v>
      </c>
      <c r="E17" s="14">
        <v>37329.772219999999</v>
      </c>
      <c r="F17" s="14">
        <v>37123.080024000003</v>
      </c>
      <c r="G17" s="14">
        <v>35016.141395999999</v>
      </c>
      <c r="H17" s="14">
        <v>36019.352343999999</v>
      </c>
      <c r="I17" s="14">
        <v>36794.123919999998</v>
      </c>
      <c r="J17" s="14">
        <v>35047.436443999999</v>
      </c>
      <c r="L17" s="3">
        <f t="shared" si="0"/>
        <v>5.594518510237604E-2</v>
      </c>
      <c r="M17" s="3">
        <f t="shared" si="1"/>
        <v>6.1139825942393602E-2</v>
      </c>
      <c r="N17" s="3">
        <f t="shared" si="2"/>
        <v>5.5912482979809427E-2</v>
      </c>
      <c r="O17" s="3">
        <f t="shared" si="3"/>
        <v>-8.9293401102258244E-4</v>
      </c>
      <c r="P17" s="3">
        <f t="shared" si="4"/>
        <v>2.6983158684192692E-2</v>
      </c>
      <c r="Q17" s="3">
        <f t="shared" si="5"/>
        <v>4.7471913716379072E-2</v>
      </c>
    </row>
    <row r="18" spans="1:17" s="3" customFormat="1" x14ac:dyDescent="0.25">
      <c r="A18" s="3" t="s">
        <v>2</v>
      </c>
      <c r="B18" s="3">
        <v>997</v>
      </c>
      <c r="C18" s="3">
        <v>0.4</v>
      </c>
      <c r="D18" s="14">
        <v>477877.40569000004</v>
      </c>
      <c r="E18" s="14">
        <v>475532.17934999999</v>
      </c>
      <c r="F18" s="14">
        <v>456414.62788999995</v>
      </c>
      <c r="G18" s="14">
        <v>424571.24965399998</v>
      </c>
      <c r="H18" s="14">
        <v>424608.42768200004</v>
      </c>
      <c r="I18" s="14">
        <v>424623.89904199995</v>
      </c>
      <c r="J18" s="14">
        <v>424583.09637400007</v>
      </c>
      <c r="L18" s="3">
        <f t="shared" si="0"/>
        <v>0.11152297363598748</v>
      </c>
      <c r="M18" s="3">
        <f t="shared" si="1"/>
        <v>0.10714118873225717</v>
      </c>
      <c r="N18" s="3">
        <f t="shared" si="2"/>
        <v>6.9742575217531286E-2</v>
      </c>
      <c r="O18" s="3">
        <f t="shared" si="3"/>
        <v>-2.7902005758734511E-5</v>
      </c>
      <c r="P18" s="3">
        <f t="shared" si="4"/>
        <v>5.9658043384234461E-5</v>
      </c>
      <c r="Q18" s="3">
        <f t="shared" si="5"/>
        <v>9.6091313022956133E-5</v>
      </c>
    </row>
    <row r="19" spans="1:17" s="3" customFormat="1" x14ac:dyDescent="0.25">
      <c r="A19" s="3" t="s">
        <v>2</v>
      </c>
      <c r="B19" s="3">
        <v>997</v>
      </c>
      <c r="C19" s="3">
        <v>0.7</v>
      </c>
      <c r="D19" s="14">
        <v>333901.38548</v>
      </c>
      <c r="E19" s="14">
        <v>332549.41172999999</v>
      </c>
      <c r="F19" s="14">
        <v>330380.10255399998</v>
      </c>
      <c r="G19" s="14">
        <v>323949.10317000002</v>
      </c>
      <c r="H19" s="14">
        <v>325428.06902</v>
      </c>
      <c r="I19" s="14">
        <v>326201.73446000001</v>
      </c>
      <c r="J19" s="14">
        <v>323206.94824599999</v>
      </c>
      <c r="L19" s="3">
        <f t="shared" si="0"/>
        <v>3.202872973595549E-2</v>
      </c>
      <c r="M19" s="3">
        <f t="shared" si="1"/>
        <v>2.8093459661823854E-2</v>
      </c>
      <c r="N19" s="3">
        <f t="shared" si="2"/>
        <v>2.1711822995840253E-2</v>
      </c>
      <c r="O19" s="3">
        <f t="shared" si="3"/>
        <v>2.2909615020930241E-3</v>
      </c>
      <c r="P19" s="3">
        <f t="shared" si="4"/>
        <v>6.8252280164053875E-3</v>
      </c>
      <c r="Q19" s="3">
        <f t="shared" si="5"/>
        <v>9.1807795533571969E-3</v>
      </c>
    </row>
    <row r="20" spans="1:17" s="3" customFormat="1" x14ac:dyDescent="0.25">
      <c r="A20" s="3" t="s">
        <v>2</v>
      </c>
      <c r="B20" s="3">
        <v>997</v>
      </c>
      <c r="C20" s="3">
        <v>1</v>
      </c>
      <c r="D20" s="14">
        <v>325159.85729000001</v>
      </c>
      <c r="E20" s="14">
        <v>325264.75974000001</v>
      </c>
      <c r="F20" s="14">
        <v>325159.85729000001</v>
      </c>
      <c r="G20" s="14">
        <v>323141.64399399998</v>
      </c>
      <c r="H20" s="14">
        <v>324036.25695399998</v>
      </c>
      <c r="I20" s="14">
        <v>324772.52098399994</v>
      </c>
      <c r="J20" s="14">
        <v>322679.63504999998</v>
      </c>
      <c r="L20" s="3">
        <f t="shared" si="0"/>
        <v>7.6277012195512146E-3</v>
      </c>
      <c r="M20" s="3">
        <f t="shared" si="1"/>
        <v>7.9477552135264889E-3</v>
      </c>
      <c r="N20" s="3">
        <f t="shared" si="2"/>
        <v>7.6277012195512146E-3</v>
      </c>
      <c r="O20" s="3">
        <f t="shared" si="3"/>
        <v>1.4297412685335585E-3</v>
      </c>
      <c r="P20" s="3">
        <f t="shared" si="4"/>
        <v>4.1866361398952496E-3</v>
      </c>
      <c r="Q20" s="3">
        <f t="shared" si="5"/>
        <v>6.4441595232838942E-3</v>
      </c>
    </row>
    <row r="21" spans="1:17" s="3" customFormat="1" x14ac:dyDescent="0.25">
      <c r="A21" s="3" t="s">
        <v>0</v>
      </c>
      <c r="B21" s="3">
        <v>30</v>
      </c>
      <c r="C21" s="3">
        <v>0.4</v>
      </c>
      <c r="D21" s="14">
        <v>1672.4293600000001</v>
      </c>
      <c r="E21" s="14">
        <v>1556.7854</v>
      </c>
      <c r="F21" s="14">
        <v>1589.4328699999999</v>
      </c>
      <c r="G21" s="14">
        <v>1537.9048399999999</v>
      </c>
      <c r="H21" s="14">
        <v>1537.9048399999999</v>
      </c>
      <c r="I21" s="14">
        <v>1537.9048399999999</v>
      </c>
      <c r="J21" s="14">
        <v>1537.9048399999999</v>
      </c>
      <c r="L21" s="3">
        <f t="shared" si="0"/>
        <v>8.0436593148544205E-2</v>
      </c>
      <c r="M21" s="3">
        <f t="shared" si="1"/>
        <v>1.2127914354798073E-2</v>
      </c>
      <c r="N21" s="3">
        <f t="shared" si="2"/>
        <v>3.2419129472262609E-2</v>
      </c>
      <c r="O21" s="3">
        <f t="shared" si="3"/>
        <v>0</v>
      </c>
      <c r="P21" s="3">
        <f t="shared" si="4"/>
        <v>0</v>
      </c>
      <c r="Q21" s="3">
        <f t="shared" si="5"/>
        <v>0</v>
      </c>
    </row>
    <row r="22" spans="1:17" s="3" customFormat="1" x14ac:dyDescent="0.25">
      <c r="A22" s="3" t="s">
        <v>0</v>
      </c>
      <c r="B22" s="3">
        <v>30</v>
      </c>
      <c r="C22" s="3">
        <v>0.7</v>
      </c>
      <c r="D22" s="14">
        <v>694.41243999999995</v>
      </c>
      <c r="E22" s="14">
        <v>711.94128999999998</v>
      </c>
      <c r="F22" s="14">
        <v>673.80824800000005</v>
      </c>
      <c r="G22" s="14">
        <v>634.44056599999999</v>
      </c>
      <c r="H22" s="14">
        <v>716.714654</v>
      </c>
      <c r="I22" s="14">
        <v>730.25766799999997</v>
      </c>
      <c r="J22" s="14">
        <v>633.28074400000003</v>
      </c>
      <c r="L22" s="3">
        <f t="shared" si="0"/>
        <v>8.8033699396283749E-2</v>
      </c>
      <c r="M22" s="3">
        <f t="shared" si="1"/>
        <v>0.11048740549940565</v>
      </c>
      <c r="N22" s="3">
        <f t="shared" si="2"/>
        <v>6.0146939608254867E-2</v>
      </c>
      <c r="O22" s="3">
        <f t="shared" si="3"/>
        <v>1.8281018934718667E-3</v>
      </c>
      <c r="P22" s="3">
        <f t="shared" si="4"/>
        <v>0.11641161448890923</v>
      </c>
      <c r="Q22" s="3">
        <f t="shared" si="5"/>
        <v>0.13279822759765933</v>
      </c>
    </row>
    <row r="23" spans="1:17" s="3" customFormat="1" x14ac:dyDescent="0.25">
      <c r="A23" s="3" t="s">
        <v>0</v>
      </c>
      <c r="B23" s="3">
        <v>30</v>
      </c>
      <c r="C23" s="3">
        <v>1</v>
      </c>
      <c r="D23" s="14">
        <v>670.69395999999995</v>
      </c>
      <c r="E23" s="14">
        <v>638.06586000000004</v>
      </c>
      <c r="F23" s="14">
        <v>639.12030399999992</v>
      </c>
      <c r="G23" s="14">
        <v>605.06575399999997</v>
      </c>
      <c r="H23" s="14">
        <v>652.65972199999999</v>
      </c>
      <c r="I23" s="14">
        <v>679.5101699999999</v>
      </c>
      <c r="J23" s="14">
        <v>604.92489</v>
      </c>
      <c r="L23" s="3">
        <f t="shared" si="0"/>
        <v>9.8061223035316961E-2</v>
      </c>
      <c r="M23" s="3">
        <f t="shared" si="1"/>
        <v>5.1939732365558683E-2</v>
      </c>
      <c r="N23" s="3">
        <f t="shared" si="2"/>
        <v>5.3503876791246359E-2</v>
      </c>
      <c r="O23" s="3">
        <f t="shared" si="3"/>
        <v>2.328077553038393E-4</v>
      </c>
      <c r="P23" s="3">
        <f t="shared" si="4"/>
        <v>7.3138927362825651E-2</v>
      </c>
      <c r="Q23" s="3">
        <f t="shared" si="5"/>
        <v>0.10976330199737835</v>
      </c>
    </row>
    <row r="24" spans="1:17" s="3" customFormat="1" x14ac:dyDescent="0.25">
      <c r="A24" s="3" t="s">
        <v>0</v>
      </c>
      <c r="B24" s="3">
        <v>100</v>
      </c>
      <c r="C24" s="3">
        <v>0.4</v>
      </c>
      <c r="D24" s="14">
        <v>2785.8719000000001</v>
      </c>
      <c r="E24" s="14">
        <v>2785.8719000000001</v>
      </c>
      <c r="F24" s="14">
        <v>2597.4724099999999</v>
      </c>
      <c r="G24" s="14">
        <v>2453.1130860000003</v>
      </c>
      <c r="H24" s="14">
        <v>2613.9094940000004</v>
      </c>
      <c r="I24" s="14">
        <v>2497.7488279999998</v>
      </c>
      <c r="J24" s="14">
        <v>2415.8760400000001</v>
      </c>
      <c r="L24" s="3">
        <f t="shared" si="0"/>
        <v>0.13281151225941148</v>
      </c>
      <c r="M24" s="3">
        <f t="shared" si="1"/>
        <v>0.13281151225941148</v>
      </c>
      <c r="N24" s="3">
        <f t="shared" si="2"/>
        <v>6.9912723346308714E-2</v>
      </c>
      <c r="O24" s="3">
        <f t="shared" si="3"/>
        <v>1.5179506486069997E-2</v>
      </c>
      <c r="P24" s="3">
        <f t="shared" si="4"/>
        <v>7.5761404308209115E-2</v>
      </c>
      <c r="Q24" s="3">
        <f t="shared" si="5"/>
        <v>3.2778631334823581E-2</v>
      </c>
    </row>
    <row r="25" spans="1:17" s="3" customFormat="1" x14ac:dyDescent="0.25">
      <c r="A25" s="3" t="s">
        <v>0</v>
      </c>
      <c r="B25" s="3">
        <v>100</v>
      </c>
      <c r="C25" s="3">
        <v>0.7</v>
      </c>
      <c r="D25" s="14">
        <v>1913.80556</v>
      </c>
      <c r="E25" s="14">
        <v>1872.2648400000003</v>
      </c>
      <c r="F25" s="14">
        <v>1901.5241900000001</v>
      </c>
      <c r="G25" s="14">
        <v>1790.3025399999999</v>
      </c>
      <c r="H25" s="14">
        <v>1894.0312160000001</v>
      </c>
      <c r="I25" s="14">
        <v>1835.4868259999998</v>
      </c>
      <c r="J25" s="14">
        <v>1774.9685800000002</v>
      </c>
      <c r="L25" s="3">
        <f t="shared" si="0"/>
        <v>7.2544976826172364E-2</v>
      </c>
      <c r="M25" s="3">
        <f t="shared" si="1"/>
        <v>5.1967145844601804E-2</v>
      </c>
      <c r="N25" s="3">
        <f t="shared" si="2"/>
        <v>6.6554825158442965E-2</v>
      </c>
      <c r="O25" s="3">
        <f t="shared" si="3"/>
        <v>8.5650104702413628E-3</v>
      </c>
      <c r="P25" s="3">
        <f t="shared" si="4"/>
        <v>6.2862024128328767E-2</v>
      </c>
      <c r="Q25" s="3">
        <f t="shared" si="5"/>
        <v>3.2971223297682026E-2</v>
      </c>
    </row>
    <row r="26" spans="1:17" s="3" customFormat="1" x14ac:dyDescent="0.25">
      <c r="A26" s="3" t="s">
        <v>0</v>
      </c>
      <c r="B26" s="3">
        <v>100</v>
      </c>
      <c r="C26" s="3">
        <v>1</v>
      </c>
      <c r="D26" s="14">
        <v>1807.76469</v>
      </c>
      <c r="E26" s="14">
        <v>1796.8350700000003</v>
      </c>
      <c r="F26" s="14">
        <v>1807.76469</v>
      </c>
      <c r="G26" s="14">
        <v>1761.6596440000001</v>
      </c>
      <c r="H26" s="14">
        <v>1855.228758</v>
      </c>
      <c r="I26" s="14">
        <v>1826.035568</v>
      </c>
      <c r="J26" s="14">
        <v>1765.0566599999997</v>
      </c>
      <c r="L26" s="3">
        <f t="shared" si="0"/>
        <v>2.3624772757343898E-2</v>
      </c>
      <c r="M26" s="3">
        <f t="shared" si="1"/>
        <v>1.7685769011621402E-2</v>
      </c>
      <c r="N26" s="3">
        <f t="shared" si="2"/>
        <v>2.3624772757343898E-2</v>
      </c>
      <c r="O26" s="3">
        <f t="shared" si="3"/>
        <v>-1.9245931742495265E-3</v>
      </c>
      <c r="P26" s="3">
        <f t="shared" si="4"/>
        <v>4.8604301551043678E-2</v>
      </c>
      <c r="Q26" s="3">
        <f t="shared" si="5"/>
        <v>3.3394151279752218E-2</v>
      </c>
    </row>
    <row r="27" spans="1:17" s="3" customFormat="1" x14ac:dyDescent="0.25">
      <c r="A27" s="3" t="s">
        <v>0</v>
      </c>
      <c r="B27" s="3">
        <v>1000</v>
      </c>
      <c r="C27" s="3">
        <v>0.4</v>
      </c>
      <c r="D27" s="14">
        <v>21568.1463</v>
      </c>
      <c r="E27" s="14">
        <v>21467.494269999999</v>
      </c>
      <c r="F27" s="14">
        <v>21568.1463</v>
      </c>
      <c r="G27" s="14">
        <v>20831.775000000001</v>
      </c>
      <c r="H27" s="14">
        <v>24994.528817999999</v>
      </c>
      <c r="I27" s="14">
        <v>21564.589622</v>
      </c>
      <c r="J27" s="14">
        <v>20831.775000000001</v>
      </c>
      <c r="L27" s="3">
        <f t="shared" si="0"/>
        <v>3.4141612809812906E-2</v>
      </c>
      <c r="M27" s="3">
        <f t="shared" si="1"/>
        <v>2.9613110035314701E-2</v>
      </c>
      <c r="N27" s="3">
        <f t="shared" si="2"/>
        <v>3.4141612809812906E-2</v>
      </c>
      <c r="O27" s="3">
        <f t="shared" si="3"/>
        <v>0</v>
      </c>
      <c r="P27" s="3">
        <f t="shared" si="4"/>
        <v>0.16654660099061994</v>
      </c>
      <c r="Q27" s="3">
        <f t="shared" si="5"/>
        <v>3.3982312431876154E-2</v>
      </c>
    </row>
    <row r="28" spans="1:17" s="3" customFormat="1" x14ac:dyDescent="0.25">
      <c r="A28" s="3" t="s">
        <v>0</v>
      </c>
      <c r="B28" s="3">
        <v>1000</v>
      </c>
      <c r="C28" s="3">
        <v>0.7</v>
      </c>
      <c r="D28" s="14">
        <v>19062.378970000002</v>
      </c>
      <c r="E28" s="14">
        <v>19082.346249999999</v>
      </c>
      <c r="F28" s="14">
        <v>19062.378970000002</v>
      </c>
      <c r="G28" s="14">
        <v>18996.970995999996</v>
      </c>
      <c r="H28" s="14">
        <v>20853.305800000002</v>
      </c>
      <c r="I28" s="14">
        <v>19155.066032000002</v>
      </c>
      <c r="J28" s="14">
        <v>18981.848965999998</v>
      </c>
      <c r="L28" s="3">
        <f t="shared" si="0"/>
        <v>4.2245516221632341E-3</v>
      </c>
      <c r="M28" s="3">
        <f t="shared" si="1"/>
        <v>5.2665056321363497E-3</v>
      </c>
      <c r="N28" s="3">
        <f t="shared" si="2"/>
        <v>4.2245516221632341E-3</v>
      </c>
      <c r="O28" s="3">
        <f t="shared" si="3"/>
        <v>7.9602321881644855E-4</v>
      </c>
      <c r="P28" s="3">
        <f t="shared" si="4"/>
        <v>8.9743892500727826E-2</v>
      </c>
      <c r="Q28" s="3">
        <f t="shared" si="5"/>
        <v>9.0428853500495558E-3</v>
      </c>
    </row>
    <row r="29" spans="1:17" s="3" customFormat="1" x14ac:dyDescent="0.25">
      <c r="A29" s="3" t="s">
        <v>0</v>
      </c>
      <c r="B29" s="3">
        <v>1000</v>
      </c>
      <c r="C29" s="3">
        <v>1</v>
      </c>
      <c r="D29" s="14">
        <v>19010.869040000001</v>
      </c>
      <c r="E29" s="14">
        <v>19083.857789999998</v>
      </c>
      <c r="F29" s="14">
        <v>19010.869040000001</v>
      </c>
      <c r="G29" s="14">
        <v>18983.053007999999</v>
      </c>
      <c r="H29" s="14">
        <v>20075.635434</v>
      </c>
      <c r="I29" s="14">
        <v>19089.302076</v>
      </c>
      <c r="J29" s="14">
        <v>18977.762087999999</v>
      </c>
      <c r="L29" s="3">
        <f t="shared" si="0"/>
        <v>1.7414749389069437E-3</v>
      </c>
      <c r="M29" s="3">
        <f t="shared" si="1"/>
        <v>5.5594473175959837E-3</v>
      </c>
      <c r="N29" s="3">
        <f t="shared" si="2"/>
        <v>1.7414749389069437E-3</v>
      </c>
      <c r="O29" s="3">
        <f t="shared" si="3"/>
        <v>2.7871807542073006E-4</v>
      </c>
      <c r="P29" s="3">
        <f t="shared" si="4"/>
        <v>5.4686854102792046E-2</v>
      </c>
      <c r="Q29" s="3">
        <f t="shared" si="5"/>
        <v>5.8430626513178785E-3</v>
      </c>
    </row>
    <row r="30" spans="1:17" s="3" customFormat="1" x14ac:dyDescent="0.25">
      <c r="D30" s="14"/>
      <c r="H30" s="14"/>
      <c r="L30" s="24">
        <f>AVERAGE(L3:L29)</f>
        <v>7.7324387597764069E-2</v>
      </c>
      <c r="M30" s="24">
        <f>AVERAGE(M3:M29)</f>
        <v>3.6151834817659496E-2</v>
      </c>
      <c r="N30" s="24">
        <f t="shared" ref="N30:Q30" si="6">AVERAGE(N3:N29)</f>
        <v>2.8680414631648898E-2</v>
      </c>
      <c r="O30" s="24">
        <f t="shared" si="6"/>
        <v>1.1292067100652512E-2</v>
      </c>
      <c r="P30" s="24">
        <f t="shared" si="6"/>
        <v>6.3691751901269383E-2</v>
      </c>
      <c r="Q30" s="24">
        <f t="shared" si="6"/>
        <v>2.6154996744703719E-2</v>
      </c>
    </row>
    <row r="31" spans="1:17" s="3" customFormat="1" x14ac:dyDescent="0.25">
      <c r="D31" s="14"/>
      <c r="H31" s="14"/>
      <c r="L31" s="25" t="s">
        <v>49</v>
      </c>
      <c r="M31" s="25" t="s">
        <v>59</v>
      </c>
      <c r="N31" s="25" t="s">
        <v>50</v>
      </c>
      <c r="O31" s="25" t="s">
        <v>51</v>
      </c>
      <c r="P31" s="25" t="s">
        <v>52</v>
      </c>
      <c r="Q31" s="25" t="s">
        <v>53</v>
      </c>
    </row>
    <row r="32" spans="1:17" s="1" customFormat="1" x14ac:dyDescent="0.25">
      <c r="D32" s="15"/>
      <c r="H32" s="14"/>
    </row>
    <row r="33" spans="4:17" s="1" customFormat="1" x14ac:dyDescent="0.25">
      <c r="D33" s="15"/>
      <c r="H33" s="14"/>
      <c r="L33" s="17"/>
      <c r="M33" s="17"/>
      <c r="N33" s="17"/>
      <c r="O33" s="17"/>
      <c r="P33" s="17"/>
      <c r="Q33" s="17"/>
    </row>
    <row r="34" spans="4:17" x14ac:dyDescent="0.25">
      <c r="H34" s="14"/>
    </row>
    <row r="35" spans="4:17" x14ac:dyDescent="0.25">
      <c r="H35" s="14"/>
    </row>
    <row r="36" spans="4:17" x14ac:dyDescent="0.25">
      <c r="H36" s="14"/>
    </row>
    <row r="37" spans="4:17" x14ac:dyDescent="0.25">
      <c r="H37" s="14"/>
    </row>
    <row r="38" spans="4:17" x14ac:dyDescent="0.25">
      <c r="H38" s="14"/>
    </row>
    <row r="39" spans="4:17" x14ac:dyDescent="0.25">
      <c r="H39" s="14"/>
    </row>
    <row r="40" spans="4:17" x14ac:dyDescent="0.25">
      <c r="H40" s="14"/>
    </row>
    <row r="41" spans="4:17" x14ac:dyDescent="0.25">
      <c r="H41" s="14"/>
    </row>
    <row r="42" spans="4:17" x14ac:dyDescent="0.25">
      <c r="H42" s="14"/>
    </row>
    <row r="43" spans="4:17" x14ac:dyDescent="0.25">
      <c r="H43" s="14"/>
    </row>
    <row r="44" spans="4:17" x14ac:dyDescent="0.25">
      <c r="H44" s="14"/>
    </row>
    <row r="45" spans="4:17" x14ac:dyDescent="0.25">
      <c r="H45" s="14"/>
    </row>
    <row r="46" spans="4:17" x14ac:dyDescent="0.25">
      <c r="H46" s="14"/>
    </row>
    <row r="47" spans="4:17" x14ac:dyDescent="0.25">
      <c r="H47" s="14"/>
    </row>
    <row r="48" spans="4:17" x14ac:dyDescent="0.25">
      <c r="H48" s="14"/>
    </row>
    <row r="49" spans="8:8" x14ac:dyDescent="0.25">
      <c r="H49" s="14"/>
    </row>
    <row r="50" spans="8:8" x14ac:dyDescent="0.25">
      <c r="H50" s="14"/>
    </row>
    <row r="51" spans="8:8" x14ac:dyDescent="0.25">
      <c r="H51" s="14"/>
    </row>
    <row r="52" spans="8:8" x14ac:dyDescent="0.25">
      <c r="H52" s="14"/>
    </row>
    <row r="53" spans="8:8" x14ac:dyDescent="0.25">
      <c r="H53" s="14"/>
    </row>
    <row r="54" spans="8:8" x14ac:dyDescent="0.25">
      <c r="H54" s="14"/>
    </row>
    <row r="55" spans="8:8" x14ac:dyDescent="0.25">
      <c r="H55" s="14"/>
    </row>
  </sheetData>
  <phoneticPr fontId="1" type="noConversion"/>
  <conditionalFormatting sqref="N3:Q29 L3:L29">
    <cfRule type="cellIs" dxfId="4" priority="6" operator="lessThanOrEqual">
      <formula>0</formula>
    </cfRule>
  </conditionalFormatting>
  <conditionalFormatting sqref="M3:M29">
    <cfRule type="cellIs" dxfId="3" priority="1" operator="lessThanOrEqual">
      <formula>0</formula>
    </cfRule>
  </conditionalFormatting>
  <pageMargins left="0.7" right="0.7" top="0.75" bottom="0.75" header="0.3" footer="0.3"/>
  <pageSetup paperSize="152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BC76"/>
  <sheetViews>
    <sheetView topLeftCell="B1" zoomScale="85" zoomScaleNormal="85" workbookViewId="0">
      <selection activeCell="E3" sqref="E3"/>
    </sheetView>
  </sheetViews>
  <sheetFormatPr defaultRowHeight="13.8" x14ac:dyDescent="0.25"/>
  <cols>
    <col min="2" max="2" width="5.77734375" bestFit="1" customWidth="1"/>
    <col min="3" max="3" width="4.88671875" bestFit="1" customWidth="1"/>
    <col min="4" max="9" width="10.44140625" style="10" customWidth="1"/>
    <col min="10" max="24" width="10.44140625" bestFit="1" customWidth="1"/>
    <col min="25" max="25" width="4.33203125" customWidth="1"/>
    <col min="26" max="26" width="4.44140625" customWidth="1"/>
    <col min="27" max="27" width="8.109375" customWidth="1"/>
    <col min="28" max="54" width="11.77734375" customWidth="1"/>
  </cols>
  <sheetData>
    <row r="1" spans="1:54" x14ac:dyDescent="0.25"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</row>
    <row r="2" spans="1:54" s="3" customFormat="1" x14ac:dyDescent="0.25">
      <c r="D2" s="35" t="s">
        <v>16</v>
      </c>
      <c r="E2" s="35"/>
      <c r="F2" s="35"/>
      <c r="G2" s="35" t="s">
        <v>61</v>
      </c>
      <c r="H2" s="35"/>
      <c r="I2" s="35"/>
      <c r="J2" s="35" t="s">
        <v>3</v>
      </c>
      <c r="K2" s="35"/>
      <c r="L2" s="35"/>
      <c r="M2" s="35" t="s">
        <v>5</v>
      </c>
      <c r="N2" s="35"/>
      <c r="O2" s="35"/>
      <c r="P2" s="35" t="s">
        <v>4</v>
      </c>
      <c r="Q2" s="35"/>
      <c r="R2" s="35"/>
      <c r="S2" s="35" t="s">
        <v>19</v>
      </c>
      <c r="T2" s="35"/>
      <c r="U2" s="35"/>
      <c r="V2" s="35" t="s">
        <v>7</v>
      </c>
      <c r="W2" s="35"/>
      <c r="X2" s="35"/>
      <c r="Y2" s="8"/>
      <c r="AB2" s="3">
        <v>25</v>
      </c>
      <c r="AC2" s="3">
        <v>25</v>
      </c>
      <c r="AD2" s="3">
        <v>25</v>
      </c>
      <c r="AE2" s="3">
        <v>100</v>
      </c>
      <c r="AF2" s="3">
        <v>100</v>
      </c>
      <c r="AG2" s="3">
        <v>100</v>
      </c>
      <c r="AH2" s="3">
        <v>1000</v>
      </c>
      <c r="AI2" s="3">
        <v>1000</v>
      </c>
      <c r="AJ2" s="3">
        <v>1000</v>
      </c>
      <c r="AK2" s="3">
        <v>24</v>
      </c>
      <c r="AL2" s="3">
        <v>24</v>
      </c>
      <c r="AM2" s="3">
        <v>24</v>
      </c>
      <c r="AN2" s="3">
        <v>100</v>
      </c>
      <c r="AO2" s="3">
        <v>100</v>
      </c>
      <c r="AP2" s="3">
        <v>100</v>
      </c>
      <c r="AQ2" s="3">
        <v>997</v>
      </c>
      <c r="AR2" s="3">
        <v>997</v>
      </c>
      <c r="AS2" s="3">
        <v>997</v>
      </c>
      <c r="AT2" s="3">
        <v>30</v>
      </c>
      <c r="AU2" s="3">
        <v>30</v>
      </c>
      <c r="AV2" s="3">
        <v>30</v>
      </c>
      <c r="AW2" s="3">
        <v>100</v>
      </c>
      <c r="AX2" s="3">
        <v>100</v>
      </c>
      <c r="AY2" s="3">
        <v>100</v>
      </c>
      <c r="AZ2" s="3">
        <v>1000</v>
      </c>
      <c r="BA2" s="3">
        <v>1000</v>
      </c>
      <c r="BB2" s="3">
        <v>1000</v>
      </c>
    </row>
    <row r="3" spans="1:54" s="3" customFormat="1" x14ac:dyDescent="0.25">
      <c r="D3" s="11" t="s">
        <v>8</v>
      </c>
      <c r="E3" s="11" t="s">
        <v>9</v>
      </c>
      <c r="F3" s="11" t="s">
        <v>10</v>
      </c>
      <c r="G3" s="11" t="s">
        <v>8</v>
      </c>
      <c r="H3" s="11" t="s">
        <v>9</v>
      </c>
      <c r="I3" s="11" t="s">
        <v>10</v>
      </c>
      <c r="J3" s="11" t="s">
        <v>8</v>
      </c>
      <c r="K3" s="11" t="s">
        <v>9</v>
      </c>
      <c r="L3" s="11" t="s">
        <v>10</v>
      </c>
      <c r="M3" s="11" t="s">
        <v>8</v>
      </c>
      <c r="N3" s="11" t="s">
        <v>9</v>
      </c>
      <c r="O3" s="11" t="s">
        <v>10</v>
      </c>
      <c r="P3" s="11" t="s">
        <v>8</v>
      </c>
      <c r="Q3" s="11" t="s">
        <v>9</v>
      </c>
      <c r="R3" s="11" t="s">
        <v>10</v>
      </c>
      <c r="S3" s="11" t="s">
        <v>8</v>
      </c>
      <c r="T3" s="11" t="s">
        <v>60</v>
      </c>
      <c r="U3" s="11" t="s">
        <v>10</v>
      </c>
      <c r="V3" s="11" t="s">
        <v>8</v>
      </c>
      <c r="W3" s="11" t="s">
        <v>9</v>
      </c>
      <c r="X3" s="11" t="s">
        <v>10</v>
      </c>
      <c r="Y3" s="6"/>
      <c r="AB3" s="3">
        <v>0.4</v>
      </c>
      <c r="AC3" s="3">
        <v>0.7</v>
      </c>
      <c r="AD3" s="3">
        <v>1</v>
      </c>
      <c r="AE3" s="3">
        <v>0.4</v>
      </c>
      <c r="AF3" s="3">
        <v>0.7</v>
      </c>
      <c r="AG3" s="3">
        <v>1</v>
      </c>
      <c r="AH3" s="3">
        <v>0.4</v>
      </c>
      <c r="AI3" s="3">
        <v>0.7</v>
      </c>
      <c r="AJ3" s="3">
        <v>1</v>
      </c>
      <c r="AK3" s="3">
        <v>0.4</v>
      </c>
      <c r="AL3" s="3">
        <v>0.7</v>
      </c>
      <c r="AM3" s="3">
        <v>1</v>
      </c>
      <c r="AN3" s="3">
        <v>0.4</v>
      </c>
      <c r="AO3" s="3">
        <v>0.7</v>
      </c>
      <c r="AP3" s="3">
        <v>1</v>
      </c>
      <c r="AQ3" s="3">
        <v>0.4</v>
      </c>
      <c r="AR3" s="3">
        <v>0.7</v>
      </c>
      <c r="AS3" s="3">
        <v>1</v>
      </c>
      <c r="AT3" s="3">
        <v>0.4</v>
      </c>
      <c r="AU3" s="3">
        <v>0.7</v>
      </c>
      <c r="AV3" s="3">
        <v>1</v>
      </c>
      <c r="AW3" s="3">
        <v>0.4</v>
      </c>
      <c r="AX3" s="3">
        <v>0.7</v>
      </c>
      <c r="AY3" s="3">
        <v>1</v>
      </c>
      <c r="AZ3" s="3">
        <v>0.4</v>
      </c>
      <c r="BA3" s="3">
        <v>0.7</v>
      </c>
      <c r="BB3" s="3">
        <v>1</v>
      </c>
    </row>
    <row r="4" spans="1:54" s="3" customFormat="1" x14ac:dyDescent="0.25">
      <c r="A4" s="3" t="s">
        <v>1</v>
      </c>
      <c r="B4" s="3">
        <v>25</v>
      </c>
      <c r="C4" s="19">
        <v>0.4</v>
      </c>
      <c r="D4" s="22">
        <v>38.790230000000001</v>
      </c>
      <c r="E4" s="21">
        <v>38.790230000000001</v>
      </c>
      <c r="F4" s="21">
        <v>38.790230000000001</v>
      </c>
      <c r="G4" s="21">
        <v>38.790230000000001</v>
      </c>
      <c r="H4" s="21">
        <v>38.790230000000001</v>
      </c>
      <c r="I4" s="21">
        <v>38.790230000000001</v>
      </c>
      <c r="J4" s="22">
        <v>38.790230000000001</v>
      </c>
      <c r="K4" s="22">
        <v>38.790230000000001</v>
      </c>
      <c r="L4" s="22">
        <v>38.790230000000001</v>
      </c>
      <c r="M4" s="22">
        <v>38.787599999999998</v>
      </c>
      <c r="N4" s="22">
        <v>38.787599999999998</v>
      </c>
      <c r="O4" s="22">
        <v>38.787599999999998</v>
      </c>
      <c r="P4" s="22">
        <v>38.95223</v>
      </c>
      <c r="Q4" s="22">
        <v>38.787599999999998</v>
      </c>
      <c r="R4" s="22">
        <v>38.886378000000001</v>
      </c>
      <c r="S4" s="22">
        <v>38.787599999999998</v>
      </c>
      <c r="T4" s="22">
        <v>38.787599999999998</v>
      </c>
      <c r="U4" s="22">
        <v>38.787599999999998</v>
      </c>
      <c r="V4" s="22">
        <v>38.787599999999998</v>
      </c>
      <c r="W4" s="22">
        <v>38.787599999999998</v>
      </c>
      <c r="X4" s="22">
        <v>38.787599999999998</v>
      </c>
      <c r="Y4" s="23"/>
      <c r="AB4" s="5" t="s">
        <v>21</v>
      </c>
      <c r="AC4" s="5" t="s">
        <v>22</v>
      </c>
      <c r="AD4" s="5" t="s">
        <v>23</v>
      </c>
      <c r="AE4" s="5" t="s">
        <v>24</v>
      </c>
      <c r="AF4" s="5" t="s">
        <v>25</v>
      </c>
      <c r="AG4" s="5" t="s">
        <v>26</v>
      </c>
      <c r="AH4" s="5" t="s">
        <v>27</v>
      </c>
      <c r="AI4" s="5" t="s">
        <v>28</v>
      </c>
      <c r="AJ4" s="5" t="s">
        <v>29</v>
      </c>
      <c r="AK4" s="5" t="s">
        <v>30</v>
      </c>
      <c r="AL4" s="5" t="s">
        <v>31</v>
      </c>
      <c r="AM4" s="5" t="s">
        <v>32</v>
      </c>
      <c r="AN4" s="5" t="s">
        <v>33</v>
      </c>
      <c r="AO4" s="5" t="s">
        <v>34</v>
      </c>
      <c r="AP4" s="5" t="s">
        <v>35</v>
      </c>
      <c r="AQ4" s="5" t="s">
        <v>36</v>
      </c>
      <c r="AR4" s="5" t="s">
        <v>37</v>
      </c>
      <c r="AS4" s="5" t="s">
        <v>38</v>
      </c>
      <c r="AT4" s="5" t="s">
        <v>39</v>
      </c>
      <c r="AU4" s="5" t="s">
        <v>40</v>
      </c>
      <c r="AV4" s="5" t="s">
        <v>41</v>
      </c>
      <c r="AW4" s="5" t="s">
        <v>42</v>
      </c>
      <c r="AX4" s="5" t="s">
        <v>43</v>
      </c>
      <c r="AY4" s="5" t="s">
        <v>44</v>
      </c>
      <c r="AZ4" s="5" t="s">
        <v>45</v>
      </c>
      <c r="BA4" s="5" t="s">
        <v>46</v>
      </c>
      <c r="BB4" s="5" t="s">
        <v>47</v>
      </c>
    </row>
    <row r="5" spans="1:54" s="3" customFormat="1" x14ac:dyDescent="0.25">
      <c r="A5" s="3" t="s">
        <v>1</v>
      </c>
      <c r="B5" s="3">
        <v>25</v>
      </c>
      <c r="C5" s="19">
        <v>0.7</v>
      </c>
      <c r="D5" s="22">
        <v>31.86497</v>
      </c>
      <c r="E5" s="21">
        <v>31.86497</v>
      </c>
      <c r="F5" s="21">
        <v>31.86497</v>
      </c>
      <c r="G5" s="21">
        <v>31.580970000000001</v>
      </c>
      <c r="H5" s="21">
        <v>31.580970000000001</v>
      </c>
      <c r="I5" s="21">
        <v>31.580970000000001</v>
      </c>
      <c r="J5" s="22">
        <v>30.765969999999999</v>
      </c>
      <c r="K5" s="22">
        <v>30.63541</v>
      </c>
      <c r="L5" s="22">
        <v>30.702336000000003</v>
      </c>
      <c r="M5" s="22">
        <v>28.393260000000001</v>
      </c>
      <c r="N5" s="22">
        <v>28.177859999999999</v>
      </c>
      <c r="O5" s="22">
        <v>28.240726000000002</v>
      </c>
      <c r="P5" s="22">
        <v>30.303660000000001</v>
      </c>
      <c r="Q5" s="22">
        <v>28.982659999999999</v>
      </c>
      <c r="R5" s="22">
        <v>29.920238000000001</v>
      </c>
      <c r="S5" s="22">
        <v>30.96219</v>
      </c>
      <c r="T5" s="22">
        <v>29.717079999999999</v>
      </c>
      <c r="U5" s="22">
        <v>30.142093999999997</v>
      </c>
      <c r="V5" s="22">
        <v>28.280639999999998</v>
      </c>
      <c r="W5" s="22">
        <v>27.409949999999998</v>
      </c>
      <c r="X5" s="22">
        <v>28.064215999999998</v>
      </c>
      <c r="Y5" s="23"/>
    </row>
    <row r="6" spans="1:54" s="3" customFormat="1" x14ac:dyDescent="0.25">
      <c r="A6" s="3" t="s">
        <v>1</v>
      </c>
      <c r="B6" s="3">
        <v>25</v>
      </c>
      <c r="C6" s="19">
        <v>1</v>
      </c>
      <c r="D6" s="22">
        <v>30.892900000000001</v>
      </c>
      <c r="E6" s="21">
        <v>30.892900000000001</v>
      </c>
      <c r="F6" s="21">
        <v>30.892900000000004</v>
      </c>
      <c r="G6" s="21">
        <v>27.14762</v>
      </c>
      <c r="H6" s="21">
        <v>27.14762</v>
      </c>
      <c r="I6" s="21">
        <v>27.14762</v>
      </c>
      <c r="J6" s="22">
        <v>30.892900000000001</v>
      </c>
      <c r="K6" s="22">
        <v>29.608080000000001</v>
      </c>
      <c r="L6" s="22">
        <v>30.193752</v>
      </c>
      <c r="M6" s="22">
        <v>27.89884</v>
      </c>
      <c r="N6" s="22">
        <v>27.854389999999999</v>
      </c>
      <c r="O6" s="22">
        <v>27.868662</v>
      </c>
      <c r="P6" s="22">
        <v>32.409590000000001</v>
      </c>
      <c r="Q6" s="22">
        <v>29.45561</v>
      </c>
      <c r="R6" s="22">
        <v>31.154261999999999</v>
      </c>
      <c r="S6" s="22">
        <v>28.226659999999999</v>
      </c>
      <c r="T6" s="22">
        <v>27.27355</v>
      </c>
      <c r="U6" s="22">
        <v>27.838042000000002</v>
      </c>
      <c r="V6" s="22">
        <v>27.943280000000001</v>
      </c>
      <c r="W6" s="22">
        <v>26.941230000000001</v>
      </c>
      <c r="X6" s="22">
        <v>27.722132000000006</v>
      </c>
      <c r="Y6" s="23"/>
      <c r="Z6" s="3" t="s">
        <v>17</v>
      </c>
      <c r="AA6" s="3" t="s">
        <v>15</v>
      </c>
      <c r="AB6" s="14">
        <f ca="1">INDIRECT("D"&amp;4+(ROW(A1)-1)+COLUMN(A1)-1)</f>
        <v>38.790230000000001</v>
      </c>
      <c r="AC6" s="14">
        <f t="shared" ref="AC6:BB6" ca="1" si="0">INDIRECT("D"&amp;4+(ROW(B1)-1)+COLUMN(B1)-1)</f>
        <v>31.86497</v>
      </c>
      <c r="AD6" s="14">
        <f t="shared" ca="1" si="0"/>
        <v>30.892900000000001</v>
      </c>
      <c r="AE6" s="14">
        <f t="shared" ca="1" si="0"/>
        <v>173.21245999999999</v>
      </c>
      <c r="AF6" s="14">
        <f t="shared" ca="1" si="0"/>
        <v>150.16473999999999</v>
      </c>
      <c r="AG6" s="14">
        <f t="shared" ca="1" si="0"/>
        <v>103.42016</v>
      </c>
      <c r="AH6" s="14">
        <f t="shared" ca="1" si="0"/>
        <v>1158.2335599999999</v>
      </c>
      <c r="AI6" s="14">
        <f t="shared" ca="1" si="0"/>
        <v>1176.0722699999999</v>
      </c>
      <c r="AJ6" s="14">
        <f t="shared" ca="1" si="0"/>
        <v>1019.0138899999999</v>
      </c>
      <c r="AK6" s="14">
        <f t="shared" ca="1" si="0"/>
        <v>3233.3770199999999</v>
      </c>
      <c r="AL6" s="14">
        <f t="shared" ca="1" si="0"/>
        <v>2686.4362799999999</v>
      </c>
      <c r="AM6" s="14">
        <f t="shared" ca="1" si="0"/>
        <v>3371.98497</v>
      </c>
      <c r="AN6" s="14">
        <f t="shared" ca="1" si="0"/>
        <v>106572.0766</v>
      </c>
      <c r="AO6" s="14">
        <f t="shared" ca="1" si="0"/>
        <v>48364.41042</v>
      </c>
      <c r="AP6" s="14">
        <f t="shared" ca="1" si="0"/>
        <v>37124.365969999999</v>
      </c>
      <c r="AQ6" s="14">
        <f t="shared" ca="1" si="0"/>
        <v>477877.40568999999</v>
      </c>
      <c r="AR6" s="14">
        <f t="shared" ca="1" si="0"/>
        <v>333901.38548</v>
      </c>
      <c r="AS6" s="14">
        <f t="shared" ca="1" si="0"/>
        <v>325159.85729000001</v>
      </c>
      <c r="AT6" s="14">
        <f t="shared" ca="1" si="0"/>
        <v>1672.4293600000001</v>
      </c>
      <c r="AU6" s="14">
        <f t="shared" ca="1" si="0"/>
        <v>694.41243999999995</v>
      </c>
      <c r="AV6" s="14">
        <f t="shared" ca="1" si="0"/>
        <v>670.69395999999995</v>
      </c>
      <c r="AW6" s="14">
        <f t="shared" ca="1" si="0"/>
        <v>2785.8719000000001</v>
      </c>
      <c r="AX6" s="14">
        <f t="shared" ca="1" si="0"/>
        <v>1913.80556</v>
      </c>
      <c r="AY6" s="14">
        <f t="shared" ca="1" si="0"/>
        <v>1807.76469</v>
      </c>
      <c r="AZ6" s="14">
        <f t="shared" ca="1" si="0"/>
        <v>21568.1463</v>
      </c>
      <c r="BA6" s="14">
        <f t="shared" ca="1" si="0"/>
        <v>19062.378970000002</v>
      </c>
      <c r="BB6" s="14">
        <f t="shared" ca="1" si="0"/>
        <v>19010.869040000001</v>
      </c>
    </row>
    <row r="7" spans="1:54" s="3" customFormat="1" x14ac:dyDescent="0.25">
      <c r="A7" s="3" t="s">
        <v>1</v>
      </c>
      <c r="B7" s="3">
        <v>100</v>
      </c>
      <c r="C7" s="19">
        <v>0.4</v>
      </c>
      <c r="D7" s="22">
        <v>173.21245999999999</v>
      </c>
      <c r="E7" s="21">
        <v>173.21245999999999</v>
      </c>
      <c r="F7" s="21">
        <v>173.21245999999999</v>
      </c>
      <c r="G7" s="21">
        <v>173.21245999999999</v>
      </c>
      <c r="H7" s="21">
        <v>173.21245999999999</v>
      </c>
      <c r="I7" s="21">
        <v>173.21245999999999</v>
      </c>
      <c r="J7" s="22">
        <v>173.01490999999999</v>
      </c>
      <c r="K7" s="22">
        <v>172.92562000000001</v>
      </c>
      <c r="L7" s="22">
        <v>172.943478</v>
      </c>
      <c r="M7" s="22">
        <v>169.52009000000001</v>
      </c>
      <c r="N7" s="22">
        <v>169.52009000000001</v>
      </c>
      <c r="O7" s="22">
        <v>169.52009000000001</v>
      </c>
      <c r="P7" s="22">
        <v>195.83199999999999</v>
      </c>
      <c r="Q7" s="22">
        <v>174.60773</v>
      </c>
      <c r="R7" s="22">
        <v>179.54773799999998</v>
      </c>
      <c r="S7" s="22">
        <v>173.14465999999999</v>
      </c>
      <c r="T7" s="22">
        <v>169.6112</v>
      </c>
      <c r="U7" s="22">
        <v>171.27670000000001</v>
      </c>
      <c r="V7" s="22">
        <v>169.52009000000001</v>
      </c>
      <c r="W7" s="22">
        <v>169.52009000000001</v>
      </c>
      <c r="X7" s="22">
        <v>169.52009000000001</v>
      </c>
      <c r="Y7" s="23"/>
      <c r="Z7" s="3" t="s">
        <v>17</v>
      </c>
      <c r="AA7" s="3" t="s">
        <v>48</v>
      </c>
      <c r="AB7" s="14">
        <f ca="1">INDIRECT("G"&amp;4+(ROW(A1)-1)+COLUMN(A1)-1)</f>
        <v>38.790230000000001</v>
      </c>
      <c r="AC7" s="14">
        <f t="shared" ref="AC7:BB7" ca="1" si="1">INDIRECT("G"&amp;4+(ROW(B1)-1)+COLUMN(B1)-1)</f>
        <v>31.580970000000001</v>
      </c>
      <c r="AD7" s="14">
        <f t="shared" ca="1" si="1"/>
        <v>27.14762</v>
      </c>
      <c r="AE7" s="14">
        <f t="shared" ca="1" si="1"/>
        <v>173.21245999999999</v>
      </c>
      <c r="AF7" s="14">
        <f t="shared" ca="1" si="1"/>
        <v>111.96259000000001</v>
      </c>
      <c r="AG7" s="14">
        <f t="shared" ca="1" si="1"/>
        <v>103.96343</v>
      </c>
      <c r="AH7" s="14">
        <f t="shared" ca="1" si="1"/>
        <v>1157.4496300000001</v>
      </c>
      <c r="AI7" s="14">
        <f t="shared" ca="1" si="1"/>
        <v>1049.5280399999999</v>
      </c>
      <c r="AJ7" s="14">
        <f t="shared" ca="1" si="1"/>
        <v>1029.1593700000001</v>
      </c>
      <c r="AK7" s="14">
        <f t="shared" ca="1" si="1"/>
        <v>3229.3430699999999</v>
      </c>
      <c r="AL7" s="14">
        <f t="shared" ca="1" si="1"/>
        <v>2686.4362799999999</v>
      </c>
      <c r="AM7" s="14">
        <f t="shared" ca="1" si="1"/>
        <v>2351.36652</v>
      </c>
      <c r="AN7" s="14">
        <f t="shared" ca="1" si="1"/>
        <v>97812.097840000002</v>
      </c>
      <c r="AO7" s="14">
        <f t="shared" ca="1" si="1"/>
        <v>40194.547330000001</v>
      </c>
      <c r="AP7" s="14">
        <f t="shared" ca="1" si="1"/>
        <v>37329.772219999999</v>
      </c>
      <c r="AQ7" s="14">
        <f t="shared" ca="1" si="1"/>
        <v>475532.17934999999</v>
      </c>
      <c r="AR7" s="14">
        <f t="shared" ca="1" si="1"/>
        <v>332549.41172999999</v>
      </c>
      <c r="AS7" s="14">
        <f t="shared" ca="1" si="1"/>
        <v>325264.75974000001</v>
      </c>
      <c r="AT7" s="14">
        <f t="shared" ca="1" si="1"/>
        <v>1556.7854</v>
      </c>
      <c r="AU7" s="14">
        <f t="shared" ca="1" si="1"/>
        <v>711.94128999999998</v>
      </c>
      <c r="AV7" s="14">
        <f t="shared" ca="1" si="1"/>
        <v>638.06586000000004</v>
      </c>
      <c r="AW7" s="14">
        <f t="shared" ca="1" si="1"/>
        <v>2785.8719000000001</v>
      </c>
      <c r="AX7" s="14">
        <f t="shared" ca="1" si="1"/>
        <v>1872.26484</v>
      </c>
      <c r="AY7" s="14">
        <f t="shared" ca="1" si="1"/>
        <v>1796.8350700000001</v>
      </c>
      <c r="AZ7" s="14">
        <f t="shared" ca="1" si="1"/>
        <v>21467.494269999999</v>
      </c>
      <c r="BA7" s="14">
        <f t="shared" ca="1" si="1"/>
        <v>19082.346249999999</v>
      </c>
      <c r="BB7" s="14">
        <f t="shared" ca="1" si="1"/>
        <v>19083.857789999998</v>
      </c>
    </row>
    <row r="8" spans="1:54" s="3" customFormat="1" x14ac:dyDescent="0.25">
      <c r="A8" s="3" t="s">
        <v>1</v>
      </c>
      <c r="B8" s="3">
        <v>100</v>
      </c>
      <c r="C8" s="19">
        <v>0.7</v>
      </c>
      <c r="D8" s="22">
        <v>150.16473999999999</v>
      </c>
      <c r="E8" s="21">
        <v>150.16473999999999</v>
      </c>
      <c r="F8" s="21">
        <v>150.16473999999999</v>
      </c>
      <c r="G8" s="21">
        <v>111.96259000000001</v>
      </c>
      <c r="H8" s="21">
        <v>111.96259000000001</v>
      </c>
      <c r="I8" s="21">
        <v>111.96259000000001</v>
      </c>
      <c r="J8" s="22">
        <v>117.49742000000001</v>
      </c>
      <c r="K8" s="22">
        <v>108.40321</v>
      </c>
      <c r="L8" s="22">
        <v>112.99655200000002</v>
      </c>
      <c r="M8" s="22">
        <v>145.65561</v>
      </c>
      <c r="N8" s="22">
        <v>145.55816999999999</v>
      </c>
      <c r="O8" s="22">
        <v>145.611052</v>
      </c>
      <c r="P8" s="22">
        <v>123.99515</v>
      </c>
      <c r="Q8" s="22">
        <v>110.46167</v>
      </c>
      <c r="R8" s="22">
        <v>116.92998399999999</v>
      </c>
      <c r="S8" s="22">
        <v>109.35966999999999</v>
      </c>
      <c r="T8" s="22">
        <v>108.32661</v>
      </c>
      <c r="U8" s="22">
        <v>108.94994200000001</v>
      </c>
      <c r="V8" s="22">
        <v>145.50917999999999</v>
      </c>
      <c r="W8" s="22">
        <v>107.50353</v>
      </c>
      <c r="X8" s="22">
        <v>115.91964599999999</v>
      </c>
      <c r="Y8" s="23"/>
      <c r="Z8" s="3" t="s">
        <v>17</v>
      </c>
      <c r="AA8" s="3" t="s">
        <v>11</v>
      </c>
      <c r="AB8" s="14">
        <f ca="1">INDIRECT("J"&amp;4+(ROW(A1)-1)+COLUMN(A1)-1)</f>
        <v>38.790230000000001</v>
      </c>
      <c r="AC8" s="14">
        <f t="shared" ref="AC8:BB8" ca="1" si="2">INDIRECT("J"&amp;4+(ROW(B1)-1)+COLUMN(B1)-1)</f>
        <v>30.765969999999999</v>
      </c>
      <c r="AD8" s="14">
        <f t="shared" ca="1" si="2"/>
        <v>30.892900000000001</v>
      </c>
      <c r="AE8" s="14">
        <f t="shared" ca="1" si="2"/>
        <v>173.01490999999999</v>
      </c>
      <c r="AF8" s="14">
        <f t="shared" ca="1" si="2"/>
        <v>117.49742000000001</v>
      </c>
      <c r="AG8" s="14">
        <f t="shared" ca="1" si="2"/>
        <v>102.96389000000001</v>
      </c>
      <c r="AH8" s="14">
        <f t="shared" ca="1" si="2"/>
        <v>1125.9603199999999</v>
      </c>
      <c r="AI8" s="14">
        <f t="shared" ca="1" si="2"/>
        <v>1033.3331000000001</v>
      </c>
      <c r="AJ8" s="14">
        <f t="shared" ca="1" si="2"/>
        <v>1018.55402</v>
      </c>
      <c r="AK8" s="14">
        <f t="shared" ca="1" si="2"/>
        <v>3218.5391800000002</v>
      </c>
      <c r="AL8" s="14">
        <f t="shared" ca="1" si="2"/>
        <v>2672.4295900000002</v>
      </c>
      <c r="AM8" s="14">
        <f t="shared" ca="1" si="2"/>
        <v>2223.9888900000001</v>
      </c>
      <c r="AN8" s="14">
        <f t="shared" ca="1" si="2"/>
        <v>97804.575389999998</v>
      </c>
      <c r="AO8" s="14">
        <f t="shared" ca="1" si="2"/>
        <v>40201.696049999999</v>
      </c>
      <c r="AP8" s="14">
        <f t="shared" ca="1" si="2"/>
        <v>37124.365969999999</v>
      </c>
      <c r="AQ8" s="14">
        <f t="shared" ca="1" si="2"/>
        <v>463999.88986</v>
      </c>
      <c r="AR8" s="14">
        <f t="shared" ca="1" si="2"/>
        <v>331476.08872</v>
      </c>
      <c r="AS8" s="14">
        <f t="shared" ca="1" si="2"/>
        <v>325159.85729000001</v>
      </c>
      <c r="AT8" s="14">
        <f t="shared" ca="1" si="2"/>
        <v>1660.8436999999999</v>
      </c>
      <c r="AU8" s="14">
        <f t="shared" ca="1" si="2"/>
        <v>688.18277999999998</v>
      </c>
      <c r="AV8" s="14">
        <f t="shared" ca="1" si="2"/>
        <v>662.21810000000005</v>
      </c>
      <c r="AW8" s="14">
        <f t="shared" ca="1" si="2"/>
        <v>2597.7088100000001</v>
      </c>
      <c r="AX8" s="14">
        <f t="shared" ca="1" si="2"/>
        <v>1913.80556</v>
      </c>
      <c r="AY8" s="14">
        <f t="shared" ca="1" si="2"/>
        <v>1807.76469</v>
      </c>
      <c r="AZ8" s="14">
        <f t="shared" ca="1" si="2"/>
        <v>21568.1463</v>
      </c>
      <c r="BA8" s="14">
        <f t="shared" ca="1" si="2"/>
        <v>19062.378970000002</v>
      </c>
      <c r="BB8" s="14">
        <f t="shared" ca="1" si="2"/>
        <v>19010.869040000001</v>
      </c>
    </row>
    <row r="9" spans="1:54" s="3" customFormat="1" x14ac:dyDescent="0.25">
      <c r="A9" s="3" t="s">
        <v>1</v>
      </c>
      <c r="B9" s="3">
        <v>100</v>
      </c>
      <c r="C9" s="19">
        <v>1</v>
      </c>
      <c r="D9" s="22">
        <v>103.42016</v>
      </c>
      <c r="E9" s="21">
        <v>103.42016</v>
      </c>
      <c r="F9" s="21">
        <v>103.42015999999998</v>
      </c>
      <c r="G9" s="21">
        <v>103.96343</v>
      </c>
      <c r="H9" s="21">
        <v>103.96343</v>
      </c>
      <c r="I9" s="21">
        <v>103.96342999999999</v>
      </c>
      <c r="J9" s="22">
        <v>102.96389000000001</v>
      </c>
      <c r="K9" s="22">
        <v>102.21666999999999</v>
      </c>
      <c r="L9" s="22">
        <v>102.796668</v>
      </c>
      <c r="M9" s="22">
        <v>101.06910999999999</v>
      </c>
      <c r="N9" s="22">
        <v>100.74556</v>
      </c>
      <c r="O9" s="22">
        <v>100.989918</v>
      </c>
      <c r="P9" s="22">
        <v>104.66587</v>
      </c>
      <c r="Q9" s="22">
        <v>102.93697</v>
      </c>
      <c r="R9" s="22">
        <v>103.79526800000001</v>
      </c>
      <c r="S9" s="22">
        <v>102.29885</v>
      </c>
      <c r="T9" s="22">
        <v>101.69626</v>
      </c>
      <c r="U9" s="22">
        <v>102.01851600000001</v>
      </c>
      <c r="V9" s="22">
        <v>101.49722</v>
      </c>
      <c r="W9" s="22">
        <v>101.00197</v>
      </c>
      <c r="X9" s="22">
        <v>101.21727399999999</v>
      </c>
      <c r="Y9" s="23"/>
      <c r="Z9" s="3" t="s">
        <v>17</v>
      </c>
      <c r="AA9" s="3" t="s">
        <v>12</v>
      </c>
      <c r="AB9" s="14">
        <f ca="1">INDIRECT("M"&amp;4+(ROW(A1)-1)+COLUMN(A1)-1)</f>
        <v>38.787599999999998</v>
      </c>
      <c r="AC9" s="14">
        <f t="shared" ref="AC9:BB9" ca="1" si="3">INDIRECT("M"&amp;4+(ROW(B1)-1)+COLUMN(B1)-1)</f>
        <v>28.393260000000001</v>
      </c>
      <c r="AD9" s="14">
        <f t="shared" ca="1" si="3"/>
        <v>27.89884</v>
      </c>
      <c r="AE9" s="14">
        <f t="shared" ca="1" si="3"/>
        <v>169.52009000000001</v>
      </c>
      <c r="AF9" s="14">
        <f t="shared" ca="1" si="3"/>
        <v>145.65561</v>
      </c>
      <c r="AG9" s="14">
        <f t="shared" ca="1" si="3"/>
        <v>101.06910999999999</v>
      </c>
      <c r="AH9" s="14">
        <f t="shared" ca="1" si="3"/>
        <v>1125.1068700000001</v>
      </c>
      <c r="AI9" s="14">
        <f t="shared" ca="1" si="3"/>
        <v>1147.7161000000001</v>
      </c>
      <c r="AJ9" s="14">
        <f t="shared" ca="1" si="3"/>
        <v>1016.51685</v>
      </c>
      <c r="AK9" s="14">
        <f t="shared" ca="1" si="3"/>
        <v>3218.5391800000002</v>
      </c>
      <c r="AL9" s="14">
        <f t="shared" ca="1" si="3"/>
        <v>2686.4362799999999</v>
      </c>
      <c r="AM9" s="14">
        <f t="shared" ca="1" si="3"/>
        <v>2099.9888900000001</v>
      </c>
      <c r="AN9" s="14">
        <f t="shared" ca="1" si="3"/>
        <v>97801.983160000003</v>
      </c>
      <c r="AO9" s="14">
        <f t="shared" ca="1" si="3"/>
        <v>35553.821219999998</v>
      </c>
      <c r="AP9" s="14">
        <f t="shared" ca="1" si="3"/>
        <v>35094.585599999999</v>
      </c>
      <c r="AQ9" s="14">
        <f t="shared" ca="1" si="3"/>
        <v>424575.83687</v>
      </c>
      <c r="AR9" s="14">
        <f t="shared" ca="1" si="3"/>
        <v>324054.14098000003</v>
      </c>
      <c r="AS9" s="14">
        <f t="shared" ca="1" si="3"/>
        <v>323277.15263999999</v>
      </c>
      <c r="AT9" s="14">
        <f t="shared" ca="1" si="3"/>
        <v>1537.9048399999999</v>
      </c>
      <c r="AU9" s="14">
        <f t="shared" ca="1" si="3"/>
        <v>634.44578000000001</v>
      </c>
      <c r="AV9" s="14">
        <f t="shared" ca="1" si="3"/>
        <v>605.15774999999996</v>
      </c>
      <c r="AW9" s="14">
        <f t="shared" ca="1" si="3"/>
        <v>2467.21018</v>
      </c>
      <c r="AX9" s="14">
        <f t="shared" ca="1" si="3"/>
        <v>1797.5732499999999</v>
      </c>
      <c r="AY9" s="14">
        <f t="shared" ca="1" si="3"/>
        <v>1763.96829</v>
      </c>
      <c r="AZ9" s="14">
        <f t="shared" ca="1" si="3"/>
        <v>20831.775000000001</v>
      </c>
      <c r="BA9" s="14">
        <f t="shared" ca="1" si="3"/>
        <v>19003.402279999998</v>
      </c>
      <c r="BB9" s="14">
        <f t="shared" ca="1" si="3"/>
        <v>18985.1067</v>
      </c>
    </row>
    <row r="10" spans="1:54" s="3" customFormat="1" x14ac:dyDescent="0.25">
      <c r="A10" s="3" t="s">
        <v>1</v>
      </c>
      <c r="B10" s="3">
        <v>1000</v>
      </c>
      <c r="C10" s="19">
        <v>0.4</v>
      </c>
      <c r="D10" s="22">
        <v>1158.2335599999999</v>
      </c>
      <c r="E10" s="21">
        <v>1158.2335599999999</v>
      </c>
      <c r="F10" s="21">
        <v>1158.2335599999999</v>
      </c>
      <c r="G10" s="21">
        <v>1157.4496300000001</v>
      </c>
      <c r="H10" s="21">
        <v>1157.4496300000001</v>
      </c>
      <c r="I10" s="21">
        <v>1157.4496300000001</v>
      </c>
      <c r="J10" s="22">
        <v>1125.9603199999999</v>
      </c>
      <c r="K10" s="22">
        <v>1125.7663500000001</v>
      </c>
      <c r="L10" s="22">
        <v>1125.876698</v>
      </c>
      <c r="M10" s="22">
        <v>1125.1068700000001</v>
      </c>
      <c r="N10" s="22">
        <v>1124.8568700000001</v>
      </c>
      <c r="O10" s="22">
        <v>1124.9764279999999</v>
      </c>
      <c r="P10" s="22">
        <v>1622.9866500000001</v>
      </c>
      <c r="Q10" s="22">
        <v>1513.4780000000001</v>
      </c>
      <c r="R10" s="22">
        <v>1550.22749</v>
      </c>
      <c r="S10" s="22">
        <v>1249.8204900000001</v>
      </c>
      <c r="T10" s="22">
        <v>1200.2049199999999</v>
      </c>
      <c r="U10" s="22">
        <v>1238.426224</v>
      </c>
      <c r="V10" s="22">
        <v>1125.0336</v>
      </c>
      <c r="W10" s="22">
        <v>1124.8956700000001</v>
      </c>
      <c r="X10" s="22">
        <v>1124.962908</v>
      </c>
      <c r="Y10" s="23"/>
      <c r="Z10" s="3" t="s">
        <v>17</v>
      </c>
      <c r="AA10" s="3" t="s">
        <v>13</v>
      </c>
      <c r="AB10" s="14">
        <f ca="1">INDIRECT("P"&amp;4+(ROW(A1)-1)+COLUMN(A1)-1)</f>
        <v>38.95223</v>
      </c>
      <c r="AC10" s="14">
        <f t="shared" ref="AC10:BB10" ca="1" si="4">INDIRECT("P"&amp;4+(ROW(B1)-1)+COLUMN(B1)-1)</f>
        <v>30.303660000000001</v>
      </c>
      <c r="AD10" s="14">
        <f t="shared" ca="1" si="4"/>
        <v>32.409590000000001</v>
      </c>
      <c r="AE10" s="14">
        <f t="shared" ca="1" si="4"/>
        <v>195.83199999999999</v>
      </c>
      <c r="AF10" s="14">
        <f t="shared" ca="1" si="4"/>
        <v>123.99515</v>
      </c>
      <c r="AG10" s="14">
        <f t="shared" ca="1" si="4"/>
        <v>104.66587</v>
      </c>
      <c r="AH10" s="14">
        <f t="shared" ca="1" si="4"/>
        <v>1622.9866500000001</v>
      </c>
      <c r="AI10" s="14">
        <f t="shared" ca="1" si="4"/>
        <v>1296.9690499999999</v>
      </c>
      <c r="AJ10" s="14">
        <f t="shared" ca="1" si="4"/>
        <v>1318.8202200000001</v>
      </c>
      <c r="AK10" s="14">
        <f t="shared" ca="1" si="4"/>
        <v>3220.9074300000002</v>
      </c>
      <c r="AL10" s="14">
        <f t="shared" ca="1" si="4"/>
        <v>2697.1369199999999</v>
      </c>
      <c r="AM10" s="14">
        <f t="shared" ca="1" si="4"/>
        <v>2327.1525000000001</v>
      </c>
      <c r="AN10" s="14">
        <f t="shared" ca="1" si="4"/>
        <v>97807.928809999998</v>
      </c>
      <c r="AO10" s="14">
        <f t="shared" ca="1" si="4"/>
        <v>37233.101690000003</v>
      </c>
      <c r="AP10" s="14">
        <f t="shared" ca="1" si="4"/>
        <v>36446.762849999999</v>
      </c>
      <c r="AQ10" s="14">
        <f t="shared" ca="1" si="4"/>
        <v>424614.50935000001</v>
      </c>
      <c r="AR10" s="14">
        <f t="shared" ca="1" si="4"/>
        <v>327321.65863999998</v>
      </c>
      <c r="AS10" s="14">
        <f t="shared" ca="1" si="4"/>
        <v>324617.26523999998</v>
      </c>
      <c r="AT10" s="14">
        <f t="shared" ca="1" si="4"/>
        <v>1537.9048399999999</v>
      </c>
      <c r="AU10" s="14">
        <f t="shared" ca="1" si="4"/>
        <v>746.57599000000005</v>
      </c>
      <c r="AV10" s="14">
        <f t="shared" ca="1" si="4"/>
        <v>687.12865999999997</v>
      </c>
      <c r="AW10" s="14">
        <f t="shared" ca="1" si="4"/>
        <v>2783.5499300000001</v>
      </c>
      <c r="AX10" s="14">
        <f t="shared" ca="1" si="4"/>
        <v>1991.24748</v>
      </c>
      <c r="AY10" s="14">
        <f t="shared" ca="1" si="4"/>
        <v>1901.40624</v>
      </c>
      <c r="AZ10" s="14">
        <f t="shared" ca="1" si="4"/>
        <v>25941.7</v>
      </c>
      <c r="BA10" s="14">
        <f t="shared" ca="1" si="4"/>
        <v>21303.546030000001</v>
      </c>
      <c r="BB10" s="14">
        <f t="shared" ca="1" si="4"/>
        <v>21425.862069999999</v>
      </c>
    </row>
    <row r="11" spans="1:54" s="3" customFormat="1" x14ac:dyDescent="0.25">
      <c r="A11" s="3" t="s">
        <v>1</v>
      </c>
      <c r="B11" s="3">
        <v>1000</v>
      </c>
      <c r="C11" s="19">
        <v>0.7</v>
      </c>
      <c r="D11" s="22">
        <v>1176.0722699999999</v>
      </c>
      <c r="E11" s="21">
        <v>1176.0722699999999</v>
      </c>
      <c r="F11" s="21">
        <v>1176.0722699999999</v>
      </c>
      <c r="G11" s="21">
        <v>1049.5280399999999</v>
      </c>
      <c r="H11" s="21">
        <v>1049.5280399999999</v>
      </c>
      <c r="I11" s="21">
        <v>1049.5280399999999</v>
      </c>
      <c r="J11" s="22">
        <v>1033.3331000000001</v>
      </c>
      <c r="K11" s="22">
        <v>1028.4422400000001</v>
      </c>
      <c r="L11" s="22">
        <v>1030.636334</v>
      </c>
      <c r="M11" s="22">
        <v>1147.7161000000001</v>
      </c>
      <c r="N11" s="22">
        <v>1147.5092199999999</v>
      </c>
      <c r="O11" s="22">
        <v>1147.6012179999998</v>
      </c>
      <c r="P11" s="22">
        <v>1296.9690499999999</v>
      </c>
      <c r="Q11" s="22">
        <v>1269.8340599999999</v>
      </c>
      <c r="R11" s="22">
        <v>1284.1807219999998</v>
      </c>
      <c r="S11" s="22">
        <v>1153.02604</v>
      </c>
      <c r="T11" s="22">
        <v>1037.1538</v>
      </c>
      <c r="U11" s="22">
        <v>1065.3718180000001</v>
      </c>
      <c r="V11" s="22">
        <v>1146.3396299999999</v>
      </c>
      <c r="W11" s="22">
        <v>1027.91967</v>
      </c>
      <c r="X11" s="22">
        <v>1082.7355680000001</v>
      </c>
      <c r="Y11" s="23"/>
      <c r="Z11" s="3" t="s">
        <v>17</v>
      </c>
      <c r="AA11" s="3" t="s">
        <v>20</v>
      </c>
      <c r="AB11" s="14">
        <f ca="1">INDIRECT("S"&amp;4+(ROW(A1)-1)+COLUMN(A1)-1)</f>
        <v>38.787599999999998</v>
      </c>
      <c r="AC11" s="14">
        <f t="shared" ref="AC11:BB11" ca="1" si="5">INDIRECT("S"&amp;4+(ROW(B1)-1)+COLUMN(B1)-1)</f>
        <v>30.96219</v>
      </c>
      <c r="AD11" s="14">
        <f t="shared" ca="1" si="5"/>
        <v>28.226659999999999</v>
      </c>
      <c r="AE11" s="14">
        <f t="shared" ca="1" si="5"/>
        <v>173.14465999999999</v>
      </c>
      <c r="AF11" s="14">
        <f t="shared" ca="1" si="5"/>
        <v>109.35966999999999</v>
      </c>
      <c r="AG11" s="14">
        <f t="shared" ca="1" si="5"/>
        <v>102.29885</v>
      </c>
      <c r="AH11" s="14">
        <f t="shared" ca="1" si="5"/>
        <v>1249.8204900000001</v>
      </c>
      <c r="AI11" s="14">
        <f t="shared" ca="1" si="5"/>
        <v>1153.02604</v>
      </c>
      <c r="AJ11" s="14">
        <f t="shared" ca="1" si="5"/>
        <v>1019.375</v>
      </c>
      <c r="AK11" s="14">
        <f t="shared" ca="1" si="5"/>
        <v>3218.5391800000002</v>
      </c>
      <c r="AL11" s="14">
        <f t="shared" ca="1" si="5"/>
        <v>2672.4295900000002</v>
      </c>
      <c r="AM11" s="14">
        <f t="shared" ca="1" si="5"/>
        <v>2341.46389</v>
      </c>
      <c r="AN11" s="14">
        <f t="shared" ca="1" si="5"/>
        <v>97804.651729999998</v>
      </c>
      <c r="AO11" s="14">
        <f t="shared" ca="1" si="5"/>
        <v>37231.23762</v>
      </c>
      <c r="AP11" s="14">
        <f t="shared" ca="1" si="5"/>
        <v>36794.937590000001</v>
      </c>
      <c r="AQ11" s="14">
        <f t="shared" ca="1" si="5"/>
        <v>424625.41203000001</v>
      </c>
      <c r="AR11" s="14">
        <f t="shared" ca="1" si="5"/>
        <v>326498.12466999999</v>
      </c>
      <c r="AS11" s="14">
        <f t="shared" ca="1" si="5"/>
        <v>325653.69325999997</v>
      </c>
      <c r="AT11" s="14">
        <f t="shared" ca="1" si="5"/>
        <v>1537.9048399999999</v>
      </c>
      <c r="AU11" s="14">
        <f t="shared" ca="1" si="5"/>
        <v>770.19451000000004</v>
      </c>
      <c r="AV11" s="14">
        <f t="shared" ca="1" si="5"/>
        <v>694.06250999999997</v>
      </c>
      <c r="AW11" s="14">
        <f t="shared" ca="1" si="5"/>
        <v>2598.8728900000001</v>
      </c>
      <c r="AX11" s="14">
        <f t="shared" ca="1" si="5"/>
        <v>1842.9763399999999</v>
      </c>
      <c r="AY11" s="14">
        <f t="shared" ca="1" si="5"/>
        <v>1874.51667</v>
      </c>
      <c r="AZ11" s="14">
        <f t="shared" ca="1" si="5"/>
        <v>21786</v>
      </c>
      <c r="BA11" s="14">
        <f t="shared" ca="1" si="5"/>
        <v>19170.716840000001</v>
      </c>
      <c r="BB11" s="14">
        <f t="shared" ca="1" si="5"/>
        <v>19106.304220000002</v>
      </c>
    </row>
    <row r="12" spans="1:54" s="3" customFormat="1" x14ac:dyDescent="0.25">
      <c r="A12" s="3" t="s">
        <v>1</v>
      </c>
      <c r="B12" s="3">
        <v>1000</v>
      </c>
      <c r="C12" s="19">
        <v>1</v>
      </c>
      <c r="D12" s="22">
        <v>1019.0138899999999</v>
      </c>
      <c r="E12" s="21">
        <v>1019.0138899999999</v>
      </c>
      <c r="F12" s="21">
        <v>1019.0138899999999</v>
      </c>
      <c r="G12" s="21">
        <v>1029.1593700000001</v>
      </c>
      <c r="H12" s="21">
        <v>1029.1593700000001</v>
      </c>
      <c r="I12" s="21">
        <v>1029.1593700000001</v>
      </c>
      <c r="J12" s="22">
        <v>1018.55402</v>
      </c>
      <c r="K12" s="22">
        <v>1017.41279</v>
      </c>
      <c r="L12" s="22">
        <v>1017.968794</v>
      </c>
      <c r="M12" s="22">
        <v>1016.51685</v>
      </c>
      <c r="N12" s="22">
        <v>1016.28437</v>
      </c>
      <c r="O12" s="22">
        <v>1016.420212</v>
      </c>
      <c r="P12" s="22">
        <v>1318.8202200000001</v>
      </c>
      <c r="Q12" s="22">
        <v>1254.7058300000001</v>
      </c>
      <c r="R12" s="22">
        <v>1272.5634240000002</v>
      </c>
      <c r="S12" s="22">
        <v>1019.375</v>
      </c>
      <c r="T12" s="22">
        <v>1018.38333</v>
      </c>
      <c r="U12" s="22">
        <v>1019.032092</v>
      </c>
      <c r="V12" s="22">
        <v>1015.59351</v>
      </c>
      <c r="W12" s="22">
        <v>1015.31256</v>
      </c>
      <c r="X12" s="22">
        <v>1015.503686</v>
      </c>
      <c r="Y12" s="23"/>
      <c r="Z12" s="3" t="s">
        <v>17</v>
      </c>
      <c r="AA12" s="3" t="s">
        <v>14</v>
      </c>
      <c r="AB12" s="14">
        <f ca="1">INDIRECT("V"&amp;4+(ROW(A1)-1)+COLUMN(A1)-1)</f>
        <v>38.787599999999998</v>
      </c>
      <c r="AC12" s="14">
        <f t="shared" ref="AC12:BB12" ca="1" si="6">INDIRECT("V"&amp;4+(ROW(B1)-1)+COLUMN(B1)-1)</f>
        <v>28.280639999999998</v>
      </c>
      <c r="AD12" s="14">
        <f t="shared" ca="1" si="6"/>
        <v>27.943280000000001</v>
      </c>
      <c r="AE12" s="14">
        <f t="shared" ca="1" si="6"/>
        <v>169.52009000000001</v>
      </c>
      <c r="AF12" s="14">
        <f t="shared" ca="1" si="6"/>
        <v>145.50917999999999</v>
      </c>
      <c r="AG12" s="14">
        <f t="shared" ca="1" si="6"/>
        <v>101.49722</v>
      </c>
      <c r="AH12" s="14">
        <f t="shared" ca="1" si="6"/>
        <v>1125.0336</v>
      </c>
      <c r="AI12" s="14">
        <f t="shared" ca="1" si="6"/>
        <v>1146.3396299999999</v>
      </c>
      <c r="AJ12" s="14">
        <f t="shared" ca="1" si="6"/>
        <v>1015.59351</v>
      </c>
      <c r="AK12" s="14">
        <f t="shared" ca="1" si="6"/>
        <v>3218.5391800000002</v>
      </c>
      <c r="AL12" s="14">
        <f t="shared" ca="1" si="6"/>
        <v>2672.4295900000002</v>
      </c>
      <c r="AM12" s="14">
        <f t="shared" ca="1" si="6"/>
        <v>2096.0638899999999</v>
      </c>
      <c r="AN12" s="14">
        <f t="shared" ca="1" si="6"/>
        <v>97801.983160000003</v>
      </c>
      <c r="AO12" s="14">
        <f t="shared" ca="1" si="6"/>
        <v>35600.741029999997</v>
      </c>
      <c r="AP12" s="14">
        <f t="shared" ca="1" si="6"/>
        <v>35231.427779999998</v>
      </c>
      <c r="AQ12" s="14">
        <f t="shared" ca="1" si="6"/>
        <v>424592.50949999999</v>
      </c>
      <c r="AR12" s="14">
        <f t="shared" ca="1" si="6"/>
        <v>323349.51053999999</v>
      </c>
      <c r="AS12" s="14">
        <f t="shared" ca="1" si="6"/>
        <v>322754.087</v>
      </c>
      <c r="AT12" s="14">
        <f t="shared" ca="1" si="6"/>
        <v>1537.9048399999999</v>
      </c>
      <c r="AU12" s="14">
        <f t="shared" ca="1" si="6"/>
        <v>634.43709000000001</v>
      </c>
      <c r="AV12" s="14">
        <f t="shared" ca="1" si="6"/>
        <v>605.15774999999996</v>
      </c>
      <c r="AW12" s="14">
        <f t="shared" ca="1" si="6"/>
        <v>2442.0903400000002</v>
      </c>
      <c r="AX12" s="14">
        <f t="shared" ca="1" si="6"/>
        <v>1779.5641900000001</v>
      </c>
      <c r="AY12" s="14">
        <f t="shared" ca="1" si="6"/>
        <v>1768.5943600000001</v>
      </c>
      <c r="AZ12" s="14">
        <f t="shared" ca="1" si="6"/>
        <v>20831.775000000001</v>
      </c>
      <c r="BA12" s="14">
        <f t="shared" ca="1" si="6"/>
        <v>18986.09276</v>
      </c>
      <c r="BB12" s="14">
        <f t="shared" ca="1" si="6"/>
        <v>18978.39372</v>
      </c>
    </row>
    <row r="13" spans="1:54" s="3" customFormat="1" x14ac:dyDescent="0.25">
      <c r="A13" s="3" t="s">
        <v>6</v>
      </c>
      <c r="B13" s="3">
        <v>24</v>
      </c>
      <c r="C13" s="19">
        <v>0.4</v>
      </c>
      <c r="D13" s="22">
        <v>3233.3770199999999</v>
      </c>
      <c r="E13" s="21">
        <v>3233.3770199999999</v>
      </c>
      <c r="F13" s="21">
        <v>3233.3770199999999</v>
      </c>
      <c r="G13" s="21">
        <v>3229.3430699999999</v>
      </c>
      <c r="H13" s="21">
        <v>3229.3430699999999</v>
      </c>
      <c r="I13" s="21">
        <v>3229.3430699999999</v>
      </c>
      <c r="J13" s="22">
        <v>3218.5391800000002</v>
      </c>
      <c r="K13" s="22">
        <v>3218.5391800000002</v>
      </c>
      <c r="L13" s="22">
        <v>3218.5391800000002</v>
      </c>
      <c r="M13" s="22">
        <v>3218.5391800000002</v>
      </c>
      <c r="N13" s="22">
        <v>3218.5391800000002</v>
      </c>
      <c r="O13" s="22">
        <v>3218.5391800000002</v>
      </c>
      <c r="P13" s="22">
        <v>3220.9074300000002</v>
      </c>
      <c r="Q13" s="22">
        <v>3220.9074300000002</v>
      </c>
      <c r="R13" s="22">
        <v>3220.9074300000002</v>
      </c>
      <c r="S13" s="22">
        <v>3218.5391800000002</v>
      </c>
      <c r="T13" s="22">
        <v>3218.5391800000002</v>
      </c>
      <c r="U13" s="22">
        <v>3218.5391800000002</v>
      </c>
      <c r="V13" s="22">
        <v>3218.5391800000002</v>
      </c>
      <c r="W13" s="22">
        <v>3218.5391800000002</v>
      </c>
      <c r="X13" s="22">
        <v>3218.5391800000002</v>
      </c>
      <c r="Y13" s="23"/>
      <c r="AB13" s="26">
        <f ca="1">MAX(AB6:AB12)</f>
        <v>38.95223</v>
      </c>
      <c r="AC13" s="26">
        <f t="shared" ref="AC13:BB13" ca="1" si="7">MAX(AC6:AC12)</f>
        <v>31.86497</v>
      </c>
      <c r="AD13" s="26">
        <f t="shared" ca="1" si="7"/>
        <v>32.409590000000001</v>
      </c>
      <c r="AE13" s="26">
        <f t="shared" ca="1" si="7"/>
        <v>195.83199999999999</v>
      </c>
      <c r="AF13" s="26">
        <f t="shared" ca="1" si="7"/>
        <v>150.16473999999999</v>
      </c>
      <c r="AG13" s="26">
        <f t="shared" ca="1" si="7"/>
        <v>104.66587</v>
      </c>
      <c r="AH13" s="26">
        <f t="shared" ca="1" si="7"/>
        <v>1622.9866500000001</v>
      </c>
      <c r="AI13" s="26">
        <f t="shared" ca="1" si="7"/>
        <v>1296.9690499999999</v>
      </c>
      <c r="AJ13" s="26">
        <f t="shared" ca="1" si="7"/>
        <v>1318.8202200000001</v>
      </c>
      <c r="AK13" s="26">
        <f t="shared" ca="1" si="7"/>
        <v>3233.3770199999999</v>
      </c>
      <c r="AL13" s="26">
        <f t="shared" ca="1" si="7"/>
        <v>2697.1369199999999</v>
      </c>
      <c r="AM13" s="26">
        <f t="shared" ca="1" si="7"/>
        <v>3371.98497</v>
      </c>
      <c r="AN13" s="26">
        <f t="shared" ca="1" si="7"/>
        <v>106572.0766</v>
      </c>
      <c r="AO13" s="26">
        <f t="shared" ca="1" si="7"/>
        <v>48364.41042</v>
      </c>
      <c r="AP13" s="26">
        <f t="shared" ca="1" si="7"/>
        <v>37329.772219999999</v>
      </c>
      <c r="AQ13" s="26">
        <f t="shared" ca="1" si="7"/>
        <v>477877.40568999999</v>
      </c>
      <c r="AR13" s="26">
        <f t="shared" ca="1" si="7"/>
        <v>333901.38548</v>
      </c>
      <c r="AS13" s="26">
        <f t="shared" ca="1" si="7"/>
        <v>325653.69325999997</v>
      </c>
      <c r="AT13" s="26">
        <f t="shared" ca="1" si="7"/>
        <v>1672.4293600000001</v>
      </c>
      <c r="AU13" s="26">
        <f t="shared" ca="1" si="7"/>
        <v>770.19451000000004</v>
      </c>
      <c r="AV13" s="26">
        <f t="shared" ca="1" si="7"/>
        <v>694.06250999999997</v>
      </c>
      <c r="AW13" s="26">
        <f t="shared" ca="1" si="7"/>
        <v>2785.8719000000001</v>
      </c>
      <c r="AX13" s="26">
        <f t="shared" ca="1" si="7"/>
        <v>1991.24748</v>
      </c>
      <c r="AY13" s="26">
        <f t="shared" ca="1" si="7"/>
        <v>1901.40624</v>
      </c>
      <c r="AZ13" s="26">
        <f t="shared" ca="1" si="7"/>
        <v>25941.7</v>
      </c>
      <c r="BA13" s="26">
        <f t="shared" ca="1" si="7"/>
        <v>21303.546030000001</v>
      </c>
      <c r="BB13" s="26">
        <f t="shared" ca="1" si="7"/>
        <v>21425.862069999999</v>
      </c>
    </row>
    <row r="14" spans="1:54" s="3" customFormat="1" x14ac:dyDescent="0.25">
      <c r="A14" s="3" t="s">
        <v>2</v>
      </c>
      <c r="B14" s="3">
        <v>24</v>
      </c>
      <c r="C14" s="19">
        <v>0.7</v>
      </c>
      <c r="D14" s="22">
        <v>2686.4362799999999</v>
      </c>
      <c r="E14" s="21">
        <v>2686.4362799999999</v>
      </c>
      <c r="F14" s="21">
        <v>2686.4362799999999</v>
      </c>
      <c r="G14" s="21">
        <v>2686.4362799999999</v>
      </c>
      <c r="H14" s="21">
        <v>2686.4362799999999</v>
      </c>
      <c r="I14" s="21">
        <v>2686.4362799999999</v>
      </c>
      <c r="J14" s="22">
        <v>2672.4295900000002</v>
      </c>
      <c r="K14" s="22">
        <v>2672.4295900000002</v>
      </c>
      <c r="L14" s="22">
        <v>2672.4295900000002</v>
      </c>
      <c r="M14" s="22">
        <v>2686.4362799999999</v>
      </c>
      <c r="N14" s="22">
        <v>2686.4362799999999</v>
      </c>
      <c r="O14" s="22">
        <v>2686.4362799999999</v>
      </c>
      <c r="P14" s="22">
        <v>2697.1369199999999</v>
      </c>
      <c r="Q14" s="22">
        <v>2672.4295900000002</v>
      </c>
      <c r="R14" s="22">
        <v>2685.3661399999996</v>
      </c>
      <c r="S14" s="22">
        <v>2672.4295900000002</v>
      </c>
      <c r="T14" s="22">
        <v>2672.4295900000002</v>
      </c>
      <c r="U14" s="22">
        <v>2672.4295900000002</v>
      </c>
      <c r="V14" s="22">
        <v>2672.4295900000002</v>
      </c>
      <c r="W14" s="22">
        <v>2672.4295900000002</v>
      </c>
      <c r="X14" s="22">
        <v>2672.4295900000002</v>
      </c>
      <c r="Y14" s="23"/>
    </row>
    <row r="15" spans="1:54" s="3" customFormat="1" x14ac:dyDescent="0.25">
      <c r="A15" s="3" t="s">
        <v>2</v>
      </c>
      <c r="B15" s="3">
        <v>24</v>
      </c>
      <c r="C15" s="19">
        <v>1</v>
      </c>
      <c r="D15" s="22">
        <v>3371.98497</v>
      </c>
      <c r="E15" s="21">
        <v>3371.98497</v>
      </c>
      <c r="F15" s="21">
        <v>3371.98497</v>
      </c>
      <c r="G15" s="21">
        <v>2351.36652</v>
      </c>
      <c r="H15" s="21">
        <v>2351.36652</v>
      </c>
      <c r="I15" s="21">
        <v>2351.36652</v>
      </c>
      <c r="J15" s="22">
        <v>2223.9888900000001</v>
      </c>
      <c r="K15" s="22">
        <v>2121.5729500000002</v>
      </c>
      <c r="L15" s="22">
        <v>2185.9249719999998</v>
      </c>
      <c r="M15" s="22">
        <v>2099.9888900000001</v>
      </c>
      <c r="N15" s="22">
        <v>2093.4944399999999</v>
      </c>
      <c r="O15" s="22">
        <v>2095.6794420000001</v>
      </c>
      <c r="P15" s="22">
        <v>2327.1525000000001</v>
      </c>
      <c r="Q15" s="22">
        <v>2127.5898499999998</v>
      </c>
      <c r="R15" s="22">
        <v>2220.873826</v>
      </c>
      <c r="S15" s="22">
        <v>2341.46389</v>
      </c>
      <c r="T15" s="22">
        <v>2177.5408400000001</v>
      </c>
      <c r="U15" s="22">
        <v>2303.5552980000002</v>
      </c>
      <c r="V15" s="22">
        <v>2096.0638899999999</v>
      </c>
      <c r="W15" s="22">
        <v>2093.4944399999999</v>
      </c>
      <c r="X15" s="22">
        <v>2094.9138860000003</v>
      </c>
      <c r="Y15" s="23"/>
      <c r="Z15" s="3" t="s">
        <v>18</v>
      </c>
      <c r="AA15" s="3" t="s">
        <v>15</v>
      </c>
      <c r="AB15" s="14">
        <f ca="1">INDIRECT("F"&amp;4+(ROW(A1)-1)+COLUMN(A1)-1)</f>
        <v>38.790230000000001</v>
      </c>
      <c r="AC15" s="14">
        <f t="shared" ref="AC15:BB15" ca="1" si="8">INDIRECT("F"&amp;4+(ROW(B1)-1)+COLUMN(B1)-1)</f>
        <v>31.86497</v>
      </c>
      <c r="AD15" s="14">
        <f t="shared" ca="1" si="8"/>
        <v>30.892900000000004</v>
      </c>
      <c r="AE15" s="14">
        <f t="shared" ca="1" si="8"/>
        <v>173.21245999999999</v>
      </c>
      <c r="AF15" s="14">
        <f t="shared" ca="1" si="8"/>
        <v>150.16473999999999</v>
      </c>
      <c r="AG15" s="14">
        <f t="shared" ca="1" si="8"/>
        <v>103.42015999999998</v>
      </c>
      <c r="AH15" s="14">
        <f t="shared" ca="1" si="8"/>
        <v>1158.2335599999999</v>
      </c>
      <c r="AI15" s="14">
        <f t="shared" ca="1" si="8"/>
        <v>1176.0722699999999</v>
      </c>
      <c r="AJ15" s="14">
        <f t="shared" ca="1" si="8"/>
        <v>1019.0138899999999</v>
      </c>
      <c r="AK15" s="14">
        <f t="shared" ca="1" si="8"/>
        <v>3233.3770199999999</v>
      </c>
      <c r="AL15" s="14">
        <f t="shared" ca="1" si="8"/>
        <v>2686.4362799999999</v>
      </c>
      <c r="AM15" s="14">
        <f t="shared" ca="1" si="8"/>
        <v>3371.98497</v>
      </c>
      <c r="AN15" s="14">
        <f t="shared" ca="1" si="8"/>
        <v>106572.0766</v>
      </c>
      <c r="AO15" s="14">
        <f t="shared" ca="1" si="8"/>
        <v>48364.41042</v>
      </c>
      <c r="AP15" s="14">
        <f t="shared" ca="1" si="8"/>
        <v>37124.365969999999</v>
      </c>
      <c r="AQ15" s="14">
        <f t="shared" ca="1" si="8"/>
        <v>477877.40569000004</v>
      </c>
      <c r="AR15" s="14">
        <f t="shared" ca="1" si="8"/>
        <v>333901.38548</v>
      </c>
      <c r="AS15" s="14">
        <f t="shared" ca="1" si="8"/>
        <v>325159.85729000001</v>
      </c>
      <c r="AT15" s="14">
        <f t="shared" ca="1" si="8"/>
        <v>1672.4293600000001</v>
      </c>
      <c r="AU15" s="14">
        <f t="shared" ca="1" si="8"/>
        <v>694.41243999999995</v>
      </c>
      <c r="AV15" s="14">
        <f t="shared" ca="1" si="8"/>
        <v>670.69395999999995</v>
      </c>
      <c r="AW15" s="14">
        <f t="shared" ca="1" si="8"/>
        <v>2785.8719000000001</v>
      </c>
      <c r="AX15" s="14">
        <f t="shared" ca="1" si="8"/>
        <v>1913.80556</v>
      </c>
      <c r="AY15" s="14">
        <f t="shared" ca="1" si="8"/>
        <v>1807.76469</v>
      </c>
      <c r="AZ15" s="14">
        <f t="shared" ca="1" si="8"/>
        <v>21568.1463</v>
      </c>
      <c r="BA15" s="14">
        <f t="shared" ca="1" si="8"/>
        <v>19062.378970000002</v>
      </c>
      <c r="BB15" s="14">
        <f t="shared" ca="1" si="8"/>
        <v>19010.869040000001</v>
      </c>
    </row>
    <row r="16" spans="1:54" s="3" customFormat="1" x14ac:dyDescent="0.25">
      <c r="A16" s="3" t="s">
        <v>2</v>
      </c>
      <c r="B16" s="3">
        <v>100</v>
      </c>
      <c r="C16" s="19">
        <v>0.4</v>
      </c>
      <c r="D16" s="22">
        <v>106572.0766</v>
      </c>
      <c r="E16" s="21">
        <v>106572.0766</v>
      </c>
      <c r="F16" s="21">
        <v>106572.0766</v>
      </c>
      <c r="G16" s="21">
        <v>97812.097840000002</v>
      </c>
      <c r="H16" s="21">
        <v>97812.097840000002</v>
      </c>
      <c r="I16" s="21">
        <v>97812.097840000002</v>
      </c>
      <c r="J16" s="22">
        <v>97804.575389999998</v>
      </c>
      <c r="K16" s="22">
        <v>97804.329589999994</v>
      </c>
      <c r="L16" s="22">
        <v>97804.399894000002</v>
      </c>
      <c r="M16" s="22">
        <v>97801.983160000003</v>
      </c>
      <c r="N16" s="22">
        <v>97801.983160000003</v>
      </c>
      <c r="O16" s="22">
        <v>97801.983160000003</v>
      </c>
      <c r="P16" s="22">
        <v>97807.928809999998</v>
      </c>
      <c r="Q16" s="22">
        <v>97804.457500000004</v>
      </c>
      <c r="R16" s="22">
        <v>97805.85716</v>
      </c>
      <c r="S16" s="22">
        <v>97804.651729999998</v>
      </c>
      <c r="T16" s="22">
        <v>97803.250830000004</v>
      </c>
      <c r="U16" s="22">
        <v>97804.082586000004</v>
      </c>
      <c r="V16" s="22">
        <v>97801.983160000003</v>
      </c>
      <c r="W16" s="22">
        <v>97801.983160000003</v>
      </c>
      <c r="X16" s="22">
        <v>97801.983160000003</v>
      </c>
      <c r="Y16" s="23"/>
      <c r="Z16" s="3" t="s">
        <v>18</v>
      </c>
      <c r="AA16" s="3" t="s">
        <v>48</v>
      </c>
      <c r="AB16" s="14">
        <f ca="1">INDIRECT("I"&amp;4+(ROW(A1)-1)+COLUMN(A1)-1)</f>
        <v>38.790230000000001</v>
      </c>
      <c r="AC16" s="14">
        <f t="shared" ref="AC16:BB16" ca="1" si="9">INDIRECT("I"&amp;4+(ROW(B1)-1)+COLUMN(B1)-1)</f>
        <v>31.580970000000001</v>
      </c>
      <c r="AD16" s="14">
        <f t="shared" ca="1" si="9"/>
        <v>27.14762</v>
      </c>
      <c r="AE16" s="14">
        <f t="shared" ca="1" si="9"/>
        <v>173.21245999999999</v>
      </c>
      <c r="AF16" s="14">
        <f t="shared" ca="1" si="9"/>
        <v>111.96259000000001</v>
      </c>
      <c r="AG16" s="14">
        <f t="shared" ca="1" si="9"/>
        <v>103.96342999999999</v>
      </c>
      <c r="AH16" s="14">
        <f t="shared" ca="1" si="9"/>
        <v>1157.4496300000001</v>
      </c>
      <c r="AI16" s="14">
        <f t="shared" ca="1" si="9"/>
        <v>1049.5280399999999</v>
      </c>
      <c r="AJ16" s="14">
        <f t="shared" ca="1" si="9"/>
        <v>1029.1593700000001</v>
      </c>
      <c r="AK16" s="14">
        <f t="shared" ca="1" si="9"/>
        <v>3229.3430699999999</v>
      </c>
      <c r="AL16" s="14">
        <f t="shared" ca="1" si="9"/>
        <v>2686.4362799999999</v>
      </c>
      <c r="AM16" s="14">
        <f t="shared" ca="1" si="9"/>
        <v>2351.36652</v>
      </c>
      <c r="AN16" s="14">
        <f t="shared" ca="1" si="9"/>
        <v>97812.097840000002</v>
      </c>
      <c r="AO16" s="14">
        <f t="shared" ca="1" si="9"/>
        <v>40194.547330000001</v>
      </c>
      <c r="AP16" s="14">
        <f t="shared" ca="1" si="9"/>
        <v>37329.772219999999</v>
      </c>
      <c r="AQ16" s="14">
        <f t="shared" ca="1" si="9"/>
        <v>475532.17934999999</v>
      </c>
      <c r="AR16" s="14">
        <f t="shared" ca="1" si="9"/>
        <v>332549.41172999999</v>
      </c>
      <c r="AS16" s="14">
        <f t="shared" ca="1" si="9"/>
        <v>325264.75974000001</v>
      </c>
      <c r="AT16" s="14">
        <f t="shared" ca="1" si="9"/>
        <v>1556.7854</v>
      </c>
      <c r="AU16" s="14">
        <f t="shared" ca="1" si="9"/>
        <v>711.94128999999998</v>
      </c>
      <c r="AV16" s="14">
        <f t="shared" ca="1" si="9"/>
        <v>638.06586000000004</v>
      </c>
      <c r="AW16" s="14">
        <f t="shared" ca="1" si="9"/>
        <v>2785.8719000000001</v>
      </c>
      <c r="AX16" s="14">
        <f t="shared" ca="1" si="9"/>
        <v>1872.2648400000003</v>
      </c>
      <c r="AY16" s="14">
        <f t="shared" ca="1" si="9"/>
        <v>1796.8350700000003</v>
      </c>
      <c r="AZ16" s="14">
        <f t="shared" ca="1" si="9"/>
        <v>21467.494269999999</v>
      </c>
      <c r="BA16" s="14">
        <f t="shared" ca="1" si="9"/>
        <v>19082.346249999999</v>
      </c>
      <c r="BB16" s="14">
        <f t="shared" ca="1" si="9"/>
        <v>19083.857789999998</v>
      </c>
    </row>
    <row r="17" spans="1:54" s="3" customFormat="1" x14ac:dyDescent="0.25">
      <c r="A17" s="3" t="s">
        <v>2</v>
      </c>
      <c r="B17" s="3">
        <v>100</v>
      </c>
      <c r="C17" s="19">
        <v>0.7</v>
      </c>
      <c r="D17" s="22">
        <v>48364.41042</v>
      </c>
      <c r="E17" s="21">
        <v>48364.41042</v>
      </c>
      <c r="F17" s="21">
        <v>48364.41042</v>
      </c>
      <c r="G17" s="21">
        <v>40194.547330000001</v>
      </c>
      <c r="H17" s="21">
        <v>40194.547330000001</v>
      </c>
      <c r="I17" s="21">
        <v>40194.547330000001</v>
      </c>
      <c r="J17" s="22">
        <v>40201.696049999999</v>
      </c>
      <c r="K17" s="22">
        <v>37570.957130000003</v>
      </c>
      <c r="L17" s="22">
        <v>39164.956366000006</v>
      </c>
      <c r="M17" s="22">
        <v>35553.821219999998</v>
      </c>
      <c r="N17" s="22">
        <v>35222.071230000001</v>
      </c>
      <c r="O17" s="22">
        <v>35339.104932000002</v>
      </c>
      <c r="P17" s="22">
        <v>37233.101690000003</v>
      </c>
      <c r="Q17" s="22">
        <v>35742.303599999999</v>
      </c>
      <c r="R17" s="22">
        <v>36559.776429999998</v>
      </c>
      <c r="S17" s="22">
        <v>37231.23762</v>
      </c>
      <c r="T17" s="22">
        <v>37229.058559999998</v>
      </c>
      <c r="U17" s="22">
        <v>37230.342839999998</v>
      </c>
      <c r="V17" s="22">
        <v>35600.741029999997</v>
      </c>
      <c r="W17" s="22">
        <v>35120.814129999999</v>
      </c>
      <c r="X17" s="22">
        <v>35305.752076000004</v>
      </c>
      <c r="Y17" s="23"/>
      <c r="Z17" s="3" t="s">
        <v>18</v>
      </c>
      <c r="AA17" s="3" t="s">
        <v>11</v>
      </c>
      <c r="AB17" s="14">
        <f ca="1">INDIRECT("L"&amp;4+(ROW(A1)-1)+COLUMN(A1)-1)</f>
        <v>38.790230000000001</v>
      </c>
      <c r="AC17" s="14">
        <f t="shared" ref="AC17:BB17" ca="1" si="10">INDIRECT("L"&amp;4+(ROW(B1)-1)+COLUMN(B1)-1)</f>
        <v>30.702336000000003</v>
      </c>
      <c r="AD17" s="14">
        <f t="shared" ca="1" si="10"/>
        <v>30.193752</v>
      </c>
      <c r="AE17" s="14">
        <f t="shared" ca="1" si="10"/>
        <v>172.943478</v>
      </c>
      <c r="AF17" s="14">
        <f t="shared" ca="1" si="10"/>
        <v>112.99655200000002</v>
      </c>
      <c r="AG17" s="14">
        <f t="shared" ca="1" si="10"/>
        <v>102.796668</v>
      </c>
      <c r="AH17" s="14">
        <f t="shared" ca="1" si="10"/>
        <v>1125.876698</v>
      </c>
      <c r="AI17" s="14">
        <f t="shared" ca="1" si="10"/>
        <v>1030.636334</v>
      </c>
      <c r="AJ17" s="14">
        <f t="shared" ca="1" si="10"/>
        <v>1017.968794</v>
      </c>
      <c r="AK17" s="14">
        <f t="shared" ca="1" si="10"/>
        <v>3218.5391800000002</v>
      </c>
      <c r="AL17" s="14">
        <f t="shared" ca="1" si="10"/>
        <v>2672.4295900000002</v>
      </c>
      <c r="AM17" s="14">
        <f t="shared" ca="1" si="10"/>
        <v>2185.9249719999998</v>
      </c>
      <c r="AN17" s="14">
        <f t="shared" ca="1" si="10"/>
        <v>97804.399894000002</v>
      </c>
      <c r="AO17" s="14">
        <f t="shared" ca="1" si="10"/>
        <v>39164.956366000006</v>
      </c>
      <c r="AP17" s="14">
        <f t="shared" ca="1" si="10"/>
        <v>37123.080024000003</v>
      </c>
      <c r="AQ17" s="14">
        <f t="shared" ca="1" si="10"/>
        <v>456414.62788999995</v>
      </c>
      <c r="AR17" s="14">
        <f t="shared" ca="1" si="10"/>
        <v>330380.10255399998</v>
      </c>
      <c r="AS17" s="14">
        <f t="shared" ca="1" si="10"/>
        <v>325159.85729000001</v>
      </c>
      <c r="AT17" s="14">
        <f t="shared" ca="1" si="10"/>
        <v>1589.4328699999999</v>
      </c>
      <c r="AU17" s="14">
        <f t="shared" ca="1" si="10"/>
        <v>673.80824800000005</v>
      </c>
      <c r="AV17" s="14">
        <f t="shared" ca="1" si="10"/>
        <v>639.12030399999992</v>
      </c>
      <c r="AW17" s="14">
        <f t="shared" ca="1" si="10"/>
        <v>2597.4724099999999</v>
      </c>
      <c r="AX17" s="14">
        <f t="shared" ca="1" si="10"/>
        <v>1901.5241900000001</v>
      </c>
      <c r="AY17" s="14">
        <f t="shared" ca="1" si="10"/>
        <v>1807.76469</v>
      </c>
      <c r="AZ17" s="14">
        <f t="shared" ca="1" si="10"/>
        <v>21568.1463</v>
      </c>
      <c r="BA17" s="14">
        <f t="shared" ca="1" si="10"/>
        <v>19062.378970000002</v>
      </c>
      <c r="BB17" s="14">
        <f t="shared" ca="1" si="10"/>
        <v>19010.869040000001</v>
      </c>
    </row>
    <row r="18" spans="1:54" s="3" customFormat="1" x14ac:dyDescent="0.25">
      <c r="A18" s="3" t="s">
        <v>2</v>
      </c>
      <c r="B18" s="3">
        <v>100</v>
      </c>
      <c r="C18" s="19">
        <v>1</v>
      </c>
      <c r="D18" s="22">
        <v>37124.365969999999</v>
      </c>
      <c r="E18" s="21">
        <v>37124.365969999999</v>
      </c>
      <c r="F18" s="21">
        <v>37124.365969999999</v>
      </c>
      <c r="G18" s="21">
        <v>37329.772219999999</v>
      </c>
      <c r="H18" s="21">
        <v>37329.772219999999</v>
      </c>
      <c r="I18" s="21">
        <v>37329.772219999999</v>
      </c>
      <c r="J18" s="22">
        <v>37124.365969999999</v>
      </c>
      <c r="K18" s="22">
        <v>37117.936240000003</v>
      </c>
      <c r="L18" s="22">
        <v>37123.080024000003</v>
      </c>
      <c r="M18" s="22">
        <v>35094.585599999999</v>
      </c>
      <c r="N18" s="22">
        <v>34955.49308</v>
      </c>
      <c r="O18" s="22">
        <v>35016.141395999999</v>
      </c>
      <c r="P18" s="22">
        <v>36446.762849999999</v>
      </c>
      <c r="Q18" s="22">
        <v>35495.875290000004</v>
      </c>
      <c r="R18" s="22">
        <v>36019.352343999999</v>
      </c>
      <c r="S18" s="22">
        <v>36794.937590000001</v>
      </c>
      <c r="T18" s="22">
        <v>36793.352859999999</v>
      </c>
      <c r="U18" s="22">
        <v>36794.123919999998</v>
      </c>
      <c r="V18" s="22">
        <v>35231.427779999998</v>
      </c>
      <c r="W18" s="22">
        <v>34916.264900000002</v>
      </c>
      <c r="X18" s="22">
        <v>35047.436443999999</v>
      </c>
      <c r="Y18" s="23"/>
      <c r="Z18" s="3" t="s">
        <v>18</v>
      </c>
      <c r="AA18" s="3" t="s">
        <v>12</v>
      </c>
      <c r="AB18" s="14">
        <f ca="1">INDIRECT("O"&amp;4+(ROW(A1)-1)+COLUMN(A1)-1)</f>
        <v>38.787599999999998</v>
      </c>
      <c r="AC18" s="14">
        <f t="shared" ref="AC18:BB18" ca="1" si="11">INDIRECT("O"&amp;4+(ROW(B1)-1)+COLUMN(B1)-1)</f>
        <v>28.240726000000002</v>
      </c>
      <c r="AD18" s="14">
        <f t="shared" ca="1" si="11"/>
        <v>27.868662</v>
      </c>
      <c r="AE18" s="14">
        <f t="shared" ca="1" si="11"/>
        <v>169.52009000000001</v>
      </c>
      <c r="AF18" s="14">
        <f t="shared" ca="1" si="11"/>
        <v>145.611052</v>
      </c>
      <c r="AG18" s="14">
        <f t="shared" ca="1" si="11"/>
        <v>100.989918</v>
      </c>
      <c r="AH18" s="14">
        <f t="shared" ca="1" si="11"/>
        <v>1124.9764279999999</v>
      </c>
      <c r="AI18" s="14">
        <f t="shared" ca="1" si="11"/>
        <v>1147.6012179999998</v>
      </c>
      <c r="AJ18" s="14">
        <f t="shared" ca="1" si="11"/>
        <v>1016.420212</v>
      </c>
      <c r="AK18" s="14">
        <f t="shared" ca="1" si="11"/>
        <v>3218.5391800000002</v>
      </c>
      <c r="AL18" s="14">
        <f t="shared" ca="1" si="11"/>
        <v>2686.4362799999999</v>
      </c>
      <c r="AM18" s="14">
        <f t="shared" ca="1" si="11"/>
        <v>2095.6794420000001</v>
      </c>
      <c r="AN18" s="14">
        <f t="shared" ca="1" si="11"/>
        <v>97801.983160000003</v>
      </c>
      <c r="AO18" s="14">
        <f t="shared" ca="1" si="11"/>
        <v>35339.104932000002</v>
      </c>
      <c r="AP18" s="14">
        <f t="shared" ca="1" si="11"/>
        <v>35016.141395999999</v>
      </c>
      <c r="AQ18" s="14">
        <f t="shared" ca="1" si="11"/>
        <v>424571.24965399998</v>
      </c>
      <c r="AR18" s="14">
        <f t="shared" ca="1" si="11"/>
        <v>323949.10317000002</v>
      </c>
      <c r="AS18" s="14">
        <f t="shared" ca="1" si="11"/>
        <v>323141.64399399998</v>
      </c>
      <c r="AT18" s="14">
        <f t="shared" ca="1" si="11"/>
        <v>1537.9048399999999</v>
      </c>
      <c r="AU18" s="14">
        <f t="shared" ca="1" si="11"/>
        <v>634.44056599999999</v>
      </c>
      <c r="AV18" s="14">
        <f t="shared" ca="1" si="11"/>
        <v>605.06575399999997</v>
      </c>
      <c r="AW18" s="14">
        <f t="shared" ca="1" si="11"/>
        <v>2453.1130860000003</v>
      </c>
      <c r="AX18" s="14">
        <f t="shared" ca="1" si="11"/>
        <v>1790.3025399999999</v>
      </c>
      <c r="AY18" s="14">
        <f t="shared" ca="1" si="11"/>
        <v>1761.6596440000001</v>
      </c>
      <c r="AZ18" s="14">
        <f t="shared" ca="1" si="11"/>
        <v>20831.775000000001</v>
      </c>
      <c r="BA18" s="14">
        <f t="shared" ca="1" si="11"/>
        <v>18996.970995999996</v>
      </c>
      <c r="BB18" s="14">
        <f t="shared" ca="1" si="11"/>
        <v>18983.053007999999</v>
      </c>
    </row>
    <row r="19" spans="1:54" s="3" customFormat="1" x14ac:dyDescent="0.25">
      <c r="A19" s="3" t="s">
        <v>2</v>
      </c>
      <c r="B19" s="3">
        <v>997</v>
      </c>
      <c r="C19" s="19">
        <v>0.4</v>
      </c>
      <c r="D19" s="22">
        <v>477877.40568999999</v>
      </c>
      <c r="E19" s="21">
        <v>477877.40568999999</v>
      </c>
      <c r="F19" s="21">
        <v>477877.40569000004</v>
      </c>
      <c r="G19" s="21">
        <v>475532.17934999999</v>
      </c>
      <c r="H19" s="21">
        <v>475532.17934999999</v>
      </c>
      <c r="I19" s="21">
        <v>475532.17934999999</v>
      </c>
      <c r="J19" s="22">
        <v>463999.88986</v>
      </c>
      <c r="K19" s="22">
        <v>451595.62063999998</v>
      </c>
      <c r="L19" s="22">
        <v>456414.62788999995</v>
      </c>
      <c r="M19" s="22">
        <v>424575.83687</v>
      </c>
      <c r="N19" s="22">
        <v>424566.88374000002</v>
      </c>
      <c r="O19" s="22">
        <v>424571.24965399998</v>
      </c>
      <c r="P19" s="22">
        <v>424614.50935000001</v>
      </c>
      <c r="Q19" s="22">
        <v>424595.29203000001</v>
      </c>
      <c r="R19" s="22">
        <v>424608.42768200004</v>
      </c>
      <c r="S19" s="22">
        <v>424625.41203000001</v>
      </c>
      <c r="T19" s="22">
        <v>424617.84709</v>
      </c>
      <c r="U19" s="22">
        <v>424623.89904199995</v>
      </c>
      <c r="V19" s="22">
        <v>424592.50949999999</v>
      </c>
      <c r="W19" s="22">
        <v>424573.73505999998</v>
      </c>
      <c r="X19" s="22">
        <v>424583.09637400007</v>
      </c>
      <c r="Y19" s="23"/>
      <c r="Z19" s="3" t="s">
        <v>18</v>
      </c>
      <c r="AA19" s="3" t="s">
        <v>13</v>
      </c>
      <c r="AB19" s="14">
        <f ca="1">INDIRECT("R"&amp;4+(ROW(A1)-1)+COLUMN(A1)-1)</f>
        <v>38.886378000000001</v>
      </c>
      <c r="AC19" s="14">
        <f t="shared" ref="AC19:BB19" ca="1" si="12">INDIRECT("R"&amp;4+(ROW(B1)-1)+COLUMN(B1)-1)</f>
        <v>29.920238000000001</v>
      </c>
      <c r="AD19" s="14">
        <f t="shared" ca="1" si="12"/>
        <v>31.154261999999999</v>
      </c>
      <c r="AE19" s="14">
        <f t="shared" ca="1" si="12"/>
        <v>179.54773799999998</v>
      </c>
      <c r="AF19" s="14">
        <f t="shared" ca="1" si="12"/>
        <v>116.92998399999999</v>
      </c>
      <c r="AG19" s="14">
        <f t="shared" ca="1" si="12"/>
        <v>103.79526800000001</v>
      </c>
      <c r="AH19" s="14">
        <f t="shared" ca="1" si="12"/>
        <v>1550.22749</v>
      </c>
      <c r="AI19" s="14">
        <f t="shared" ca="1" si="12"/>
        <v>1284.1807219999998</v>
      </c>
      <c r="AJ19" s="14">
        <f t="shared" ca="1" si="12"/>
        <v>1272.5634240000002</v>
      </c>
      <c r="AK19" s="14">
        <f t="shared" ca="1" si="12"/>
        <v>3220.9074300000002</v>
      </c>
      <c r="AL19" s="14">
        <f t="shared" ca="1" si="12"/>
        <v>2685.3661399999996</v>
      </c>
      <c r="AM19" s="14">
        <f t="shared" ca="1" si="12"/>
        <v>2220.873826</v>
      </c>
      <c r="AN19" s="14">
        <f t="shared" ca="1" si="12"/>
        <v>97805.85716</v>
      </c>
      <c r="AO19" s="14">
        <f t="shared" ca="1" si="12"/>
        <v>36559.776429999998</v>
      </c>
      <c r="AP19" s="14">
        <f t="shared" ca="1" si="12"/>
        <v>36019.352343999999</v>
      </c>
      <c r="AQ19" s="14">
        <f t="shared" ca="1" si="12"/>
        <v>424608.42768200004</v>
      </c>
      <c r="AR19" s="14">
        <f t="shared" ca="1" si="12"/>
        <v>325428.06902</v>
      </c>
      <c r="AS19" s="14">
        <f t="shared" ca="1" si="12"/>
        <v>324036.25695399998</v>
      </c>
      <c r="AT19" s="14">
        <f t="shared" ca="1" si="12"/>
        <v>1537.9048399999999</v>
      </c>
      <c r="AU19" s="14">
        <f t="shared" ca="1" si="12"/>
        <v>716.714654</v>
      </c>
      <c r="AV19" s="14">
        <f t="shared" ca="1" si="12"/>
        <v>652.65972199999999</v>
      </c>
      <c r="AW19" s="14">
        <f t="shared" ca="1" si="12"/>
        <v>2613.9094940000004</v>
      </c>
      <c r="AX19" s="14">
        <f t="shared" ca="1" si="12"/>
        <v>1894.0312160000001</v>
      </c>
      <c r="AY19" s="14">
        <f t="shared" ca="1" si="12"/>
        <v>1855.228758</v>
      </c>
      <c r="AZ19" s="14">
        <f t="shared" ca="1" si="12"/>
        <v>24994.528817999999</v>
      </c>
      <c r="BA19" s="14">
        <f t="shared" ca="1" si="12"/>
        <v>20853.305800000002</v>
      </c>
      <c r="BB19" s="14">
        <f t="shared" ca="1" si="12"/>
        <v>20075.635434</v>
      </c>
    </row>
    <row r="20" spans="1:54" s="3" customFormat="1" x14ac:dyDescent="0.25">
      <c r="A20" s="3" t="s">
        <v>2</v>
      </c>
      <c r="B20" s="3">
        <v>997</v>
      </c>
      <c r="C20" s="19">
        <v>0.7</v>
      </c>
      <c r="D20" s="22">
        <v>333901.38548</v>
      </c>
      <c r="E20" s="21">
        <v>333901.38548</v>
      </c>
      <c r="F20" s="21">
        <v>333901.38548</v>
      </c>
      <c r="G20" s="21">
        <v>332549.41172999999</v>
      </c>
      <c r="H20" s="21">
        <v>332549.41172999999</v>
      </c>
      <c r="I20" s="21">
        <v>332549.41172999999</v>
      </c>
      <c r="J20" s="22">
        <v>331476.08872</v>
      </c>
      <c r="K20" s="22">
        <v>328568.22078999999</v>
      </c>
      <c r="L20" s="22">
        <v>330380.10255399998</v>
      </c>
      <c r="M20" s="22">
        <v>324054.14098000003</v>
      </c>
      <c r="N20" s="22">
        <v>323633.15687000001</v>
      </c>
      <c r="O20" s="22">
        <v>323949.10317000002</v>
      </c>
      <c r="P20" s="22">
        <v>327321.65863999998</v>
      </c>
      <c r="Q20" s="22">
        <v>324478.91415999999</v>
      </c>
      <c r="R20" s="22">
        <v>325428.06902</v>
      </c>
      <c r="S20" s="22">
        <v>326498.12466999999</v>
      </c>
      <c r="T20" s="22">
        <v>325360.35862000001</v>
      </c>
      <c r="U20" s="22">
        <v>326201.73446000001</v>
      </c>
      <c r="V20" s="22">
        <v>323349.51053999999</v>
      </c>
      <c r="W20" s="22">
        <v>323061.26416999998</v>
      </c>
      <c r="X20" s="22">
        <v>323206.94824599999</v>
      </c>
      <c r="Y20" s="23"/>
      <c r="Z20" s="3" t="s">
        <v>18</v>
      </c>
      <c r="AA20" s="3" t="s">
        <v>19</v>
      </c>
      <c r="AB20" s="14">
        <f ca="1">INDIRECT("U"&amp;4+(ROW(A1)-1)+COLUMN(A1)-1)</f>
        <v>38.787599999999998</v>
      </c>
      <c r="AC20" s="14">
        <f t="shared" ref="AC20:BB20" ca="1" si="13">INDIRECT("U"&amp;4+(ROW(B1)-1)+COLUMN(B1)-1)</f>
        <v>30.142093999999997</v>
      </c>
      <c r="AD20" s="14">
        <f t="shared" ca="1" si="13"/>
        <v>27.838042000000002</v>
      </c>
      <c r="AE20" s="14">
        <f t="shared" ca="1" si="13"/>
        <v>171.27670000000001</v>
      </c>
      <c r="AF20" s="14">
        <f t="shared" ca="1" si="13"/>
        <v>108.94994200000001</v>
      </c>
      <c r="AG20" s="14">
        <f t="shared" ca="1" si="13"/>
        <v>102.01851600000001</v>
      </c>
      <c r="AH20" s="14">
        <f t="shared" ca="1" si="13"/>
        <v>1238.426224</v>
      </c>
      <c r="AI20" s="14">
        <f t="shared" ca="1" si="13"/>
        <v>1065.3718180000001</v>
      </c>
      <c r="AJ20" s="14">
        <f t="shared" ca="1" si="13"/>
        <v>1019.032092</v>
      </c>
      <c r="AK20" s="14">
        <f t="shared" ca="1" si="13"/>
        <v>3218.5391800000002</v>
      </c>
      <c r="AL20" s="14">
        <f t="shared" ca="1" si="13"/>
        <v>2672.4295900000002</v>
      </c>
      <c r="AM20" s="14">
        <f t="shared" ca="1" si="13"/>
        <v>2303.5552980000002</v>
      </c>
      <c r="AN20" s="14">
        <f t="shared" ca="1" si="13"/>
        <v>97804.082586000004</v>
      </c>
      <c r="AO20" s="14">
        <f t="shared" ca="1" si="13"/>
        <v>37230.342839999998</v>
      </c>
      <c r="AP20" s="14">
        <f t="shared" ca="1" si="13"/>
        <v>36794.123919999998</v>
      </c>
      <c r="AQ20" s="14">
        <f t="shared" ca="1" si="13"/>
        <v>424623.89904199995</v>
      </c>
      <c r="AR20" s="14">
        <f t="shared" ca="1" si="13"/>
        <v>326201.73446000001</v>
      </c>
      <c r="AS20" s="14">
        <f t="shared" ca="1" si="13"/>
        <v>324772.52098399994</v>
      </c>
      <c r="AT20" s="14">
        <f t="shared" ca="1" si="13"/>
        <v>1537.9048399999999</v>
      </c>
      <c r="AU20" s="14">
        <f t="shared" ca="1" si="13"/>
        <v>730.25766799999997</v>
      </c>
      <c r="AV20" s="14">
        <f t="shared" ca="1" si="13"/>
        <v>679.5101699999999</v>
      </c>
      <c r="AW20" s="14">
        <f t="shared" ca="1" si="13"/>
        <v>2497.7488279999998</v>
      </c>
      <c r="AX20" s="14">
        <f t="shared" ca="1" si="13"/>
        <v>1835.4868259999998</v>
      </c>
      <c r="AY20" s="14">
        <f t="shared" ca="1" si="13"/>
        <v>1826.035568</v>
      </c>
      <c r="AZ20" s="14">
        <f t="shared" ca="1" si="13"/>
        <v>21564.589622</v>
      </c>
      <c r="BA20" s="14">
        <f t="shared" ca="1" si="13"/>
        <v>19155.066032000002</v>
      </c>
      <c r="BB20" s="14">
        <f t="shared" ca="1" si="13"/>
        <v>19089.302076</v>
      </c>
    </row>
    <row r="21" spans="1:54" s="3" customFormat="1" x14ac:dyDescent="0.25">
      <c r="A21" s="3" t="s">
        <v>2</v>
      </c>
      <c r="B21" s="3">
        <v>997</v>
      </c>
      <c r="C21" s="19">
        <v>1</v>
      </c>
      <c r="D21" s="22">
        <v>325159.85729000001</v>
      </c>
      <c r="E21" s="21">
        <v>325159.85729000001</v>
      </c>
      <c r="F21" s="21">
        <v>325159.85729000001</v>
      </c>
      <c r="G21" s="21">
        <v>325264.75974000001</v>
      </c>
      <c r="H21" s="21">
        <v>325264.75974000001</v>
      </c>
      <c r="I21" s="21">
        <v>325264.75974000001</v>
      </c>
      <c r="J21" s="22">
        <v>325159.85729000001</v>
      </c>
      <c r="K21" s="22">
        <v>325159.85729000001</v>
      </c>
      <c r="L21" s="22">
        <v>325159.85729000001</v>
      </c>
      <c r="M21" s="22">
        <v>323277.15263999999</v>
      </c>
      <c r="N21" s="22">
        <v>323013.02584000002</v>
      </c>
      <c r="O21" s="22">
        <v>323141.64399399998</v>
      </c>
      <c r="P21" s="22">
        <v>324617.26523999998</v>
      </c>
      <c r="Q21" s="22">
        <v>323699.90581000003</v>
      </c>
      <c r="R21" s="22">
        <v>324036.25695399998</v>
      </c>
      <c r="S21" s="22">
        <v>325653.69325999997</v>
      </c>
      <c r="T21" s="22">
        <v>324500.38099999999</v>
      </c>
      <c r="U21" s="22">
        <v>324772.52098399994</v>
      </c>
      <c r="V21" s="22">
        <v>322754.087</v>
      </c>
      <c r="W21" s="22">
        <v>322612.52909999999</v>
      </c>
      <c r="X21" s="22">
        <v>322679.63504999998</v>
      </c>
      <c r="Y21" s="23"/>
      <c r="Z21" s="3" t="s">
        <v>18</v>
      </c>
      <c r="AA21" s="3" t="s">
        <v>14</v>
      </c>
      <c r="AB21" s="14">
        <f ca="1">INDIRECT("X"&amp;4+(ROW(A1)-1)+COLUMN(A1)-1)</f>
        <v>38.787599999999998</v>
      </c>
      <c r="AC21" s="14">
        <f t="shared" ref="AC21:BB21" ca="1" si="14">INDIRECT("X"&amp;4+(ROW(B1)-1)+COLUMN(B1)-1)</f>
        <v>28.064215999999998</v>
      </c>
      <c r="AD21" s="14">
        <f t="shared" ca="1" si="14"/>
        <v>27.722132000000006</v>
      </c>
      <c r="AE21" s="14">
        <f t="shared" ca="1" si="14"/>
        <v>169.52009000000001</v>
      </c>
      <c r="AF21" s="14">
        <f t="shared" ca="1" si="14"/>
        <v>115.91964599999999</v>
      </c>
      <c r="AG21" s="14">
        <f t="shared" ca="1" si="14"/>
        <v>101.21727399999999</v>
      </c>
      <c r="AH21" s="14">
        <f t="shared" ca="1" si="14"/>
        <v>1124.962908</v>
      </c>
      <c r="AI21" s="14">
        <f t="shared" ca="1" si="14"/>
        <v>1082.7355680000001</v>
      </c>
      <c r="AJ21" s="14">
        <f t="shared" ca="1" si="14"/>
        <v>1015.503686</v>
      </c>
      <c r="AK21" s="14">
        <f t="shared" ca="1" si="14"/>
        <v>3218.5391800000002</v>
      </c>
      <c r="AL21" s="14">
        <f t="shared" ca="1" si="14"/>
        <v>2672.4295900000002</v>
      </c>
      <c r="AM21" s="14">
        <f t="shared" ca="1" si="14"/>
        <v>2094.9138860000003</v>
      </c>
      <c r="AN21" s="14">
        <f t="shared" ca="1" si="14"/>
        <v>97801.983160000003</v>
      </c>
      <c r="AO21" s="14">
        <f t="shared" ca="1" si="14"/>
        <v>35305.752076000004</v>
      </c>
      <c r="AP21" s="14">
        <f t="shared" ca="1" si="14"/>
        <v>35047.436443999999</v>
      </c>
      <c r="AQ21" s="14">
        <f t="shared" ca="1" si="14"/>
        <v>424583.09637400007</v>
      </c>
      <c r="AR21" s="14">
        <f t="shared" ca="1" si="14"/>
        <v>323206.94824599999</v>
      </c>
      <c r="AS21" s="14">
        <f t="shared" ca="1" si="14"/>
        <v>322679.63504999998</v>
      </c>
      <c r="AT21" s="14">
        <f t="shared" ca="1" si="14"/>
        <v>1537.9048399999999</v>
      </c>
      <c r="AU21" s="14">
        <f t="shared" ca="1" si="14"/>
        <v>633.28074400000003</v>
      </c>
      <c r="AV21" s="14">
        <f t="shared" ca="1" si="14"/>
        <v>604.92489</v>
      </c>
      <c r="AW21" s="14">
        <f t="shared" ca="1" si="14"/>
        <v>2415.8760400000001</v>
      </c>
      <c r="AX21" s="14">
        <f t="shared" ca="1" si="14"/>
        <v>1774.9685800000002</v>
      </c>
      <c r="AY21" s="14">
        <f t="shared" ca="1" si="14"/>
        <v>1765.0566599999997</v>
      </c>
      <c r="AZ21" s="14">
        <f t="shared" ca="1" si="14"/>
        <v>20831.775000000001</v>
      </c>
      <c r="BA21" s="14">
        <f t="shared" ca="1" si="14"/>
        <v>18981.848965999998</v>
      </c>
      <c r="BB21" s="14">
        <f t="shared" ca="1" si="14"/>
        <v>18977.762087999999</v>
      </c>
    </row>
    <row r="22" spans="1:54" s="3" customFormat="1" x14ac:dyDescent="0.25">
      <c r="A22" s="3" t="s">
        <v>0</v>
      </c>
      <c r="B22" s="3">
        <v>30</v>
      </c>
      <c r="C22" s="19">
        <v>0.4</v>
      </c>
      <c r="D22" s="22">
        <v>1672.4293600000001</v>
      </c>
      <c r="E22" s="21">
        <v>1672.4293600000001</v>
      </c>
      <c r="F22" s="21">
        <v>1672.4293600000001</v>
      </c>
      <c r="G22" s="21">
        <v>1556.7854</v>
      </c>
      <c r="H22" s="21">
        <v>1556.7854</v>
      </c>
      <c r="I22" s="21">
        <v>1556.7854</v>
      </c>
      <c r="J22" s="22">
        <v>1660.8436999999999</v>
      </c>
      <c r="K22" s="22">
        <v>1541.82565</v>
      </c>
      <c r="L22" s="22">
        <v>1589.4328699999999</v>
      </c>
      <c r="M22" s="22">
        <v>1537.9048399999999</v>
      </c>
      <c r="N22" s="22">
        <v>1537.9048399999999</v>
      </c>
      <c r="O22" s="22">
        <v>1537.9048399999999</v>
      </c>
      <c r="P22" s="22">
        <v>1537.9048399999999</v>
      </c>
      <c r="Q22" s="22">
        <v>1537.9048399999999</v>
      </c>
      <c r="R22" s="22">
        <v>1537.9048399999999</v>
      </c>
      <c r="S22" s="22">
        <v>1537.9048399999999</v>
      </c>
      <c r="T22" s="22">
        <v>1537.9048399999999</v>
      </c>
      <c r="U22" s="22">
        <v>1537.9048399999999</v>
      </c>
      <c r="V22" s="22">
        <v>1537.9048399999999</v>
      </c>
      <c r="W22" s="22">
        <v>1537.9048399999999</v>
      </c>
      <c r="X22" s="22">
        <v>1537.9048399999999</v>
      </c>
      <c r="Y22" s="23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1:54" s="3" customFormat="1" x14ac:dyDescent="0.25">
      <c r="A23" s="3" t="s">
        <v>0</v>
      </c>
      <c r="B23" s="3">
        <v>30</v>
      </c>
      <c r="C23" s="19">
        <v>0.7</v>
      </c>
      <c r="D23" s="22">
        <v>694.41243999999995</v>
      </c>
      <c r="E23" s="21">
        <v>694.41243999999995</v>
      </c>
      <c r="F23" s="21">
        <v>694.41243999999995</v>
      </c>
      <c r="G23" s="21">
        <v>711.94128999999998</v>
      </c>
      <c r="H23" s="21">
        <v>711.94128999999998</v>
      </c>
      <c r="I23" s="21">
        <v>711.94128999999998</v>
      </c>
      <c r="J23" s="22">
        <v>688.18277999999998</v>
      </c>
      <c r="K23" s="22">
        <v>634.91142000000002</v>
      </c>
      <c r="L23" s="22">
        <v>673.80824800000005</v>
      </c>
      <c r="M23" s="22">
        <v>634.44578000000001</v>
      </c>
      <c r="N23" s="22">
        <v>634.43709000000001</v>
      </c>
      <c r="O23" s="22">
        <v>634.44056599999999</v>
      </c>
      <c r="P23" s="22">
        <v>746.57599000000005</v>
      </c>
      <c r="Q23" s="22">
        <v>688.87207999999998</v>
      </c>
      <c r="R23" s="22">
        <v>716.714654</v>
      </c>
      <c r="S23" s="22">
        <v>770.19451000000004</v>
      </c>
      <c r="T23" s="22">
        <v>705.75589000000002</v>
      </c>
      <c r="U23" s="22">
        <v>730.25766799999997</v>
      </c>
      <c r="V23" s="22">
        <v>634.43709000000001</v>
      </c>
      <c r="W23" s="22">
        <v>632.98467000000005</v>
      </c>
      <c r="X23" s="22">
        <v>633.28074400000003</v>
      </c>
      <c r="Y23" s="23"/>
      <c r="Z23" s="3" t="s">
        <v>18</v>
      </c>
      <c r="AA23" s="3" t="s">
        <v>15</v>
      </c>
      <c r="AB23" s="3">
        <f t="shared" ref="AB23:BB23" ca="1" si="15">AB15/AB$13</f>
        <v>0.99584105967745629</v>
      </c>
      <c r="AC23" s="3">
        <f t="shared" ca="1" si="15"/>
        <v>1</v>
      </c>
      <c r="AD23" s="3">
        <f t="shared" ca="1" si="15"/>
        <v>0.95320243174936814</v>
      </c>
      <c r="AE23" s="3">
        <f t="shared" ca="1" si="15"/>
        <v>0.88449517954164791</v>
      </c>
      <c r="AF23" s="3">
        <f t="shared" ca="1" si="15"/>
        <v>1</v>
      </c>
      <c r="AG23" s="3">
        <f t="shared" ca="1" si="15"/>
        <v>0.9880982215119406</v>
      </c>
      <c r="AH23" s="3">
        <f t="shared" ca="1" si="15"/>
        <v>0.71364330692430522</v>
      </c>
      <c r="AI23" s="3">
        <f t="shared" ca="1" si="15"/>
        <v>0.90678514649212327</v>
      </c>
      <c r="AJ23" s="3">
        <f t="shared" ca="1" si="15"/>
        <v>0.77267081179571229</v>
      </c>
      <c r="AK23" s="3">
        <f t="shared" ca="1" si="15"/>
        <v>1</v>
      </c>
      <c r="AL23" s="3">
        <f t="shared" ca="1" si="15"/>
        <v>0.99603259296157642</v>
      </c>
      <c r="AM23" s="3">
        <f t="shared" ca="1" si="15"/>
        <v>1</v>
      </c>
      <c r="AN23" s="3">
        <f t="shared" ca="1" si="15"/>
        <v>1</v>
      </c>
      <c r="AO23" s="3">
        <f t="shared" ca="1" si="15"/>
        <v>1</v>
      </c>
      <c r="AP23" s="3">
        <f t="shared" ca="1" si="15"/>
        <v>0.99449752201032848</v>
      </c>
      <c r="AQ23" s="3">
        <f t="shared" ca="1" si="15"/>
        <v>1.0000000000000002</v>
      </c>
      <c r="AR23" s="3">
        <f t="shared" ca="1" si="15"/>
        <v>1</v>
      </c>
      <c r="AS23" s="3">
        <f t="shared" ca="1" si="15"/>
        <v>0.99848355483072726</v>
      </c>
      <c r="AT23" s="3">
        <f t="shared" ca="1" si="15"/>
        <v>1</v>
      </c>
      <c r="AU23" s="3">
        <f t="shared" ca="1" si="15"/>
        <v>0.901606582472264</v>
      </c>
      <c r="AV23" s="3">
        <f t="shared" ca="1" si="15"/>
        <v>0.96633077040856152</v>
      </c>
      <c r="AW23" s="3">
        <f t="shared" ca="1" si="15"/>
        <v>1</v>
      </c>
      <c r="AX23" s="3">
        <f t="shared" ca="1" si="15"/>
        <v>0.96110884218168602</v>
      </c>
      <c r="AY23" s="3">
        <f t="shared" ca="1" si="15"/>
        <v>0.95075142385143319</v>
      </c>
      <c r="AZ23" s="3">
        <f t="shared" ca="1" si="15"/>
        <v>0.83140836182671141</v>
      </c>
      <c r="BA23" s="3">
        <f t="shared" ca="1" si="15"/>
        <v>0.89479840319334858</v>
      </c>
      <c r="BB23" s="3">
        <f t="shared" ca="1" si="15"/>
        <v>0.88728607408607307</v>
      </c>
    </row>
    <row r="24" spans="1:54" s="3" customFormat="1" x14ac:dyDescent="0.25">
      <c r="A24" s="3" t="s">
        <v>0</v>
      </c>
      <c r="B24" s="3">
        <v>30</v>
      </c>
      <c r="C24" s="19">
        <v>1</v>
      </c>
      <c r="D24" s="22">
        <v>670.69395999999995</v>
      </c>
      <c r="E24" s="21">
        <v>670.69395999999995</v>
      </c>
      <c r="F24" s="21">
        <v>670.69395999999995</v>
      </c>
      <c r="G24" s="21">
        <v>638.06586000000004</v>
      </c>
      <c r="H24" s="21">
        <v>638.06586000000004</v>
      </c>
      <c r="I24" s="21">
        <v>638.06586000000004</v>
      </c>
      <c r="J24" s="22">
        <v>662.21810000000005</v>
      </c>
      <c r="K24" s="22">
        <v>615.53206</v>
      </c>
      <c r="L24" s="22">
        <v>639.12030399999992</v>
      </c>
      <c r="M24" s="22">
        <v>605.15774999999996</v>
      </c>
      <c r="N24" s="22">
        <v>605.01383999999996</v>
      </c>
      <c r="O24" s="22">
        <v>605.06575399999997</v>
      </c>
      <c r="P24" s="22">
        <v>687.12865999999997</v>
      </c>
      <c r="Q24" s="22">
        <v>627.32137</v>
      </c>
      <c r="R24" s="22">
        <v>652.65972199999999</v>
      </c>
      <c r="S24" s="22">
        <v>694.06250999999997</v>
      </c>
      <c r="T24" s="22">
        <v>671.27916000000005</v>
      </c>
      <c r="U24" s="22">
        <v>679.5101699999999</v>
      </c>
      <c r="V24" s="22">
        <v>605.15774999999996</v>
      </c>
      <c r="W24" s="22">
        <v>604.75278000000003</v>
      </c>
      <c r="X24" s="22">
        <v>604.92489</v>
      </c>
      <c r="Y24" s="23"/>
      <c r="Z24" s="3" t="s">
        <v>18</v>
      </c>
      <c r="AA24" s="3" t="s">
        <v>48</v>
      </c>
      <c r="AB24" s="3">
        <f t="shared" ref="AB24:BB24" ca="1" si="16">AB16/AB$13</f>
        <v>0.99584105967745629</v>
      </c>
      <c r="AC24" s="3">
        <f t="shared" ca="1" si="16"/>
        <v>0.9910873915776478</v>
      </c>
      <c r="AD24" s="3">
        <f t="shared" ca="1" si="16"/>
        <v>0.83764157460800948</v>
      </c>
      <c r="AE24" s="3">
        <f t="shared" ca="1" si="16"/>
        <v>0.88449517954164791</v>
      </c>
      <c r="AF24" s="3">
        <f t="shared" ca="1" si="16"/>
        <v>0.74559840079635209</v>
      </c>
      <c r="AG24" s="3">
        <f t="shared" ca="1" si="16"/>
        <v>0.99328873872638701</v>
      </c>
      <c r="AH24" s="3">
        <f t="shared" ca="1" si="16"/>
        <v>0.71316029001224379</v>
      </c>
      <c r="AI24" s="3">
        <f t="shared" ca="1" si="16"/>
        <v>0.80921594852244161</v>
      </c>
      <c r="AJ24" s="3">
        <f t="shared" ca="1" si="16"/>
        <v>0.78036365714805311</v>
      </c>
      <c r="AK24" s="3">
        <f t="shared" ca="1" si="16"/>
        <v>0.99875240345463956</v>
      </c>
      <c r="AL24" s="3">
        <f t="shared" ca="1" si="16"/>
        <v>0.99603259296157642</v>
      </c>
      <c r="AM24" s="3">
        <f t="shared" ca="1" si="16"/>
        <v>0.69732414020813382</v>
      </c>
      <c r="AN24" s="3">
        <f t="shared" ca="1" si="16"/>
        <v>0.91780230770130267</v>
      </c>
      <c r="AO24" s="3">
        <f t="shared" ca="1" si="16"/>
        <v>0.83107696301779921</v>
      </c>
      <c r="AP24" s="3">
        <f t="shared" ca="1" si="16"/>
        <v>1</v>
      </c>
      <c r="AQ24" s="3">
        <f t="shared" ca="1" si="16"/>
        <v>0.99509241007824223</v>
      </c>
      <c r="AR24" s="3">
        <f t="shared" ca="1" si="16"/>
        <v>0.99595097891535711</v>
      </c>
      <c r="AS24" s="3">
        <f t="shared" ca="1" si="16"/>
        <v>0.99880568368162359</v>
      </c>
      <c r="AT24" s="3">
        <f t="shared" ca="1" si="16"/>
        <v>0.93085270878047721</v>
      </c>
      <c r="AU24" s="3">
        <f t="shared" ca="1" si="16"/>
        <v>0.92436557357439475</v>
      </c>
      <c r="AV24" s="3">
        <f t="shared" ca="1" si="16"/>
        <v>0.91932045141006113</v>
      </c>
      <c r="AW24" s="3">
        <f t="shared" ca="1" si="16"/>
        <v>1</v>
      </c>
      <c r="AX24" s="3">
        <f t="shared" ca="1" si="16"/>
        <v>0.94024718615086478</v>
      </c>
      <c r="AY24" s="3">
        <f t="shared" ca="1" si="16"/>
        <v>0.94500324664970081</v>
      </c>
      <c r="AZ24" s="3">
        <f t="shared" ca="1" si="16"/>
        <v>0.82752842990243503</v>
      </c>
      <c r="BA24" s="3">
        <f t="shared" ca="1" si="16"/>
        <v>0.8957356781414666</v>
      </c>
      <c r="BB24" s="3">
        <f t="shared" ca="1" si="16"/>
        <v>0.89069264646862345</v>
      </c>
    </row>
    <row r="25" spans="1:54" s="3" customFormat="1" x14ac:dyDescent="0.25">
      <c r="A25" s="3" t="s">
        <v>0</v>
      </c>
      <c r="B25" s="3">
        <v>100</v>
      </c>
      <c r="C25" s="19">
        <v>0.4</v>
      </c>
      <c r="D25" s="22">
        <v>2785.8719000000001</v>
      </c>
      <c r="E25" s="21">
        <v>2785.8719000000001</v>
      </c>
      <c r="F25" s="21">
        <v>2785.8719000000001</v>
      </c>
      <c r="G25" s="21">
        <v>2785.8719000000001</v>
      </c>
      <c r="H25" s="21">
        <v>2785.8719000000001</v>
      </c>
      <c r="I25" s="21">
        <v>2785.8719000000001</v>
      </c>
      <c r="J25" s="22">
        <v>2597.7088100000001</v>
      </c>
      <c r="K25" s="22">
        <v>2597.4133099999999</v>
      </c>
      <c r="L25" s="22">
        <v>2597.4724099999999</v>
      </c>
      <c r="M25" s="22">
        <v>2467.21018</v>
      </c>
      <c r="N25" s="22">
        <v>2417.4253800000001</v>
      </c>
      <c r="O25" s="22">
        <v>2453.1130860000003</v>
      </c>
      <c r="P25" s="22">
        <v>2783.5499300000001</v>
      </c>
      <c r="Q25" s="22">
        <v>2503.4293600000001</v>
      </c>
      <c r="R25" s="22">
        <v>2613.9094940000004</v>
      </c>
      <c r="S25" s="22">
        <v>2598.8728900000001</v>
      </c>
      <c r="T25" s="22">
        <v>2406.8777599999999</v>
      </c>
      <c r="U25" s="22">
        <v>2497.7488279999998</v>
      </c>
      <c r="V25" s="22">
        <v>2442.0903400000002</v>
      </c>
      <c r="W25" s="22">
        <v>2395.4817200000002</v>
      </c>
      <c r="X25" s="22">
        <v>2415.8760400000001</v>
      </c>
      <c r="Y25" s="23"/>
      <c r="Z25" s="3" t="s">
        <v>18</v>
      </c>
      <c r="AA25" s="3" t="s">
        <v>11</v>
      </c>
      <c r="AB25" s="3">
        <f t="shared" ref="AB25:BB25" ca="1" si="17">AB17/AB$13</f>
        <v>0.99584105967745629</v>
      </c>
      <c r="AC25" s="3">
        <f t="shared" ca="1" si="17"/>
        <v>0.96351372682917957</v>
      </c>
      <c r="AD25" s="3">
        <f t="shared" ca="1" si="17"/>
        <v>0.93163017489576383</v>
      </c>
      <c r="AE25" s="3">
        <f t="shared" ca="1" si="17"/>
        <v>0.88312164508354096</v>
      </c>
      <c r="AF25" s="3">
        <f t="shared" ca="1" si="17"/>
        <v>0.75248391866159814</v>
      </c>
      <c r="AG25" s="3">
        <f t="shared" ca="1" si="17"/>
        <v>0.98214124623432641</v>
      </c>
      <c r="AH25" s="3">
        <f t="shared" ca="1" si="17"/>
        <v>0.69370669068658086</v>
      </c>
      <c r="AI25" s="3">
        <f t="shared" ca="1" si="17"/>
        <v>0.79464990625643694</v>
      </c>
      <c r="AJ25" s="3">
        <f t="shared" ca="1" si="17"/>
        <v>0.77187836413366484</v>
      </c>
      <c r="AK25" s="3">
        <f t="shared" ca="1" si="17"/>
        <v>0.99541103932259667</v>
      </c>
      <c r="AL25" s="3">
        <f t="shared" ca="1" si="17"/>
        <v>0.99083942316135742</v>
      </c>
      <c r="AM25" s="3">
        <f t="shared" ca="1" si="17"/>
        <v>0.64826059174279171</v>
      </c>
      <c r="AN25" s="3">
        <f t="shared" ca="1" si="17"/>
        <v>0.91773007540326001</v>
      </c>
      <c r="AO25" s="3">
        <f t="shared" ca="1" si="17"/>
        <v>0.80978876876382289</v>
      </c>
      <c r="AP25" s="3">
        <f t="shared" ca="1" si="17"/>
        <v>0.99446307374227005</v>
      </c>
      <c r="AQ25" s="3">
        <f t="shared" ca="1" si="17"/>
        <v>0.95508727229108004</v>
      </c>
      <c r="AR25" s="3">
        <f t="shared" ca="1" si="17"/>
        <v>0.98945412304612634</v>
      </c>
      <c r="AS25" s="3">
        <f t="shared" ca="1" si="17"/>
        <v>0.99848355483072726</v>
      </c>
      <c r="AT25" s="3">
        <f t="shared" ca="1" si="17"/>
        <v>0.95037369470720112</v>
      </c>
      <c r="AU25" s="3">
        <f t="shared" ca="1" si="17"/>
        <v>0.8748546493794146</v>
      </c>
      <c r="AV25" s="3">
        <f t="shared" ca="1" si="17"/>
        <v>0.92083968632738855</v>
      </c>
      <c r="AW25" s="3">
        <f t="shared" ca="1" si="17"/>
        <v>0.93237324013354661</v>
      </c>
      <c r="AX25" s="3">
        <f t="shared" ca="1" si="17"/>
        <v>0.95494116582635935</v>
      </c>
      <c r="AY25" s="3">
        <f t="shared" ca="1" si="17"/>
        <v>0.95075142385143319</v>
      </c>
      <c r="AZ25" s="3">
        <f t="shared" ca="1" si="17"/>
        <v>0.83140836182671141</v>
      </c>
      <c r="BA25" s="3">
        <f t="shared" ca="1" si="17"/>
        <v>0.89479840319334858</v>
      </c>
      <c r="BB25" s="3">
        <f t="shared" ca="1" si="17"/>
        <v>0.88728607408607307</v>
      </c>
    </row>
    <row r="26" spans="1:54" s="3" customFormat="1" x14ac:dyDescent="0.25">
      <c r="A26" s="3" t="s">
        <v>0</v>
      </c>
      <c r="B26" s="3">
        <v>100</v>
      </c>
      <c r="C26" s="19">
        <v>0.7</v>
      </c>
      <c r="D26" s="22">
        <v>1913.80556</v>
      </c>
      <c r="E26" s="21">
        <v>1913.80556</v>
      </c>
      <c r="F26" s="21">
        <v>1913.80556</v>
      </c>
      <c r="G26" s="21">
        <v>1872.26484</v>
      </c>
      <c r="H26" s="21">
        <v>1872.26484</v>
      </c>
      <c r="I26" s="21">
        <v>1872.2648400000003</v>
      </c>
      <c r="J26" s="22">
        <v>1913.80556</v>
      </c>
      <c r="K26" s="22">
        <v>1871.9739099999999</v>
      </c>
      <c r="L26" s="22">
        <v>1901.5241900000001</v>
      </c>
      <c r="M26" s="22">
        <v>1797.5732499999999</v>
      </c>
      <c r="N26" s="22">
        <v>1780.98153</v>
      </c>
      <c r="O26" s="22">
        <v>1790.3025399999999</v>
      </c>
      <c r="P26" s="22">
        <v>1991.24748</v>
      </c>
      <c r="Q26" s="22">
        <v>1811.5139099999999</v>
      </c>
      <c r="R26" s="22">
        <v>1894.0312160000001</v>
      </c>
      <c r="S26" s="22">
        <v>1842.9763399999999</v>
      </c>
      <c r="T26" s="22">
        <v>1825.8222599999999</v>
      </c>
      <c r="U26" s="22">
        <v>1835.4868259999998</v>
      </c>
      <c r="V26" s="22">
        <v>1779.5641900000001</v>
      </c>
      <c r="W26" s="22">
        <v>1770.7827400000001</v>
      </c>
      <c r="X26" s="22">
        <v>1774.9685800000002</v>
      </c>
      <c r="Y26" s="23"/>
      <c r="Z26" s="3" t="s">
        <v>18</v>
      </c>
      <c r="AA26" s="3" t="s">
        <v>12</v>
      </c>
      <c r="AB26" s="3">
        <f t="shared" ref="AB26:BB26" ca="1" si="18">AB18/AB$13</f>
        <v>0.99577354107839267</v>
      </c>
      <c r="AC26" s="3">
        <f t="shared" ca="1" si="18"/>
        <v>0.88626243803148108</v>
      </c>
      <c r="AD26" s="3">
        <f t="shared" ca="1" si="18"/>
        <v>0.8598893722506209</v>
      </c>
      <c r="AE26" s="3">
        <f t="shared" ca="1" si="18"/>
        <v>0.8656403958495037</v>
      </c>
      <c r="AF26" s="3">
        <f t="shared" ca="1" si="18"/>
        <v>0.96967538451436741</v>
      </c>
      <c r="AG26" s="3">
        <f t="shared" ca="1" si="18"/>
        <v>0.96487917216949526</v>
      </c>
      <c r="AH26" s="3">
        <f t="shared" ca="1" si="18"/>
        <v>0.69315199111465264</v>
      </c>
      <c r="AI26" s="3">
        <f t="shared" ca="1" si="18"/>
        <v>0.88483315619597847</v>
      </c>
      <c r="AJ26" s="3">
        <f t="shared" ca="1" si="18"/>
        <v>0.77070414646812124</v>
      </c>
      <c r="AK26" s="3">
        <f t="shared" ca="1" si="18"/>
        <v>0.99541103932259667</v>
      </c>
      <c r="AL26" s="3">
        <f t="shared" ca="1" si="18"/>
        <v>0.99603259296157642</v>
      </c>
      <c r="AM26" s="3">
        <f t="shared" ca="1" si="18"/>
        <v>0.62149726663817251</v>
      </c>
      <c r="AN26" s="3">
        <f t="shared" ca="1" si="18"/>
        <v>0.91770739841246562</v>
      </c>
      <c r="AO26" s="3">
        <f t="shared" ca="1" si="18"/>
        <v>0.73068408412534525</v>
      </c>
      <c r="AP26" s="3">
        <f t="shared" ca="1" si="18"/>
        <v>0.93802183387659577</v>
      </c>
      <c r="AQ26" s="3">
        <f t="shared" ca="1" si="18"/>
        <v>0.88845223607290646</v>
      </c>
      <c r="AR26" s="3">
        <f t="shared" ca="1" si="18"/>
        <v>0.97019394724675045</v>
      </c>
      <c r="AS26" s="3">
        <f t="shared" ca="1" si="18"/>
        <v>0.99228613303643887</v>
      </c>
      <c r="AT26" s="3">
        <f t="shared" ca="1" si="18"/>
        <v>0.91956340685145577</v>
      </c>
      <c r="AU26" s="3">
        <f t="shared" ca="1" si="18"/>
        <v>0.8237407015534296</v>
      </c>
      <c r="AV26" s="3">
        <f t="shared" ca="1" si="18"/>
        <v>0.87177414898839589</v>
      </c>
      <c r="AW26" s="3">
        <f t="shared" ca="1" si="18"/>
        <v>0.88055487619513306</v>
      </c>
      <c r="AX26" s="3">
        <f t="shared" ca="1" si="18"/>
        <v>0.89908590367682473</v>
      </c>
      <c r="AY26" s="3">
        <f t="shared" ca="1" si="18"/>
        <v>0.92650355665183892</v>
      </c>
      <c r="AZ26" s="3">
        <f t="shared" ca="1" si="18"/>
        <v>0.80302273945038305</v>
      </c>
      <c r="BA26" s="3">
        <f t="shared" ca="1" si="18"/>
        <v>0.89172811743397795</v>
      </c>
      <c r="BB26" s="3">
        <f t="shared" ca="1" si="18"/>
        <v>0.88598782844680191</v>
      </c>
    </row>
    <row r="27" spans="1:54" s="3" customFormat="1" x14ac:dyDescent="0.25">
      <c r="A27" s="3" t="s">
        <v>0</v>
      </c>
      <c r="B27" s="3">
        <v>100</v>
      </c>
      <c r="C27" s="19">
        <v>1</v>
      </c>
      <c r="D27" s="22">
        <v>1807.76469</v>
      </c>
      <c r="E27" s="21">
        <v>1807.76469</v>
      </c>
      <c r="F27" s="21">
        <v>1807.76469</v>
      </c>
      <c r="G27" s="21">
        <v>1796.8350700000001</v>
      </c>
      <c r="H27" s="21">
        <v>1796.8350700000001</v>
      </c>
      <c r="I27" s="21">
        <v>1796.8350700000003</v>
      </c>
      <c r="J27" s="22">
        <v>1807.76469</v>
      </c>
      <c r="K27" s="22">
        <v>1807.76469</v>
      </c>
      <c r="L27" s="22">
        <v>1807.76469</v>
      </c>
      <c r="M27" s="22">
        <v>1763.96829</v>
      </c>
      <c r="N27" s="22">
        <v>1760.3730499999999</v>
      </c>
      <c r="O27" s="22">
        <v>1761.6596440000001</v>
      </c>
      <c r="P27" s="22">
        <v>1901.40624</v>
      </c>
      <c r="Q27" s="22">
        <v>1802.3963799999999</v>
      </c>
      <c r="R27" s="22">
        <v>1855.228758</v>
      </c>
      <c r="S27" s="22">
        <v>1874.51667</v>
      </c>
      <c r="T27" s="22">
        <v>1802.4727600000001</v>
      </c>
      <c r="U27" s="22">
        <v>1826.035568</v>
      </c>
      <c r="V27" s="22">
        <v>1768.5943600000001</v>
      </c>
      <c r="W27" s="22">
        <v>1763.6294399999999</v>
      </c>
      <c r="X27" s="22">
        <v>1765.0566599999997</v>
      </c>
      <c r="Y27" s="23"/>
      <c r="Z27" s="3" t="s">
        <v>18</v>
      </c>
      <c r="AA27" s="3" t="s">
        <v>13</v>
      </c>
      <c r="AB27" s="3">
        <f t="shared" ref="AB27:BB27" ca="1" si="19">AB19/AB$13</f>
        <v>0.99830941643135707</v>
      </c>
      <c r="AC27" s="3">
        <f t="shared" ca="1" si="19"/>
        <v>0.93896959576613448</v>
      </c>
      <c r="AD27" s="3">
        <f t="shared" ca="1" si="19"/>
        <v>0.9612667731989204</v>
      </c>
      <c r="AE27" s="3">
        <f t="shared" ca="1" si="19"/>
        <v>0.91684575554556957</v>
      </c>
      <c r="AF27" s="3">
        <f t="shared" ca="1" si="19"/>
        <v>0.77867803054165707</v>
      </c>
      <c r="AG27" s="3">
        <f t="shared" ca="1" si="19"/>
        <v>0.99168208318528295</v>
      </c>
      <c r="AH27" s="3">
        <f t="shared" ca="1" si="19"/>
        <v>0.95516958811706798</v>
      </c>
      <c r="AI27" s="3">
        <f t="shared" ca="1" si="19"/>
        <v>0.99013983564218433</v>
      </c>
      <c r="AJ27" s="3">
        <f t="shared" ca="1" si="19"/>
        <v>0.96492562420676264</v>
      </c>
      <c r="AK27" s="3">
        <f t="shared" ca="1" si="19"/>
        <v>0.99614347787997837</v>
      </c>
      <c r="AL27" s="3">
        <f t="shared" ca="1" si="19"/>
        <v>0.99563582407970586</v>
      </c>
      <c r="AM27" s="3">
        <f t="shared" ca="1" si="19"/>
        <v>0.65862506676594113</v>
      </c>
      <c r="AN27" s="3">
        <f t="shared" ca="1" si="19"/>
        <v>0.91774374939786052</v>
      </c>
      <c r="AO27" s="3">
        <f t="shared" ca="1" si="19"/>
        <v>0.75592312844325582</v>
      </c>
      <c r="AP27" s="3">
        <f t="shared" ca="1" si="19"/>
        <v>0.96489611915451434</v>
      </c>
      <c r="AQ27" s="3">
        <f t="shared" ca="1" si="19"/>
        <v>0.88853003432734867</v>
      </c>
      <c r="AR27" s="3">
        <f t="shared" ca="1" si="19"/>
        <v>0.97462329649270796</v>
      </c>
      <c r="AS27" s="3">
        <f t="shared" ca="1" si="19"/>
        <v>0.99503326282036475</v>
      </c>
      <c r="AT27" s="3">
        <f t="shared" ca="1" si="19"/>
        <v>0.91956340685145577</v>
      </c>
      <c r="AU27" s="3">
        <f t="shared" ca="1" si="19"/>
        <v>0.9305631820200847</v>
      </c>
      <c r="AV27" s="3">
        <f t="shared" ca="1" si="19"/>
        <v>0.94034717708639814</v>
      </c>
      <c r="AW27" s="3">
        <f t="shared" ca="1" si="19"/>
        <v>0.93827339799794829</v>
      </c>
      <c r="AX27" s="3">
        <f t="shared" ca="1" si="19"/>
        <v>0.95117821115836398</v>
      </c>
      <c r="AY27" s="3">
        <f t="shared" ca="1" si="19"/>
        <v>0.97571403678574231</v>
      </c>
      <c r="AZ27" s="3">
        <f t="shared" ca="1" si="19"/>
        <v>0.96348846906717744</v>
      </c>
      <c r="BA27" s="3">
        <f t="shared" ca="1" si="19"/>
        <v>0.97886547951378777</v>
      </c>
      <c r="BB27" s="3">
        <f t="shared" ca="1" si="19"/>
        <v>0.93698145579446457</v>
      </c>
    </row>
    <row r="28" spans="1:54" s="3" customFormat="1" x14ac:dyDescent="0.25">
      <c r="A28" s="3" t="s">
        <v>0</v>
      </c>
      <c r="B28" s="3">
        <v>1000</v>
      </c>
      <c r="C28" s="19">
        <v>0.4</v>
      </c>
      <c r="D28" s="22">
        <v>21568.1463</v>
      </c>
      <c r="E28" s="21">
        <v>21568.1463</v>
      </c>
      <c r="F28" s="21">
        <v>21568.1463</v>
      </c>
      <c r="G28" s="21">
        <v>21467.494269999999</v>
      </c>
      <c r="H28" s="21">
        <v>21467.494269999999</v>
      </c>
      <c r="I28" s="21">
        <v>21467.494269999999</v>
      </c>
      <c r="J28" s="22">
        <v>21568.1463</v>
      </c>
      <c r="K28" s="22">
        <v>21568.1463</v>
      </c>
      <c r="L28" s="22">
        <v>21568.1463</v>
      </c>
      <c r="M28" s="22">
        <v>20831.775000000001</v>
      </c>
      <c r="N28" s="22">
        <v>20831.775000000001</v>
      </c>
      <c r="O28" s="22">
        <v>20831.775000000001</v>
      </c>
      <c r="P28" s="22">
        <v>25941.7</v>
      </c>
      <c r="Q28" s="22">
        <v>24095.719089999999</v>
      </c>
      <c r="R28" s="22">
        <v>24994.528817999999</v>
      </c>
      <c r="S28" s="22">
        <v>21786</v>
      </c>
      <c r="T28" s="22">
        <v>21285.338530000001</v>
      </c>
      <c r="U28" s="22">
        <v>21564.589622</v>
      </c>
      <c r="V28" s="22">
        <v>20831.775000000001</v>
      </c>
      <c r="W28" s="22">
        <v>20831.775000000001</v>
      </c>
      <c r="X28" s="22">
        <v>20831.775000000001</v>
      </c>
      <c r="Y28" s="23"/>
      <c r="Z28" s="3" t="s">
        <v>18</v>
      </c>
      <c r="AA28" s="3" t="s">
        <v>19</v>
      </c>
      <c r="AB28" s="3">
        <f t="shared" ref="AB28:BB28" ca="1" si="20">AB20/AB$13</f>
        <v>0.99577354107839267</v>
      </c>
      <c r="AC28" s="3">
        <f t="shared" ca="1" si="20"/>
        <v>0.94593197483004055</v>
      </c>
      <c r="AD28" s="3">
        <f t="shared" ca="1" si="20"/>
        <v>0.85894459016605884</v>
      </c>
      <c r="AE28" s="3">
        <f t="shared" ca="1" si="20"/>
        <v>0.87461038032599381</v>
      </c>
      <c r="AF28" s="3">
        <f t="shared" ca="1" si="20"/>
        <v>0.72553611453660838</v>
      </c>
      <c r="AG28" s="3">
        <f t="shared" ca="1" si="20"/>
        <v>0.97470661639749434</v>
      </c>
      <c r="AH28" s="3">
        <f t="shared" ca="1" si="20"/>
        <v>0.7630538575286494</v>
      </c>
      <c r="AI28" s="3">
        <f t="shared" ca="1" si="20"/>
        <v>0.82143195167224703</v>
      </c>
      <c r="AJ28" s="3">
        <f t="shared" ca="1" si="20"/>
        <v>0.77268461352526119</v>
      </c>
      <c r="AK28" s="3">
        <f t="shared" ca="1" si="20"/>
        <v>0.99541103932259667</v>
      </c>
      <c r="AL28" s="3">
        <f t="shared" ca="1" si="20"/>
        <v>0.99083942316135742</v>
      </c>
      <c r="AM28" s="3">
        <f t="shared" ca="1" si="20"/>
        <v>0.68314518554927017</v>
      </c>
      <c r="AN28" s="3">
        <f t="shared" ca="1" si="20"/>
        <v>0.91772709800045316</v>
      </c>
      <c r="AO28" s="3">
        <f t="shared" ca="1" si="20"/>
        <v>0.76978800148061433</v>
      </c>
      <c r="AP28" s="3">
        <f t="shared" ca="1" si="20"/>
        <v>0.98565090896233709</v>
      </c>
      <c r="AQ28" s="3">
        <f t="shared" ca="1" si="20"/>
        <v>0.88856240949264365</v>
      </c>
      <c r="AR28" s="3">
        <f t="shared" ca="1" si="20"/>
        <v>0.97694034420093423</v>
      </c>
      <c r="AS28" s="3">
        <f t="shared" ca="1" si="20"/>
        <v>0.99729414315195097</v>
      </c>
      <c r="AT28" s="3">
        <f t="shared" ca="1" si="20"/>
        <v>0.91956340685145577</v>
      </c>
      <c r="AU28" s="3">
        <f t="shared" ca="1" si="20"/>
        <v>0.94814707001741672</v>
      </c>
      <c r="AV28" s="3">
        <f t="shared" ca="1" si="20"/>
        <v>0.97903309890632173</v>
      </c>
      <c r="AW28" s="3">
        <f t="shared" ca="1" si="20"/>
        <v>0.89657705654018038</v>
      </c>
      <c r="AX28" s="3">
        <f t="shared" ca="1" si="20"/>
        <v>0.92177735034723052</v>
      </c>
      <c r="AY28" s="3">
        <f t="shared" ca="1" si="20"/>
        <v>0.96036056345328913</v>
      </c>
      <c r="AZ28" s="3">
        <f t="shared" ca="1" si="20"/>
        <v>0.83127125909250354</v>
      </c>
      <c r="BA28" s="3">
        <f t="shared" ca="1" si="20"/>
        <v>0.89914918413232825</v>
      </c>
      <c r="BB28" s="3">
        <f t="shared" ca="1" si="20"/>
        <v>0.89094674527604667</v>
      </c>
    </row>
    <row r="29" spans="1:54" s="3" customFormat="1" x14ac:dyDescent="0.25">
      <c r="A29" s="3" t="s">
        <v>0</v>
      </c>
      <c r="B29" s="3">
        <v>1000</v>
      </c>
      <c r="C29" s="19">
        <v>0.7</v>
      </c>
      <c r="D29" s="22">
        <v>19062.378970000002</v>
      </c>
      <c r="E29" s="21">
        <v>19062.378970000002</v>
      </c>
      <c r="F29" s="21">
        <v>19062.378970000002</v>
      </c>
      <c r="G29" s="21">
        <v>19082.346249999999</v>
      </c>
      <c r="H29" s="21">
        <v>19082.346249999999</v>
      </c>
      <c r="I29" s="21">
        <v>19082.346249999999</v>
      </c>
      <c r="J29" s="22">
        <v>19062.378970000002</v>
      </c>
      <c r="K29" s="22">
        <v>19062.378970000002</v>
      </c>
      <c r="L29" s="22">
        <v>19062.378970000002</v>
      </c>
      <c r="M29" s="22">
        <v>19003.402279999998</v>
      </c>
      <c r="N29" s="22">
        <v>18993.519980000001</v>
      </c>
      <c r="O29" s="22">
        <v>18996.970995999996</v>
      </c>
      <c r="P29" s="22">
        <v>21303.546030000001</v>
      </c>
      <c r="Q29" s="22">
        <v>19744.471689999998</v>
      </c>
      <c r="R29" s="22">
        <v>20853.305800000002</v>
      </c>
      <c r="S29" s="22">
        <v>19170.716840000001</v>
      </c>
      <c r="T29" s="22">
        <v>19095.402119999999</v>
      </c>
      <c r="U29" s="22">
        <v>19155.066032000002</v>
      </c>
      <c r="V29" s="22">
        <v>18986.09276</v>
      </c>
      <c r="W29" s="22">
        <v>18979.541669999999</v>
      </c>
      <c r="X29" s="22">
        <v>18981.848965999998</v>
      </c>
      <c r="Y29" s="23"/>
      <c r="Z29" s="3" t="s">
        <v>18</v>
      </c>
      <c r="AA29" s="3" t="s">
        <v>14</v>
      </c>
      <c r="AB29" s="3">
        <f t="shared" ref="AB29:BB29" ca="1" si="21">AB21/AB$13</f>
        <v>0.99577354107839267</v>
      </c>
      <c r="AC29" s="3">
        <f t="shared" ca="1" si="21"/>
        <v>0.880723126367293</v>
      </c>
      <c r="AD29" s="3">
        <f t="shared" ca="1" si="21"/>
        <v>0.85536817960362976</v>
      </c>
      <c r="AE29" s="3">
        <f t="shared" ca="1" si="21"/>
        <v>0.8656403958495037</v>
      </c>
      <c r="AF29" s="3">
        <f t="shared" ca="1" si="21"/>
        <v>0.77194983322982469</v>
      </c>
      <c r="AG29" s="3">
        <f t="shared" ca="1" si="21"/>
        <v>0.96705137978597977</v>
      </c>
      <c r="AH29" s="3">
        <f t="shared" ca="1" si="21"/>
        <v>0.69314366079351297</v>
      </c>
      <c r="AI29" s="3">
        <f t="shared" ca="1" si="21"/>
        <v>0.83481989643469146</v>
      </c>
      <c r="AJ29" s="3">
        <f t="shared" ca="1" si="21"/>
        <v>0.77000918745392</v>
      </c>
      <c r="AK29" s="3">
        <f t="shared" ca="1" si="21"/>
        <v>0.99541103932259667</v>
      </c>
      <c r="AL29" s="3">
        <f t="shared" ca="1" si="21"/>
        <v>0.99083942316135742</v>
      </c>
      <c r="AM29" s="3">
        <f t="shared" ca="1" si="21"/>
        <v>0.62127023241150459</v>
      </c>
      <c r="AN29" s="3">
        <f t="shared" ca="1" si="21"/>
        <v>0.91770739841246562</v>
      </c>
      <c r="AO29" s="3">
        <f t="shared" ca="1" si="21"/>
        <v>0.72999446844078797</v>
      </c>
      <c r="AP29" s="3">
        <f t="shared" ca="1" si="21"/>
        <v>0.93886017405760636</v>
      </c>
      <c r="AQ29" s="3">
        <f t="shared" ca="1" si="21"/>
        <v>0.8884770263640126</v>
      </c>
      <c r="AR29" s="3">
        <f t="shared" ca="1" si="21"/>
        <v>0.9679712702640445</v>
      </c>
      <c r="AS29" s="3">
        <f t="shared" ca="1" si="21"/>
        <v>0.99086742060184307</v>
      </c>
      <c r="AT29" s="3">
        <f t="shared" ca="1" si="21"/>
        <v>0.91956340685145577</v>
      </c>
      <c r="AU29" s="3">
        <f t="shared" ca="1" si="21"/>
        <v>0.82223481961718992</v>
      </c>
      <c r="AV29" s="3">
        <f t="shared" ca="1" si="21"/>
        <v>0.87157119320563792</v>
      </c>
      <c r="AW29" s="3">
        <f t="shared" ca="1" si="21"/>
        <v>0.86718848774058854</v>
      </c>
      <c r="AX29" s="3">
        <f t="shared" ca="1" si="21"/>
        <v>0.89138522349818627</v>
      </c>
      <c r="AY29" s="3">
        <f t="shared" ca="1" si="21"/>
        <v>0.92829013751422196</v>
      </c>
      <c r="AZ29" s="3">
        <f t="shared" ca="1" si="21"/>
        <v>0.80302273945038305</v>
      </c>
      <c r="BA29" s="3">
        <f t="shared" ca="1" si="21"/>
        <v>0.89101828114762904</v>
      </c>
      <c r="BB29" s="3">
        <f t="shared" ca="1" si="21"/>
        <v>0.88574088762441106</v>
      </c>
    </row>
    <row r="30" spans="1:54" s="3" customFormat="1" x14ac:dyDescent="0.25">
      <c r="A30" s="3" t="s">
        <v>0</v>
      </c>
      <c r="B30" s="3">
        <v>1000</v>
      </c>
      <c r="C30" s="19">
        <v>1</v>
      </c>
      <c r="D30" s="22">
        <v>19010.869040000001</v>
      </c>
      <c r="E30" s="21">
        <v>19010.869040000001</v>
      </c>
      <c r="F30" s="21">
        <v>19010.869040000001</v>
      </c>
      <c r="G30" s="21">
        <v>19083.857789999998</v>
      </c>
      <c r="H30" s="21">
        <v>19083.857789999998</v>
      </c>
      <c r="I30" s="21">
        <v>19083.857789999998</v>
      </c>
      <c r="J30" s="22">
        <v>19010.869040000001</v>
      </c>
      <c r="K30" s="22">
        <v>19010.869040000001</v>
      </c>
      <c r="L30" s="22">
        <v>19010.869040000001</v>
      </c>
      <c r="M30" s="22">
        <v>18985.1067</v>
      </c>
      <c r="N30" s="22">
        <v>18979.62212</v>
      </c>
      <c r="O30" s="22">
        <v>18983.053007999999</v>
      </c>
      <c r="P30" s="22">
        <v>21425.862069999999</v>
      </c>
      <c r="Q30" s="22">
        <v>19219.016449999999</v>
      </c>
      <c r="R30" s="22">
        <v>20075.635434</v>
      </c>
      <c r="S30" s="22">
        <v>19106.304220000002</v>
      </c>
      <c r="T30" s="22">
        <v>19060.194599999999</v>
      </c>
      <c r="U30" s="22">
        <v>19089.302076</v>
      </c>
      <c r="V30" s="22">
        <v>18978.39372</v>
      </c>
      <c r="W30" s="22">
        <v>18976.906859999999</v>
      </c>
      <c r="X30" s="22">
        <v>18977.762087999999</v>
      </c>
      <c r="Y30" s="23"/>
    </row>
    <row r="31" spans="1:54" s="3" customFormat="1" x14ac:dyDescent="0.25">
      <c r="D31" s="12"/>
      <c r="E31" s="12"/>
      <c r="F31" s="12"/>
      <c r="G31" s="12"/>
      <c r="H31" s="12"/>
      <c r="I31" s="12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AB31" s="27" t="s">
        <v>15</v>
      </c>
      <c r="AC31" s="27" t="s">
        <v>48</v>
      </c>
      <c r="AD31" s="27" t="s">
        <v>11</v>
      </c>
      <c r="AE31" s="27" t="s">
        <v>12</v>
      </c>
      <c r="AF31" s="27" t="s">
        <v>13</v>
      </c>
      <c r="AG31" s="27" t="s">
        <v>19</v>
      </c>
      <c r="AH31" s="27" t="s">
        <v>14</v>
      </c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</row>
    <row r="32" spans="1:54" s="3" customFormat="1" x14ac:dyDescent="0.25">
      <c r="D32" s="9"/>
      <c r="E32" s="9"/>
      <c r="F32" s="9"/>
      <c r="G32" s="9"/>
      <c r="H32" s="9"/>
      <c r="I32" s="9"/>
      <c r="AB32" s="30">
        <f ca="1">AVERAGE(AB23:BB23)</f>
        <v>0.948038529093158</v>
      </c>
      <c r="AC32" s="30">
        <f ca="1">AVERAGE(AB24:BB24)</f>
        <v>0.90575094969284964</v>
      </c>
      <c r="AD32" s="30">
        <f ca="1">AVERAGE(AB25:BB25)</f>
        <v>0.89874486496644646</v>
      </c>
      <c r="AE32" s="30">
        <f ca="1">AVERAGE(AB26:BB26)</f>
        <v>0.88307620031902589</v>
      </c>
      <c r="AF32" s="30">
        <f ca="1">AVERAGE(AB27:BB27)</f>
        <v>0.93252279549155692</v>
      </c>
      <c r="AG32" s="30">
        <f ca="1">AVERAGE(AB28:BB28)</f>
        <v>0.89573547881480264</v>
      </c>
      <c r="AH32" s="30">
        <f ca="1">AVERAGE(AB29:BB29)</f>
        <v>0.87244047519565471</v>
      </c>
    </row>
    <row r="33" spans="4:55" s="3" customFormat="1" x14ac:dyDescent="0.25">
      <c r="D33" s="9"/>
      <c r="E33" s="9"/>
      <c r="F33" s="9"/>
      <c r="G33" s="9"/>
      <c r="H33" s="9"/>
      <c r="I33" s="9"/>
    </row>
    <row r="34" spans="4:55" s="2" customFormat="1" x14ac:dyDescent="0.25">
      <c r="D34" s="7"/>
      <c r="E34" s="7"/>
      <c r="F34" s="7"/>
      <c r="G34" s="7"/>
      <c r="H34" s="7"/>
      <c r="I34" s="7"/>
      <c r="AA34" s="3"/>
      <c r="AB34" s="3"/>
      <c r="BC34" s="3"/>
    </row>
    <row r="35" spans="4:55" x14ac:dyDescent="0.25">
      <c r="AA35" s="3"/>
      <c r="AB35" s="3"/>
      <c r="BC35" s="2"/>
    </row>
    <row r="36" spans="4:55" x14ac:dyDescent="0.25">
      <c r="AA36" s="3"/>
      <c r="AB36" s="3"/>
    </row>
    <row r="37" spans="4:55" x14ac:dyDescent="0.25">
      <c r="AA37" s="3"/>
      <c r="AB37" s="3"/>
    </row>
    <row r="38" spans="4:55" x14ac:dyDescent="0.25">
      <c r="AA38" s="3"/>
      <c r="AB38" s="3"/>
    </row>
    <row r="39" spans="4:55" x14ac:dyDescent="0.25">
      <c r="AA39" s="3"/>
      <c r="AB39" s="3"/>
    </row>
    <row r="40" spans="4:55" x14ac:dyDescent="0.25">
      <c r="Z40" s="3"/>
      <c r="AA40" s="3"/>
      <c r="AB40" s="3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</row>
    <row r="41" spans="4:55" x14ac:dyDescent="0.25">
      <c r="Z41" s="3"/>
      <c r="AA41" s="3"/>
      <c r="AB41" s="3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</row>
    <row r="42" spans="4:55" x14ac:dyDescent="0.25">
      <c r="Z42" s="3"/>
      <c r="AA42" s="3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</row>
    <row r="43" spans="4:55" x14ac:dyDescent="0.25">
      <c r="Z43" s="3"/>
      <c r="AA43" s="3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</row>
    <row r="44" spans="4:55" x14ac:dyDescent="0.25">
      <c r="Z44" s="3"/>
      <c r="AA44" s="3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</row>
    <row r="45" spans="4:55" x14ac:dyDescent="0.25">
      <c r="Z45" s="3"/>
      <c r="AA45" s="3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</row>
    <row r="46" spans="4:55" x14ac:dyDescent="0.25"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4:55" x14ac:dyDescent="0.25"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4:55" x14ac:dyDescent="0.25"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</row>
    <row r="49" spans="26:54" x14ac:dyDescent="0.25"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</row>
    <row r="50" spans="26:54" x14ac:dyDescent="0.25"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</row>
    <row r="51" spans="26:54" x14ac:dyDescent="0.25"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</row>
    <row r="52" spans="26:54" x14ac:dyDescent="0.25"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</row>
    <row r="53" spans="26:54" x14ac:dyDescent="0.25">
      <c r="Z53" s="3"/>
      <c r="AA53" s="3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</row>
    <row r="54" spans="26:54" x14ac:dyDescent="0.25"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</row>
    <row r="76" spans="30:45" x14ac:dyDescent="0.25">
      <c r="AD76" s="34" t="s">
        <v>62</v>
      </c>
      <c r="AE76" s="34"/>
      <c r="AK76" s="34" t="s">
        <v>63</v>
      </c>
      <c r="AL76" s="34"/>
      <c r="AR76" s="34" t="s">
        <v>64</v>
      </c>
      <c r="AS76" s="34"/>
    </row>
  </sheetData>
  <sortState xmlns:xlrd2="http://schemas.microsoft.com/office/spreadsheetml/2017/richdata2" ref="Z15:BB35">
    <sortCondition ref="AA15:AA35"/>
  </sortState>
  <mergeCells count="10">
    <mergeCell ref="AD76:AE76"/>
    <mergeCell ref="AK76:AL76"/>
    <mergeCell ref="AR76:AS76"/>
    <mergeCell ref="V2:X2"/>
    <mergeCell ref="D2:F2"/>
    <mergeCell ref="G2:I2"/>
    <mergeCell ref="J2:L2"/>
    <mergeCell ref="M2:O2"/>
    <mergeCell ref="P2:R2"/>
    <mergeCell ref="S2:U2"/>
  </mergeCells>
  <phoneticPr fontId="1" type="noConversion"/>
  <conditionalFormatting sqref="J4:J30 M4:M30 P4:P30 S4:S30 V4:V30 D4:D30 G4:G30">
    <cfRule type="expression" dxfId="2" priority="3">
      <formula>D4=MIN($J4,$M4,$P4,$S4,$V4)</formula>
    </cfRule>
  </conditionalFormatting>
  <conditionalFormatting sqref="K4:K30 N4:N30 Q4:Q30 T4:T30 W4:W30 H4:H30 E4:E30">
    <cfRule type="expression" dxfId="1" priority="2">
      <formula>E4=MIN($K4,$N4,$Q4,$T4,$W4)</formula>
    </cfRule>
  </conditionalFormatting>
  <conditionalFormatting sqref="L4:L30 O4:O30 R4:R30 U4:U30 I4:I30 F4:F30 X4:Y30">
    <cfRule type="expression" dxfId="0" priority="1">
      <formula>F4=MIN($L4,$O4,$R4,$U4,$X4)</formula>
    </cfRule>
  </conditionalFormatting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Data_original</vt:lpstr>
      <vt:lpstr> Compare ms</vt:lpstr>
      <vt:lpstr>Average of normalized makespan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JingNi</dc:creator>
  <cp:lastModifiedBy>qqq</cp:lastModifiedBy>
  <dcterms:created xsi:type="dcterms:W3CDTF">2015-06-05T18:19:34Z</dcterms:created>
  <dcterms:modified xsi:type="dcterms:W3CDTF">2021-12-10T09:36:50Z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e940379d</vt:lpwstr>
  </property>
</Properties>
</file>