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CESI\A3\NoSQL\projet\VRP---Ant-Colony-Optimization---Python\Livrable 2\Statistics\"/>
    </mc:Choice>
  </mc:AlternateContent>
  <xr:revisionPtr revIDLastSave="0" documentId="13_ncr:1_{7489E357-B23F-4AE9-A9BA-5E01C6618D1E}" xr6:coauthVersionLast="47" xr6:coauthVersionMax="47" xr10:uidLastSave="{00000000-0000-0000-0000-000000000000}"/>
  <bookViews>
    <workbookView xWindow="30795" yWindow="1815" windowWidth="24750" windowHeight="13005" xr2:uid="{F3020E98-56CC-4353-9D5B-CD3FFF333CBC}"/>
  </bookViews>
  <sheets>
    <sheet name="50" sheetId="1" r:id="rId1"/>
    <sheet name="500" sheetId="4" r:id="rId2"/>
    <sheet name="100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5" l="1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X59" i="5"/>
  <c r="W59" i="5"/>
  <c r="V59" i="5"/>
  <c r="U59" i="5"/>
  <c r="T59" i="5"/>
  <c r="S59" i="5"/>
  <c r="Q59" i="5"/>
  <c r="P59" i="5"/>
  <c r="O59" i="5"/>
  <c r="N59" i="5"/>
  <c r="M59" i="5"/>
  <c r="L59" i="5"/>
  <c r="X48" i="5"/>
  <c r="W48" i="5"/>
  <c r="V48" i="5"/>
  <c r="U48" i="5"/>
  <c r="T48" i="5"/>
  <c r="S48" i="5"/>
  <c r="Q48" i="5"/>
  <c r="P48" i="5"/>
  <c r="O48" i="5"/>
  <c r="N48" i="5"/>
  <c r="M48" i="5"/>
  <c r="L48" i="5"/>
  <c r="X37" i="5"/>
  <c r="W37" i="5"/>
  <c r="V37" i="5"/>
  <c r="U37" i="5"/>
  <c r="T37" i="5"/>
  <c r="S37" i="5"/>
  <c r="Q37" i="5"/>
  <c r="P37" i="5"/>
  <c r="O37" i="5"/>
  <c r="N37" i="5"/>
  <c r="M37" i="5"/>
  <c r="L37" i="5"/>
  <c r="X26" i="5"/>
  <c r="W26" i="5"/>
  <c r="V26" i="5"/>
  <c r="U26" i="5"/>
  <c r="T26" i="5"/>
  <c r="S26" i="5"/>
  <c r="Q26" i="5"/>
  <c r="P26" i="5"/>
  <c r="O26" i="5"/>
  <c r="N26" i="5"/>
  <c r="M26" i="5"/>
  <c r="L26" i="5"/>
  <c r="X15" i="5"/>
  <c r="W15" i="5"/>
  <c r="V15" i="5"/>
  <c r="U15" i="5"/>
  <c r="T15" i="5"/>
  <c r="S15" i="5"/>
  <c r="Q15" i="5"/>
  <c r="P15" i="5"/>
  <c r="O15" i="5"/>
  <c r="N15" i="5"/>
  <c r="M15" i="5"/>
  <c r="L15" i="5"/>
  <c r="X4" i="5"/>
  <c r="W4" i="5"/>
  <c r="V4" i="5"/>
  <c r="U4" i="5"/>
  <c r="T4" i="5"/>
  <c r="S4" i="5"/>
  <c r="Q4" i="5"/>
  <c r="P4" i="5"/>
  <c r="O4" i="5"/>
  <c r="N4" i="5"/>
  <c r="M4" i="5"/>
  <c r="L4" i="5"/>
  <c r="K77" i="4"/>
  <c r="J77" i="4"/>
  <c r="I77" i="4"/>
  <c r="H77" i="4"/>
  <c r="G77" i="4"/>
  <c r="F77" i="4"/>
  <c r="E77" i="4"/>
  <c r="D77" i="4"/>
  <c r="K76" i="4"/>
  <c r="J76" i="4"/>
  <c r="I76" i="4"/>
  <c r="H76" i="4"/>
  <c r="G76" i="4"/>
  <c r="F76" i="4"/>
  <c r="E76" i="4"/>
  <c r="D76" i="4"/>
  <c r="K73" i="4"/>
  <c r="J73" i="4"/>
  <c r="I73" i="4"/>
  <c r="H73" i="4"/>
  <c r="G73" i="4"/>
  <c r="F73" i="4"/>
  <c r="E73" i="4"/>
  <c r="D73" i="4"/>
  <c r="K72" i="4"/>
  <c r="J72" i="4"/>
  <c r="I72" i="4"/>
  <c r="H72" i="4"/>
  <c r="G72" i="4"/>
  <c r="F72" i="4"/>
  <c r="E72" i="4"/>
  <c r="D72" i="4"/>
  <c r="K71" i="4"/>
  <c r="J71" i="4"/>
  <c r="I71" i="4"/>
  <c r="H71" i="4"/>
  <c r="G71" i="4"/>
  <c r="F71" i="4"/>
  <c r="E71" i="4"/>
  <c r="D71" i="4"/>
  <c r="K70" i="4"/>
  <c r="J70" i="4"/>
  <c r="I70" i="4"/>
  <c r="H70" i="4"/>
  <c r="G70" i="4"/>
  <c r="F70" i="4"/>
  <c r="E70" i="4"/>
  <c r="D70" i="4"/>
  <c r="X59" i="4"/>
  <c r="W59" i="4"/>
  <c r="V59" i="4"/>
  <c r="U59" i="4"/>
  <c r="T59" i="4"/>
  <c r="S59" i="4"/>
  <c r="Q59" i="4"/>
  <c r="P59" i="4"/>
  <c r="O59" i="4"/>
  <c r="N59" i="4"/>
  <c r="M59" i="4"/>
  <c r="L59" i="4"/>
  <c r="X48" i="4"/>
  <c r="W48" i="4"/>
  <c r="V48" i="4"/>
  <c r="U48" i="4"/>
  <c r="T48" i="4"/>
  <c r="S48" i="4"/>
  <c r="Q48" i="4"/>
  <c r="P48" i="4"/>
  <c r="O48" i="4"/>
  <c r="N48" i="4"/>
  <c r="M48" i="4"/>
  <c r="L48" i="4"/>
  <c r="X37" i="4"/>
  <c r="W37" i="4"/>
  <c r="V37" i="4"/>
  <c r="U37" i="4"/>
  <c r="T37" i="4"/>
  <c r="S37" i="4"/>
  <c r="Q37" i="4"/>
  <c r="P37" i="4"/>
  <c r="O37" i="4"/>
  <c r="N37" i="4"/>
  <c r="M37" i="4"/>
  <c r="L37" i="4"/>
  <c r="X26" i="4"/>
  <c r="W26" i="4"/>
  <c r="V26" i="4"/>
  <c r="U26" i="4"/>
  <c r="T26" i="4"/>
  <c r="S26" i="4"/>
  <c r="Q26" i="4"/>
  <c r="P26" i="4"/>
  <c r="O26" i="4"/>
  <c r="N26" i="4"/>
  <c r="M26" i="4"/>
  <c r="L26" i="4"/>
  <c r="X15" i="4"/>
  <c r="W15" i="4"/>
  <c r="V15" i="4"/>
  <c r="U15" i="4"/>
  <c r="T15" i="4"/>
  <c r="S15" i="4"/>
  <c r="Q15" i="4"/>
  <c r="P15" i="4"/>
  <c r="O15" i="4"/>
  <c r="N15" i="4"/>
  <c r="M15" i="4"/>
  <c r="L15" i="4"/>
  <c r="X4" i="4"/>
  <c r="W4" i="4"/>
  <c r="V4" i="4"/>
  <c r="U4" i="4"/>
  <c r="T4" i="4"/>
  <c r="S4" i="4"/>
  <c r="Q4" i="4"/>
  <c r="P4" i="4"/>
  <c r="O4" i="4"/>
  <c r="N4" i="4"/>
  <c r="M4" i="4"/>
  <c r="L4" i="4"/>
  <c r="X59" i="1" l="1"/>
  <c r="W59" i="1"/>
  <c r="V59" i="1"/>
  <c r="U59" i="1"/>
  <c r="T59" i="1"/>
  <c r="S59" i="1"/>
  <c r="X48" i="1"/>
  <c r="W48" i="1"/>
  <c r="V48" i="1"/>
  <c r="U48" i="1"/>
  <c r="T48" i="1"/>
  <c r="S48" i="1"/>
  <c r="X37" i="1"/>
  <c r="W37" i="1"/>
  <c r="V37" i="1"/>
  <c r="U37" i="1"/>
  <c r="T37" i="1"/>
  <c r="S37" i="1"/>
  <c r="X26" i="1"/>
  <c r="W26" i="1"/>
  <c r="V26" i="1"/>
  <c r="U26" i="1"/>
  <c r="T26" i="1"/>
  <c r="S26" i="1"/>
  <c r="X15" i="1"/>
  <c r="W15" i="1"/>
  <c r="V15" i="1"/>
  <c r="U15" i="1"/>
  <c r="T15" i="1"/>
  <c r="S15" i="1"/>
  <c r="X4" i="1"/>
  <c r="W4" i="1"/>
  <c r="V4" i="1"/>
  <c r="U4" i="1"/>
  <c r="T4" i="1"/>
  <c r="S4" i="1"/>
  <c r="K77" i="1"/>
  <c r="J77" i="1"/>
  <c r="I77" i="1"/>
  <c r="H77" i="1"/>
  <c r="G77" i="1"/>
  <c r="F77" i="1"/>
  <c r="K76" i="1"/>
  <c r="J76" i="1"/>
  <c r="I76" i="1"/>
  <c r="H76" i="1"/>
  <c r="G76" i="1"/>
  <c r="F76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E77" i="1"/>
  <c r="E76" i="1"/>
  <c r="E73" i="1"/>
  <c r="E72" i="1"/>
  <c r="E71" i="1"/>
  <c r="E70" i="1"/>
  <c r="D77" i="1"/>
  <c r="D76" i="1"/>
  <c r="D73" i="1"/>
  <c r="D72" i="1"/>
  <c r="D71" i="1"/>
  <c r="D70" i="1"/>
  <c r="Q59" i="1"/>
  <c r="P59" i="1"/>
  <c r="O59" i="1"/>
  <c r="N59" i="1"/>
  <c r="M59" i="1"/>
  <c r="L59" i="1"/>
  <c r="Q48" i="1"/>
  <c r="P48" i="1"/>
  <c r="O48" i="1"/>
  <c r="N48" i="1"/>
  <c r="M48" i="1"/>
  <c r="L48" i="1"/>
  <c r="Q37" i="1"/>
  <c r="P37" i="1"/>
  <c r="O37" i="1"/>
  <c r="N37" i="1"/>
  <c r="M37" i="1"/>
  <c r="L37" i="1"/>
  <c r="Q26" i="1"/>
  <c r="P26" i="1"/>
  <c r="O26" i="1"/>
  <c r="N26" i="1"/>
  <c r="M26" i="1"/>
  <c r="L26" i="1"/>
  <c r="Q15" i="1"/>
  <c r="P15" i="1"/>
  <c r="O15" i="1"/>
  <c r="N15" i="1"/>
  <c r="M15" i="1"/>
  <c r="L15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<sst xmlns="http://schemas.openxmlformats.org/spreadsheetml/2006/main" count="627" uniqueCount="30">
  <si>
    <t>Cost</t>
  </si>
  <si>
    <t>Time (s)</t>
  </si>
  <si>
    <t>STATISTICS</t>
  </si>
  <si>
    <t>Minimum</t>
  </si>
  <si>
    <t>Maximum</t>
  </si>
  <si>
    <t>1 er quartile</t>
  </si>
  <si>
    <t>3eme quartile</t>
  </si>
  <si>
    <t>Variance</t>
  </si>
  <si>
    <t>N°</t>
  </si>
  <si>
    <t xml:space="preserve">T1 : </t>
  </si>
  <si>
    <t xml:space="preserve">T2 : </t>
  </si>
  <si>
    <t xml:space="preserve">T3 : </t>
  </si>
  <si>
    <t xml:space="preserve">T4 : </t>
  </si>
  <si>
    <t xml:space="preserve">T5 : </t>
  </si>
  <si>
    <t xml:space="preserve">T6 : </t>
  </si>
  <si>
    <t xml:space="preserve">T7 : </t>
  </si>
  <si>
    <t xml:space="preserve">T8 : </t>
  </si>
  <si>
    <t xml:space="preserve">T9 : </t>
  </si>
  <si>
    <t xml:space="preserve">T10 : </t>
  </si>
  <si>
    <t>500 Cities</t>
  </si>
  <si>
    <t>50 Cities</t>
  </si>
  <si>
    <t>Number iterations</t>
  </si>
  <si>
    <t>Numbers of ants</t>
  </si>
  <si>
    <t>TIME STATISTICS</t>
  </si>
  <si>
    <t>COST STATISTICS</t>
  </si>
  <si>
    <t>CONCLUSION</t>
  </si>
  <si>
    <t>Average</t>
  </si>
  <si>
    <t>Median</t>
  </si>
  <si>
    <t>Standard Deviation</t>
  </si>
  <si>
    <t>1000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</si>
</sst>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287D-8AA6-4A4B-9EBB-CDF6378CF4F7}">
  <dimension ref="A1:Y98"/>
  <sheetViews>
    <sheetView tabSelected="1" topLeftCell="B43" zoomScale="55" zoomScaleNormal="55" workbookViewId="0">
      <selection activeCell="E86" sqref="E86"/>
    </sheetView>
  </sheetViews>
  <sheetFormatPr baseColWidth="10" defaultColWidth="9.140625" defaultRowHeight="15" x14ac:dyDescent="0.25"/>
  <cols>
    <col min="1" max="1" width="21.7109375" style="1" bestFit="1" customWidth="1"/>
    <col min="2" max="2" width="20.42578125" style="1" bestFit="1" customWidth="1"/>
    <col min="3" max="3" width="20.42578125" style="7" customWidth="1"/>
    <col min="4" max="5" width="30.28515625" style="1" customWidth="1"/>
    <col min="6" max="6" width="36.7109375" style="1" customWidth="1"/>
    <col min="7" max="7" width="34.28515625" style="1" customWidth="1"/>
    <col min="8" max="8" width="34.85546875" style="1" customWidth="1"/>
    <col min="9" max="9" width="32.85546875" style="1" customWidth="1"/>
    <col min="10" max="10" width="32.7109375" style="1" customWidth="1"/>
    <col min="11" max="11" width="35.5703125" style="1" customWidth="1"/>
    <col min="12" max="12" width="16" style="1" bestFit="1" customWidth="1"/>
    <col min="13" max="14" width="12.28515625" style="1" bestFit="1" customWidth="1"/>
    <col min="15" max="16" width="16" style="1" bestFit="1" customWidth="1"/>
    <col min="17" max="17" width="19.5703125" style="1" bestFit="1" customWidth="1"/>
    <col min="18" max="18" width="2.7109375" style="1" customWidth="1"/>
    <col min="19" max="23" width="14.85546875" style="1" bestFit="1" customWidth="1"/>
    <col min="24" max="24" width="19.42578125" style="1" bestFit="1" customWidth="1"/>
    <col min="25" max="16384" width="9.140625" style="1"/>
  </cols>
  <sheetData>
    <row r="1" spans="1:24" ht="31.5" x14ac:dyDescent="0.5">
      <c r="A1" s="5" t="s">
        <v>20</v>
      </c>
      <c r="B1" s="3" t="s">
        <v>21</v>
      </c>
      <c r="D1" s="28"/>
      <c r="E1" s="28"/>
      <c r="F1" s="28"/>
      <c r="G1" s="28"/>
      <c r="H1" s="28"/>
      <c r="I1" s="28"/>
      <c r="J1" s="28"/>
      <c r="K1" s="28"/>
    </row>
    <row r="2" spans="1:24" x14ac:dyDescent="0.25">
      <c r="A2" s="2" t="s">
        <v>22</v>
      </c>
      <c r="B2" s="4"/>
      <c r="C2" s="34">
        <v>5</v>
      </c>
      <c r="D2" s="34"/>
      <c r="E2" s="34"/>
      <c r="F2" s="34">
        <v>20</v>
      </c>
      <c r="G2" s="34"/>
      <c r="H2" s="34">
        <v>50</v>
      </c>
      <c r="I2" s="34"/>
      <c r="J2" s="34">
        <v>100</v>
      </c>
      <c r="K2" s="34"/>
      <c r="L2" s="33" t="s">
        <v>23</v>
      </c>
      <c r="M2" s="33"/>
      <c r="N2" s="33"/>
      <c r="O2" s="33"/>
      <c r="P2" s="33"/>
      <c r="Q2" s="33"/>
      <c r="R2" s="13"/>
      <c r="S2" s="33" t="s">
        <v>24</v>
      </c>
      <c r="T2" s="33"/>
      <c r="U2" s="33"/>
      <c r="V2" s="33"/>
      <c r="W2" s="33"/>
      <c r="X2" s="33"/>
    </row>
    <row r="3" spans="1:24" x14ac:dyDescent="0.25">
      <c r="A3" s="7"/>
      <c r="B3" s="29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</row>
    <row r="4" spans="1:24" x14ac:dyDescent="0.25">
      <c r="A4" s="7"/>
      <c r="B4" s="29"/>
      <c r="C4" s="7" t="s">
        <v>9</v>
      </c>
      <c r="D4" s="8">
        <v>1.48592376708984</v>
      </c>
      <c r="E4" s="8">
        <v>734.398243166425</v>
      </c>
      <c r="F4" s="8">
        <v>5.6769375801086399</v>
      </c>
      <c r="G4" s="8">
        <v>579.74632518954104</v>
      </c>
      <c r="H4" s="8">
        <v>14.538347244262599</v>
      </c>
      <c r="I4" s="8">
        <v>501.52968598025501</v>
      </c>
      <c r="J4" s="8">
        <v>28.527598619460999</v>
      </c>
      <c r="K4" s="8">
        <v>485.21143268701002</v>
      </c>
      <c r="L4" s="30">
        <f>AVERAGE(D4:D13,F4:F13,H4:H13,J4:J13)</f>
        <v>12.415921998023963</v>
      </c>
      <c r="M4" s="30">
        <f>MIN(D4:D13,F4:F13,H4:H13,J4:J13)</f>
        <v>1.45933365821838</v>
      </c>
      <c r="N4" s="30">
        <f>MAX(D4:D13,F4:F13,H4:H13,J4:J13)</f>
        <v>28.583232879638601</v>
      </c>
      <c r="O4" s="30">
        <f>MEDIAN(D4:D13,F4:F13,H4:H13,J4:J13)</f>
        <v>9.9674706459044984</v>
      </c>
      <c r="P4" s="30">
        <f>VAR(D4:D13,F4:F13,H4:H13,J4:J13)</f>
        <v>106.43294585722458</v>
      </c>
      <c r="Q4" s="30">
        <f>_xlfn.STDEV.S(D4:D13,F4:F13,H4:H13,J4:J13)</f>
        <v>10.316634424909346</v>
      </c>
      <c r="R4" s="15"/>
      <c r="S4" s="30">
        <f>AVERAGE(E4:E13,G4:G13,I4:I13,K4:K13)</f>
        <v>562.25321242435689</v>
      </c>
      <c r="T4" s="30">
        <f>MIN(E4:E13,G4:G13,I4:I13,K4:K13)</f>
        <v>449.33762842934999</v>
      </c>
      <c r="U4" s="30">
        <f>MAX(E4:E13,G4:G13,I4:I13,K4:K13)</f>
        <v>734.398243166425</v>
      </c>
      <c r="V4" s="30">
        <f>MEDIAN(E4:E13,G4:G13,I4:I13,K4:K13)</f>
        <v>536.66939823994301</v>
      </c>
      <c r="W4" s="30">
        <f>VAR(E4:E13,G4:G13,I4:I13,K4:K13)</f>
        <v>6840.847815946795</v>
      </c>
      <c r="X4" s="30">
        <f>_xlfn.STDEV.S(E4:E13,G4:G13,I4:I13,K4:K13)</f>
        <v>82.709417939837991</v>
      </c>
    </row>
    <row r="5" spans="1:24" x14ac:dyDescent="0.25">
      <c r="A5" s="7"/>
      <c r="B5" s="29"/>
      <c r="C5" s="7" t="s">
        <v>10</v>
      </c>
      <c r="D5" s="8">
        <v>1.45933365821838</v>
      </c>
      <c r="E5" s="8">
        <v>725.82385109745701</v>
      </c>
      <c r="F5" s="8">
        <v>5.6553587913513104</v>
      </c>
      <c r="G5" s="8">
        <v>552.71639543556705</v>
      </c>
      <c r="H5" s="8">
        <v>14.3199145793914</v>
      </c>
      <c r="I5" s="8">
        <v>507.04295192064899</v>
      </c>
      <c r="J5" s="8">
        <v>28.583232879638601</v>
      </c>
      <c r="K5" s="8">
        <v>473.41211678709197</v>
      </c>
      <c r="L5" s="30"/>
      <c r="M5" s="30"/>
      <c r="N5" s="30"/>
      <c r="O5" s="30"/>
      <c r="P5" s="30"/>
      <c r="Q5" s="30"/>
      <c r="R5" s="15"/>
      <c r="S5" s="30"/>
      <c r="T5" s="30"/>
      <c r="U5" s="30"/>
      <c r="V5" s="30"/>
      <c r="W5" s="30"/>
      <c r="X5" s="30"/>
    </row>
    <row r="6" spans="1:24" x14ac:dyDescent="0.25">
      <c r="A6" s="7"/>
      <c r="B6" s="29"/>
      <c r="C6" s="7" t="s">
        <v>11</v>
      </c>
      <c r="D6" s="8">
        <v>1.4817645549774101</v>
      </c>
      <c r="E6" s="8">
        <v>673.54674656267696</v>
      </c>
      <c r="F6" s="8">
        <v>5.6891193389892498</v>
      </c>
      <c r="G6" s="8">
        <v>554.53750479071005</v>
      </c>
      <c r="H6" s="8">
        <v>14.321382522583001</v>
      </c>
      <c r="I6" s="8">
        <v>517.488869856978</v>
      </c>
      <c r="J6" s="8">
        <v>28.426456451416001</v>
      </c>
      <c r="K6" s="8">
        <v>491.48005197118601</v>
      </c>
      <c r="L6" s="30"/>
      <c r="M6" s="30"/>
      <c r="N6" s="30"/>
      <c r="O6" s="30"/>
      <c r="P6" s="30"/>
      <c r="Q6" s="30"/>
      <c r="R6" s="15"/>
      <c r="S6" s="30"/>
      <c r="T6" s="30"/>
      <c r="U6" s="30"/>
      <c r="V6" s="30"/>
      <c r="W6" s="30"/>
      <c r="X6" s="30"/>
    </row>
    <row r="7" spans="1:24" x14ac:dyDescent="0.25">
      <c r="A7" s="7"/>
      <c r="B7" s="29"/>
      <c r="C7" s="7" t="s">
        <v>12</v>
      </c>
      <c r="D7" s="8">
        <v>1.49557757377624</v>
      </c>
      <c r="E7" s="8">
        <v>661.73160490115197</v>
      </c>
      <c r="F7" s="8">
        <v>5.6469783782958896</v>
      </c>
      <c r="G7" s="8">
        <v>579.93731929239004</v>
      </c>
      <c r="H7" s="8">
        <v>14.3137023448944</v>
      </c>
      <c r="I7" s="8">
        <v>505.496883700691</v>
      </c>
      <c r="J7" s="8">
        <v>27.9126877784729</v>
      </c>
      <c r="K7" s="8">
        <v>495.80616872886998</v>
      </c>
      <c r="L7" s="30"/>
      <c r="M7" s="30"/>
      <c r="N7" s="30"/>
      <c r="O7" s="30"/>
      <c r="P7" s="30"/>
      <c r="Q7" s="30"/>
      <c r="R7" s="15"/>
      <c r="S7" s="30"/>
      <c r="T7" s="30"/>
      <c r="U7" s="30"/>
      <c r="V7" s="30"/>
      <c r="W7" s="30"/>
      <c r="X7" s="30"/>
    </row>
    <row r="8" spans="1:24" x14ac:dyDescent="0.25">
      <c r="A8" s="7"/>
      <c r="B8" s="29"/>
      <c r="C8" s="7" t="s">
        <v>13</v>
      </c>
      <c r="D8" s="8">
        <v>1.5809016227722099</v>
      </c>
      <c r="E8" s="8">
        <v>642.05999071903295</v>
      </c>
      <c r="F8" s="8">
        <v>5.7609007358550999</v>
      </c>
      <c r="G8" s="8">
        <v>568.77112533262198</v>
      </c>
      <c r="H8" s="8">
        <v>14.261954307556101</v>
      </c>
      <c r="I8" s="8">
        <v>510.66857896135002</v>
      </c>
      <c r="J8" s="8">
        <v>27.791157484054501</v>
      </c>
      <c r="K8" s="8">
        <v>493.36683275231701</v>
      </c>
      <c r="L8" s="30"/>
      <c r="M8" s="30"/>
      <c r="N8" s="30"/>
      <c r="O8" s="30"/>
      <c r="P8" s="30"/>
      <c r="Q8" s="30"/>
      <c r="R8" s="15"/>
      <c r="S8" s="30"/>
      <c r="T8" s="30"/>
      <c r="U8" s="30"/>
      <c r="V8" s="30"/>
      <c r="W8" s="30"/>
      <c r="X8" s="30"/>
    </row>
    <row r="9" spans="1:24" x14ac:dyDescent="0.25">
      <c r="A9" s="7"/>
      <c r="B9" s="29"/>
      <c r="C9" s="7" t="s">
        <v>14</v>
      </c>
      <c r="D9" s="8">
        <v>1.55577945709228</v>
      </c>
      <c r="E9" s="8">
        <v>700.80469535718203</v>
      </c>
      <c r="F9" s="8">
        <v>5.6726565361022896</v>
      </c>
      <c r="G9" s="8">
        <v>552.68324749028898</v>
      </c>
      <c r="H9" s="8">
        <v>14.294003486633301</v>
      </c>
      <c r="I9" s="8">
        <v>520.65554898959704</v>
      </c>
      <c r="J9" s="8">
        <v>28.432507514953599</v>
      </c>
      <c r="K9" s="8">
        <v>486.82473114676498</v>
      </c>
      <c r="L9" s="30"/>
      <c r="M9" s="30"/>
      <c r="N9" s="30"/>
      <c r="O9" s="30"/>
      <c r="P9" s="30"/>
      <c r="Q9" s="30"/>
      <c r="R9" s="15"/>
      <c r="S9" s="30"/>
      <c r="T9" s="30"/>
      <c r="U9" s="30"/>
      <c r="V9" s="30"/>
      <c r="W9" s="30"/>
      <c r="X9" s="30"/>
    </row>
    <row r="10" spans="1:24" x14ac:dyDescent="0.25">
      <c r="A10" s="7"/>
      <c r="B10" s="29"/>
      <c r="C10" s="7" t="s">
        <v>15</v>
      </c>
      <c r="D10" s="8">
        <v>1.5335264205932599</v>
      </c>
      <c r="E10" s="8">
        <v>705.45938119234097</v>
      </c>
      <c r="F10" s="8">
        <v>5.6434481143951398</v>
      </c>
      <c r="G10" s="8">
        <v>562.71353025420899</v>
      </c>
      <c r="H10" s="8">
        <v>14.3449490070343</v>
      </c>
      <c r="I10" s="8">
        <v>488.49226906297503</v>
      </c>
      <c r="J10" s="8">
        <v>28.000787734985298</v>
      </c>
      <c r="K10" s="8">
        <v>486.62536425676501</v>
      </c>
      <c r="L10" s="30"/>
      <c r="M10" s="30"/>
      <c r="N10" s="30"/>
      <c r="O10" s="30"/>
      <c r="P10" s="30"/>
      <c r="Q10" s="30"/>
      <c r="R10" s="15"/>
      <c r="S10" s="30"/>
      <c r="T10" s="30"/>
      <c r="U10" s="30"/>
      <c r="V10" s="30"/>
      <c r="W10" s="30"/>
      <c r="X10" s="30"/>
    </row>
    <row r="11" spans="1:24" x14ac:dyDescent="0.25">
      <c r="A11" s="7"/>
      <c r="B11" s="29"/>
      <c r="C11" s="7" t="s">
        <v>16</v>
      </c>
      <c r="D11" s="8">
        <v>1.6010320186614899</v>
      </c>
      <c r="E11" s="8">
        <v>708.57520235244101</v>
      </c>
      <c r="F11" s="8">
        <v>5.6208794116973797</v>
      </c>
      <c r="G11" s="8">
        <v>579.41097964196001</v>
      </c>
      <c r="H11" s="8">
        <v>14.1740405559539</v>
      </c>
      <c r="I11" s="8">
        <v>449.33762842934999</v>
      </c>
      <c r="J11" s="8">
        <v>28.034798145294101</v>
      </c>
      <c r="K11" s="8">
        <v>493.932175668409</v>
      </c>
      <c r="L11" s="30"/>
      <c r="M11" s="30"/>
      <c r="N11" s="30"/>
      <c r="O11" s="30"/>
      <c r="P11" s="30"/>
      <c r="Q11" s="30"/>
      <c r="R11" s="15"/>
      <c r="S11" s="30"/>
      <c r="T11" s="30"/>
      <c r="U11" s="30"/>
      <c r="V11" s="30"/>
      <c r="W11" s="30"/>
      <c r="X11" s="30"/>
    </row>
    <row r="12" spans="1:24" x14ac:dyDescent="0.25">
      <c r="A12" s="7"/>
      <c r="B12" s="29"/>
      <c r="C12" s="7" t="s">
        <v>17</v>
      </c>
      <c r="D12" s="8">
        <v>1.6123309135437001</v>
      </c>
      <c r="E12" s="8">
        <v>670.035181459054</v>
      </c>
      <c r="F12" s="8">
        <v>5.6611771583557102</v>
      </c>
      <c r="G12" s="8">
        <v>585.13127786647794</v>
      </c>
      <c r="H12" s="8">
        <v>14.2127718925476</v>
      </c>
      <c r="I12" s="8">
        <v>515.24236407379897</v>
      </c>
      <c r="J12" s="8">
        <v>27.870095014572101</v>
      </c>
      <c r="K12" s="8">
        <v>478.951750525043</v>
      </c>
      <c r="L12" s="30"/>
      <c r="M12" s="30"/>
      <c r="N12" s="30"/>
      <c r="O12" s="30"/>
      <c r="P12" s="30"/>
      <c r="Q12" s="30"/>
      <c r="R12" s="15"/>
      <c r="S12" s="30"/>
      <c r="T12" s="30"/>
      <c r="U12" s="30"/>
      <c r="V12" s="30"/>
      <c r="W12" s="30"/>
      <c r="X12" s="30"/>
    </row>
    <row r="13" spans="1:24" x14ac:dyDescent="0.25">
      <c r="A13" s="7"/>
      <c r="B13" s="29"/>
      <c r="C13" s="7" t="s">
        <v>18</v>
      </c>
      <c r="D13" s="8">
        <v>1.57086682319641</v>
      </c>
      <c r="E13" s="8">
        <v>671.60963041437196</v>
      </c>
      <c r="F13" s="8">
        <v>5.6555001735687203</v>
      </c>
      <c r="G13" s="8">
        <v>572.81507752090897</v>
      </c>
      <c r="H13" s="8">
        <v>14.300877094268699</v>
      </c>
      <c r="I13" s="8">
        <v>517.99170399343404</v>
      </c>
      <c r="J13" s="8">
        <v>27.915622234344401</v>
      </c>
      <c r="K13" s="8">
        <v>488.06407744493703</v>
      </c>
      <c r="L13" s="30"/>
      <c r="M13" s="30"/>
      <c r="N13" s="30"/>
      <c r="O13" s="30"/>
      <c r="P13" s="30"/>
      <c r="Q13" s="30"/>
      <c r="R13" s="15"/>
      <c r="S13" s="30"/>
      <c r="T13" s="30"/>
      <c r="U13" s="30"/>
      <c r="V13" s="30"/>
      <c r="W13" s="30"/>
      <c r="X13" s="30"/>
    </row>
    <row r="14" spans="1:24" x14ac:dyDescent="0.25">
      <c r="A14" s="7"/>
      <c r="B14" s="29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</row>
    <row r="15" spans="1:24" x14ac:dyDescent="0.25">
      <c r="A15" s="7"/>
      <c r="B15" s="29"/>
      <c r="C15" s="7" t="s">
        <v>9</v>
      </c>
      <c r="D15" s="8">
        <v>3.0389919281005802</v>
      </c>
      <c r="E15" s="8">
        <v>621.34269058342102</v>
      </c>
      <c r="F15" s="8">
        <v>11.3512630462646</v>
      </c>
      <c r="G15" s="8">
        <v>523.10808433880197</v>
      </c>
      <c r="H15" s="8">
        <v>28.250164270401001</v>
      </c>
      <c r="I15" s="8">
        <v>494.51452673461398</v>
      </c>
      <c r="J15" s="8">
        <v>57.229600667953399</v>
      </c>
      <c r="K15" s="8">
        <v>469.77770801823402</v>
      </c>
      <c r="L15" s="30">
        <f>AVERAGE(D15:D24,F15:F24,H15:H24,J15:J24)</f>
        <v>24.523306155204736</v>
      </c>
      <c r="M15" s="30">
        <f>MIN(D15:D24,F15:F24,H15:H24,J15:J24)</f>
        <v>2.93487524986267</v>
      </c>
      <c r="N15" s="30">
        <f>MAX(D15:D24,F15:F24,H15:H24,J15:J24)</f>
        <v>57.229600667953399</v>
      </c>
      <c r="O15" s="30">
        <f>MEDIAN(D15:D24,F15:F24,H15:H24,J15:J24)</f>
        <v>19.5083376169204</v>
      </c>
      <c r="P15" s="30">
        <f>VAR(D15:D24,F15:F24,H15:H24,J15:J24)</f>
        <v>414.76233355347546</v>
      </c>
      <c r="Q15" s="30">
        <f>_xlfn.STDEV.S(D15:D24,F15:F24,H15:H24,J15:J24)</f>
        <v>20.36571465854993</v>
      </c>
      <c r="R15" s="15"/>
      <c r="S15" s="30">
        <f>AVERAGE(E15:E24,G15:G24,I15:I24,K15:K24)</f>
        <v>526.55673551298423</v>
      </c>
      <c r="T15" s="30">
        <f>MIN(E15:E24,G15:G24,I15:I24,K15:K24)</f>
        <v>458.25495031869798</v>
      </c>
      <c r="U15" s="30">
        <f>MAX(E15:E24,G15:G24,I15:I24,K15:K24)</f>
        <v>641.20049285024004</v>
      </c>
      <c r="V15" s="30">
        <f>MEDIAN(E15:E24,G15:G24,I15:I24,K15:K24)</f>
        <v>508.33988696045651</v>
      </c>
      <c r="W15" s="30">
        <f>VAR(E15:E24,G15:G24,I15:I24,K15:K24)</f>
        <v>4016.5509968429615</v>
      </c>
      <c r="X15" s="30">
        <f>_xlfn.STDEV.S(E15:E24,G15:G24,I15:I24,K15:K24)</f>
        <v>63.376265248458445</v>
      </c>
    </row>
    <row r="16" spans="1:24" x14ac:dyDescent="0.25">
      <c r="A16" s="7"/>
      <c r="B16" s="29"/>
      <c r="C16" s="7" t="s">
        <v>10</v>
      </c>
      <c r="D16" s="8">
        <v>2.9654281139373699</v>
      </c>
      <c r="E16" s="8">
        <v>609.85392056946</v>
      </c>
      <c r="F16" s="8">
        <v>11.17045712471</v>
      </c>
      <c r="G16" s="8">
        <v>552.49325924922903</v>
      </c>
      <c r="H16" s="8">
        <v>28.212723970413201</v>
      </c>
      <c r="I16" s="8">
        <v>489.10100349044501</v>
      </c>
      <c r="J16" s="8">
        <v>55.0887126922607</v>
      </c>
      <c r="K16" s="8">
        <v>458.25495031869798</v>
      </c>
      <c r="L16" s="30"/>
      <c r="M16" s="30"/>
      <c r="N16" s="30"/>
      <c r="O16" s="30"/>
      <c r="P16" s="30"/>
      <c r="Q16" s="30"/>
      <c r="R16" s="15"/>
      <c r="S16" s="30"/>
      <c r="T16" s="30"/>
      <c r="U16" s="30"/>
      <c r="V16" s="30"/>
      <c r="W16" s="30"/>
      <c r="X16" s="30"/>
    </row>
    <row r="17" spans="1:24" x14ac:dyDescent="0.25">
      <c r="A17" s="7"/>
      <c r="B17" s="29"/>
      <c r="C17" s="7" t="s">
        <v>11</v>
      </c>
      <c r="D17" s="8">
        <v>3.0147078037261901</v>
      </c>
      <c r="E17" s="8">
        <v>638.84326049872197</v>
      </c>
      <c r="F17" s="8">
        <v>11.2654225826263</v>
      </c>
      <c r="G17" s="8">
        <v>532.54137766889198</v>
      </c>
      <c r="H17" s="8">
        <v>27.894820690155001</v>
      </c>
      <c r="I17" s="8">
        <v>474.80782434853501</v>
      </c>
      <c r="J17" s="8">
        <v>54.8944637775421</v>
      </c>
      <c r="K17" s="8">
        <v>465.88078762415898</v>
      </c>
      <c r="L17" s="30"/>
      <c r="M17" s="30"/>
      <c r="N17" s="30"/>
      <c r="O17" s="30"/>
      <c r="P17" s="30"/>
      <c r="Q17" s="30"/>
      <c r="R17" s="15"/>
      <c r="S17" s="30"/>
      <c r="T17" s="30"/>
      <c r="U17" s="30"/>
      <c r="V17" s="30"/>
      <c r="W17" s="30"/>
      <c r="X17" s="30"/>
    </row>
    <row r="18" spans="1:24" x14ac:dyDescent="0.25">
      <c r="A18" s="7"/>
      <c r="B18" s="29"/>
      <c r="C18" s="7" t="s">
        <v>12</v>
      </c>
      <c r="D18" s="8">
        <v>2.9420590400695801</v>
      </c>
      <c r="E18" s="8">
        <v>628.03392880688898</v>
      </c>
      <c r="F18" s="8">
        <v>11.241358995437601</v>
      </c>
      <c r="G18" s="8">
        <v>527.92222385677496</v>
      </c>
      <c r="H18" s="8">
        <v>27.5846714973449</v>
      </c>
      <c r="I18" s="8">
        <v>472.676962860245</v>
      </c>
      <c r="J18" s="8">
        <v>54.840884923934901</v>
      </c>
      <c r="K18" s="8">
        <v>471.0680330582</v>
      </c>
      <c r="L18" s="30"/>
      <c r="M18" s="30"/>
      <c r="N18" s="30"/>
      <c r="O18" s="30"/>
      <c r="P18" s="30"/>
      <c r="Q18" s="30"/>
      <c r="R18" s="15"/>
      <c r="S18" s="30"/>
      <c r="T18" s="30"/>
      <c r="U18" s="30"/>
      <c r="V18" s="30"/>
      <c r="W18" s="30"/>
      <c r="X18" s="30"/>
    </row>
    <row r="19" spans="1:24" x14ac:dyDescent="0.25">
      <c r="A19" s="7"/>
      <c r="B19" s="29"/>
      <c r="C19" s="7" t="s">
        <v>13</v>
      </c>
      <c r="D19" s="8">
        <v>3.0956506729125901</v>
      </c>
      <c r="E19" s="8">
        <v>625.15061611969804</v>
      </c>
      <c r="F19" s="8">
        <v>11.2236020565032</v>
      </c>
      <c r="G19" s="8">
        <v>536.63233123838995</v>
      </c>
      <c r="H19" s="8">
        <v>28.481350898742601</v>
      </c>
      <c r="I19" s="8">
        <v>479.33376726312702</v>
      </c>
      <c r="J19" s="8">
        <v>55.0980706214904</v>
      </c>
      <c r="K19" s="8">
        <v>461.406636913223</v>
      </c>
      <c r="L19" s="30"/>
      <c r="M19" s="30"/>
      <c r="N19" s="30"/>
      <c r="O19" s="30"/>
      <c r="P19" s="30"/>
      <c r="Q19" s="30"/>
      <c r="R19" s="15"/>
      <c r="S19" s="30"/>
      <c r="T19" s="30"/>
      <c r="U19" s="30"/>
      <c r="V19" s="30"/>
      <c r="W19" s="30"/>
      <c r="X19" s="30"/>
    </row>
    <row r="20" spans="1:24" x14ac:dyDescent="0.25">
      <c r="A20" s="7"/>
      <c r="B20" s="29"/>
      <c r="C20" s="7" t="s">
        <v>14</v>
      </c>
      <c r="D20" s="8">
        <v>2.93822121620178</v>
      </c>
      <c r="E20" s="8">
        <v>617.51850765506504</v>
      </c>
      <c r="F20" s="8">
        <v>11.3579075336456</v>
      </c>
      <c r="G20" s="8">
        <v>511.948849087334</v>
      </c>
      <c r="H20" s="8">
        <v>28.3619947433471</v>
      </c>
      <c r="I20" s="8">
        <v>492.20085714778202</v>
      </c>
      <c r="J20" s="8">
        <v>56.273973703384399</v>
      </c>
      <c r="K20" s="8">
        <v>480.44893901290698</v>
      </c>
      <c r="L20" s="30"/>
      <c r="M20" s="30"/>
      <c r="N20" s="30"/>
      <c r="O20" s="30"/>
      <c r="P20" s="30"/>
      <c r="Q20" s="30"/>
      <c r="R20" s="15"/>
      <c r="S20" s="30"/>
      <c r="T20" s="30"/>
      <c r="U20" s="30"/>
      <c r="V20" s="30"/>
      <c r="W20" s="30"/>
      <c r="X20" s="30"/>
    </row>
    <row r="21" spans="1:24" x14ac:dyDescent="0.25">
      <c r="A21" s="7"/>
      <c r="B21" s="29"/>
      <c r="C21" s="7" t="s">
        <v>15</v>
      </c>
      <c r="D21" s="8">
        <v>2.93487524986267</v>
      </c>
      <c r="E21" s="8">
        <v>637.65766067645302</v>
      </c>
      <c r="F21" s="8">
        <v>11.383026361465401</v>
      </c>
      <c r="G21" s="8">
        <v>517.09676762086201</v>
      </c>
      <c r="H21" s="8">
        <v>27.9418156147003</v>
      </c>
      <c r="I21" s="8">
        <v>504.73092483357902</v>
      </c>
      <c r="J21" s="8">
        <v>55.744685173034597</v>
      </c>
      <c r="K21" s="8">
        <v>472.01896065071799</v>
      </c>
      <c r="L21" s="30"/>
      <c r="M21" s="30"/>
      <c r="N21" s="30"/>
      <c r="O21" s="30"/>
      <c r="P21" s="30"/>
      <c r="Q21" s="30"/>
      <c r="R21" s="15"/>
      <c r="S21" s="30"/>
      <c r="T21" s="30"/>
      <c r="U21" s="30"/>
      <c r="V21" s="30"/>
      <c r="W21" s="30"/>
      <c r="X21" s="30"/>
    </row>
    <row r="22" spans="1:24" x14ac:dyDescent="0.25">
      <c r="A22" s="7"/>
      <c r="B22" s="29"/>
      <c r="C22" s="7" t="s">
        <v>16</v>
      </c>
      <c r="D22" s="8">
        <v>2.9954547882079998</v>
      </c>
      <c r="E22" s="8">
        <v>630.68863804255898</v>
      </c>
      <c r="F22" s="8">
        <v>11.432003736495901</v>
      </c>
      <c r="G22" s="8">
        <v>521.37367725814397</v>
      </c>
      <c r="H22" s="8">
        <v>28.6660847663879</v>
      </c>
      <c r="I22" s="8">
        <v>473.00163929393602</v>
      </c>
      <c r="J22" s="8">
        <v>54.618099212646399</v>
      </c>
      <c r="K22" s="8">
        <v>464.358319503129</v>
      </c>
      <c r="L22" s="30"/>
      <c r="M22" s="30"/>
      <c r="N22" s="30"/>
      <c r="O22" s="30"/>
      <c r="P22" s="30"/>
      <c r="Q22" s="30"/>
      <c r="R22" s="15"/>
      <c r="S22" s="30"/>
      <c r="T22" s="30"/>
      <c r="U22" s="30"/>
      <c r="V22" s="30"/>
      <c r="W22" s="30"/>
      <c r="X22" s="30"/>
    </row>
    <row r="23" spans="1:24" x14ac:dyDescent="0.25">
      <c r="A23" s="7"/>
      <c r="B23" s="29"/>
      <c r="C23" s="7" t="s">
        <v>17</v>
      </c>
      <c r="D23" s="8">
        <v>3.1448311805725</v>
      </c>
      <c r="E23" s="8">
        <v>620.08444080907304</v>
      </c>
      <c r="F23" s="8">
        <v>11.287969827651899</v>
      </c>
      <c r="G23" s="8">
        <v>523.94540312711604</v>
      </c>
      <c r="H23" s="8">
        <v>28.247354269027699</v>
      </c>
      <c r="I23" s="8">
        <v>473.57954317662097</v>
      </c>
      <c r="J23" s="8">
        <v>57.171580314636202</v>
      </c>
      <c r="K23" s="8">
        <v>476.59473072208198</v>
      </c>
      <c r="L23" s="30"/>
      <c r="M23" s="30"/>
      <c r="N23" s="30"/>
      <c r="O23" s="30"/>
      <c r="P23" s="30"/>
      <c r="Q23" s="30"/>
      <c r="R23" s="15"/>
      <c r="S23" s="30"/>
      <c r="T23" s="30"/>
      <c r="U23" s="30"/>
      <c r="V23" s="30"/>
      <c r="W23" s="30"/>
      <c r="X23" s="30"/>
    </row>
    <row r="24" spans="1:24" x14ac:dyDescent="0.25">
      <c r="A24" s="7"/>
      <c r="B24" s="29"/>
      <c r="C24" s="7" t="s">
        <v>18</v>
      </c>
      <c r="D24" s="8">
        <v>2.96293997764587</v>
      </c>
      <c r="E24" s="8">
        <v>641.20049285024004</v>
      </c>
      <c r="F24" s="8">
        <v>11.408981561660701</v>
      </c>
      <c r="G24" s="8">
        <v>519.23577633094396</v>
      </c>
      <c r="H24" s="8">
        <v>28.160342931747401</v>
      </c>
      <c r="I24" s="8">
        <v>491.27097524246102</v>
      </c>
      <c r="J24" s="8">
        <v>55.0156986713409</v>
      </c>
      <c r="K24" s="8">
        <v>460.57042391861</v>
      </c>
      <c r="L24" s="30"/>
      <c r="M24" s="30"/>
      <c r="N24" s="30"/>
      <c r="O24" s="30"/>
      <c r="P24" s="30"/>
      <c r="Q24" s="30"/>
      <c r="R24" s="15"/>
      <c r="S24" s="30"/>
      <c r="T24" s="30"/>
      <c r="U24" s="30"/>
      <c r="V24" s="30"/>
      <c r="W24" s="30"/>
      <c r="X24" s="30"/>
    </row>
    <row r="25" spans="1:24" x14ac:dyDescent="0.25">
      <c r="A25" s="7"/>
      <c r="B25" s="9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</row>
    <row r="26" spans="1:24" x14ac:dyDescent="0.25">
      <c r="A26" s="7"/>
      <c r="B26" s="29">
        <v>250</v>
      </c>
      <c r="C26" s="7" t="s">
        <v>9</v>
      </c>
      <c r="D26" s="8">
        <v>7.4260582923889098</v>
      </c>
      <c r="E26" s="8">
        <v>573.50348511142204</v>
      </c>
      <c r="F26" s="8">
        <v>28.720711231231601</v>
      </c>
      <c r="G26" s="8">
        <v>482.53407384444898</v>
      </c>
      <c r="H26" s="8">
        <v>69.041512966156006</v>
      </c>
      <c r="I26" s="8">
        <v>476.87312890617198</v>
      </c>
      <c r="J26" s="11">
        <v>145.87349271774201</v>
      </c>
      <c r="K26" s="11">
        <v>453.78564191436101</v>
      </c>
      <c r="L26" s="30">
        <f>AVERAGE(D26:D35,F26:F35,H26:H35,J26:J35)</f>
        <v>62.778372329473328</v>
      </c>
      <c r="M26" s="30">
        <f>MIN(D26:D35,F26:F35,H26:H35,J26:J35)</f>
        <v>6.8491511344909597</v>
      </c>
      <c r="N26" s="30">
        <f>MAX(D26:D35,F26:F35,H26:H35,J26:J35)</f>
        <v>148.26669311523401</v>
      </c>
      <c r="O26" s="30">
        <f>MEDIAN(D26:D35,F26:F35,H26:H35,J26:J35)</f>
        <v>48.835330843925448</v>
      </c>
      <c r="P26" s="30">
        <f>VAR(D26:D35,F26:F35,H26:H35,J26:J35)</f>
        <v>2857.0804910024954</v>
      </c>
      <c r="Q26" s="30">
        <f>_xlfn.STDEV.S(D26:D35,F26:F35,H26:H35,J26:J35)</f>
        <v>53.451664997476882</v>
      </c>
      <c r="R26" s="15"/>
      <c r="S26" s="30">
        <f>AVERAGE(E26:E35,G26:G35,I26:I35,K26:K35)</f>
        <v>492.16580135671046</v>
      </c>
      <c r="T26" s="30">
        <f>MIN(E26:E35,G26:G35,I26:I35,K26:K35)</f>
        <v>453.78564191436101</v>
      </c>
      <c r="U26" s="30">
        <f>MAX(E26:E35,G26:G35,I26:I35,K26:K35)</f>
        <v>581.33373104623104</v>
      </c>
      <c r="V26" s="30">
        <f>MEDIAN(E26:E35,G26:G35,I26:I35,K26:K35)</f>
        <v>475.79672077069051</v>
      </c>
      <c r="W26" s="30">
        <f>VAR(E26:E35,G26:G35,I26:I35,K26:K35)</f>
        <v>1469.529122635412</v>
      </c>
      <c r="X26" s="30">
        <f>_xlfn.STDEV.S(E26:E35,G26:G35,I26:I35,K26:K35)</f>
        <v>38.334437815564897</v>
      </c>
    </row>
    <row r="27" spans="1:24" x14ac:dyDescent="0.25">
      <c r="A27" s="7"/>
      <c r="B27" s="29"/>
      <c r="C27" s="7" t="s">
        <v>10</v>
      </c>
      <c r="D27" s="8">
        <v>7.7139837741851798</v>
      </c>
      <c r="E27" s="8">
        <v>581.33373104623104</v>
      </c>
      <c r="F27" s="8">
        <v>29.872910737991301</v>
      </c>
      <c r="G27" s="8">
        <v>465.948030709232</v>
      </c>
      <c r="H27" s="8">
        <v>68.540506839752197</v>
      </c>
      <c r="I27" s="8">
        <v>463.76685477376299</v>
      </c>
      <c r="J27" s="11">
        <v>145.78790807723999</v>
      </c>
      <c r="K27" s="11">
        <v>463.34273580014201</v>
      </c>
      <c r="L27" s="30"/>
      <c r="M27" s="30"/>
      <c r="N27" s="30"/>
      <c r="O27" s="30"/>
      <c r="P27" s="30"/>
      <c r="Q27" s="30"/>
      <c r="R27" s="15"/>
      <c r="S27" s="30"/>
      <c r="T27" s="30"/>
      <c r="U27" s="30"/>
      <c r="V27" s="30"/>
      <c r="W27" s="30"/>
      <c r="X27" s="30"/>
    </row>
    <row r="28" spans="1:24" x14ac:dyDescent="0.25">
      <c r="A28" s="7"/>
      <c r="B28" s="29"/>
      <c r="C28" s="7" t="s">
        <v>11</v>
      </c>
      <c r="D28" s="8">
        <v>7.1701173782348597</v>
      </c>
      <c r="E28" s="8">
        <v>558.48188567154796</v>
      </c>
      <c r="F28" s="8">
        <v>29.652578592300401</v>
      </c>
      <c r="G28" s="8">
        <v>493.33840797399199</v>
      </c>
      <c r="H28" s="8">
        <v>68.762179613113403</v>
      </c>
      <c r="I28" s="8">
        <v>467.02118369487698</v>
      </c>
      <c r="J28" s="11">
        <v>144.32033252715999</v>
      </c>
      <c r="K28" s="11">
        <v>459.28697566556701</v>
      </c>
      <c r="L28" s="30"/>
      <c r="M28" s="30"/>
      <c r="N28" s="30"/>
      <c r="O28" s="30"/>
      <c r="P28" s="30"/>
      <c r="Q28" s="30"/>
      <c r="R28" s="15"/>
      <c r="S28" s="30"/>
      <c r="T28" s="30"/>
      <c r="U28" s="30"/>
      <c r="V28" s="30"/>
      <c r="W28" s="30"/>
      <c r="X28" s="30"/>
    </row>
    <row r="29" spans="1:24" x14ac:dyDescent="0.25">
      <c r="A29" s="7"/>
      <c r="B29" s="29"/>
      <c r="C29" s="7" t="s">
        <v>12</v>
      </c>
      <c r="D29" s="8">
        <v>7.0260667800903303</v>
      </c>
      <c r="E29" s="8">
        <v>533.590242444051</v>
      </c>
      <c r="F29" s="8">
        <v>29.032228469848601</v>
      </c>
      <c r="G29" s="8">
        <v>481.07551315094798</v>
      </c>
      <c r="H29" s="8">
        <v>68.622249364852905</v>
      </c>
      <c r="I29" s="8">
        <v>474.72031263520898</v>
      </c>
      <c r="J29" s="11">
        <v>144.196117639541</v>
      </c>
      <c r="K29" s="11">
        <v>460.07939665561099</v>
      </c>
      <c r="L29" s="30"/>
      <c r="M29" s="30"/>
      <c r="N29" s="30"/>
      <c r="O29" s="30"/>
      <c r="P29" s="30"/>
      <c r="Q29" s="30"/>
      <c r="R29" s="15"/>
      <c r="S29" s="30"/>
      <c r="T29" s="30"/>
      <c r="U29" s="30"/>
      <c r="V29" s="30"/>
      <c r="W29" s="30"/>
      <c r="X29" s="30"/>
    </row>
    <row r="30" spans="1:24" x14ac:dyDescent="0.25">
      <c r="A30" s="7"/>
      <c r="B30" s="29"/>
      <c r="C30" s="7" t="s">
        <v>13</v>
      </c>
      <c r="D30" s="8">
        <v>6.8729991912841797</v>
      </c>
      <c r="E30" s="8">
        <v>542.31085606480201</v>
      </c>
      <c r="F30" s="8">
        <v>29.694262266159001</v>
      </c>
      <c r="G30" s="8">
        <v>497.45388353172001</v>
      </c>
      <c r="H30" s="8">
        <v>69.513417005538898</v>
      </c>
      <c r="I30" s="8">
        <v>469.45864958276599</v>
      </c>
      <c r="J30" s="11">
        <v>147.34965586662199</v>
      </c>
      <c r="K30" s="11">
        <v>461.325971039009</v>
      </c>
      <c r="L30" s="30"/>
      <c r="M30" s="30"/>
      <c r="N30" s="30"/>
      <c r="O30" s="30"/>
      <c r="P30" s="30"/>
      <c r="Q30" s="30"/>
      <c r="R30" s="15"/>
      <c r="S30" s="30"/>
      <c r="T30" s="30"/>
      <c r="U30" s="30"/>
      <c r="V30" s="30"/>
      <c r="W30" s="30"/>
      <c r="X30" s="30"/>
    </row>
    <row r="31" spans="1:24" x14ac:dyDescent="0.25">
      <c r="A31" s="7"/>
      <c r="B31" s="29"/>
      <c r="C31" s="7" t="s">
        <v>14</v>
      </c>
      <c r="D31" s="8">
        <v>6.8491511344909597</v>
      </c>
      <c r="E31" s="8">
        <v>538.17566671783004</v>
      </c>
      <c r="F31" s="8">
        <v>29.516611337661701</v>
      </c>
      <c r="G31" s="8">
        <v>486.01070637657</v>
      </c>
      <c r="H31" s="8">
        <v>69.9230313301086</v>
      </c>
      <c r="I31" s="8">
        <v>466.18399350559798</v>
      </c>
      <c r="J31" s="11">
        <v>148.26669311523401</v>
      </c>
      <c r="K31" s="11">
        <v>460.997924677161</v>
      </c>
      <c r="L31" s="30"/>
      <c r="M31" s="30"/>
      <c r="N31" s="30"/>
      <c r="O31" s="30"/>
      <c r="P31" s="30"/>
      <c r="Q31" s="30"/>
      <c r="R31" s="15"/>
      <c r="S31" s="30"/>
      <c r="T31" s="30"/>
      <c r="U31" s="30"/>
      <c r="V31" s="30"/>
      <c r="W31" s="30"/>
      <c r="X31" s="30"/>
    </row>
    <row r="32" spans="1:24" x14ac:dyDescent="0.25">
      <c r="A32" s="7"/>
      <c r="B32" s="29"/>
      <c r="C32" s="7" t="s">
        <v>15</v>
      </c>
      <c r="D32" s="8">
        <v>6.8499991893768302</v>
      </c>
      <c r="E32" s="8">
        <v>529.326703056067</v>
      </c>
      <c r="F32" s="8">
        <v>28.791967153549098</v>
      </c>
      <c r="G32" s="8">
        <v>484.827088347401</v>
      </c>
      <c r="H32" s="8">
        <v>67.797750949859605</v>
      </c>
      <c r="I32" s="8">
        <v>458.60479019784901</v>
      </c>
      <c r="J32" s="11">
        <v>144.545914411544</v>
      </c>
      <c r="K32" s="11">
        <v>465.665988054911</v>
      </c>
      <c r="L32" s="30"/>
      <c r="M32" s="30"/>
      <c r="N32" s="30"/>
      <c r="O32" s="30"/>
      <c r="P32" s="30"/>
      <c r="Q32" s="30"/>
      <c r="R32" s="15"/>
      <c r="S32" s="30"/>
      <c r="T32" s="30"/>
      <c r="U32" s="30"/>
      <c r="V32" s="30"/>
      <c r="W32" s="30"/>
      <c r="X32" s="30"/>
    </row>
    <row r="33" spans="1:24" x14ac:dyDescent="0.25">
      <c r="A33" s="7"/>
      <c r="B33" s="29"/>
      <c r="C33" s="7" t="s">
        <v>16</v>
      </c>
      <c r="D33" s="8">
        <v>6.8989996910095197</v>
      </c>
      <c r="E33" s="8">
        <v>561.89328196218105</v>
      </c>
      <c r="F33" s="8">
        <v>28.899274110794</v>
      </c>
      <c r="G33" s="8">
        <v>489.14802485964702</v>
      </c>
      <c r="H33" s="8">
        <v>68.779187440872093</v>
      </c>
      <c r="I33" s="8">
        <v>457.759007944968</v>
      </c>
      <c r="J33" s="11">
        <v>147.29550480842499</v>
      </c>
      <c r="K33" s="11">
        <v>457.76527973216503</v>
      </c>
      <c r="L33" s="30"/>
      <c r="M33" s="30"/>
      <c r="N33" s="30"/>
      <c r="O33" s="30"/>
      <c r="P33" s="30"/>
      <c r="Q33" s="30"/>
      <c r="R33" s="15"/>
      <c r="S33" s="30"/>
      <c r="T33" s="30"/>
      <c r="U33" s="30"/>
      <c r="V33" s="30"/>
      <c r="W33" s="30"/>
      <c r="X33" s="30"/>
    </row>
    <row r="34" spans="1:24" x14ac:dyDescent="0.25">
      <c r="A34" s="7"/>
      <c r="B34" s="29"/>
      <c r="C34" s="7" t="s">
        <v>17</v>
      </c>
      <c r="D34" s="8">
        <v>6.8960287570953298</v>
      </c>
      <c r="E34" s="8">
        <v>550.11403727803099</v>
      </c>
      <c r="F34" s="8">
        <v>28.9922888278961</v>
      </c>
      <c r="G34" s="8">
        <v>498.83035693596099</v>
      </c>
      <c r="H34" s="8">
        <v>70.840527057647705</v>
      </c>
      <c r="I34" s="8">
        <v>470.74525280273599</v>
      </c>
      <c r="J34" s="11">
        <v>145.901696443557</v>
      </c>
      <c r="K34" s="11">
        <v>464.267127557219</v>
      </c>
      <c r="L34" s="30"/>
      <c r="M34" s="30"/>
      <c r="N34" s="30"/>
      <c r="O34" s="30"/>
      <c r="P34" s="30"/>
      <c r="Q34" s="30"/>
      <c r="R34" s="15"/>
      <c r="S34" s="30"/>
      <c r="T34" s="30"/>
      <c r="U34" s="30"/>
      <c r="V34" s="30"/>
      <c r="W34" s="30"/>
      <c r="X34" s="30"/>
    </row>
    <row r="35" spans="1:24" x14ac:dyDescent="0.25">
      <c r="A35" s="7"/>
      <c r="B35" s="29"/>
      <c r="C35" s="7" t="s">
        <v>18</v>
      </c>
      <c r="D35" s="8">
        <v>6.9199724197387598</v>
      </c>
      <c r="E35" s="8">
        <v>562.40139201174702</v>
      </c>
      <c r="F35" s="8">
        <v>29.276053190231298</v>
      </c>
      <c r="G35" s="8">
        <v>491.96785517807098</v>
      </c>
      <c r="H35" s="8">
        <v>69.601486206054602</v>
      </c>
      <c r="I35" s="8">
        <v>474.05336757135399</v>
      </c>
      <c r="J35" s="11">
        <v>143.10346627235401</v>
      </c>
      <c r="K35" s="11">
        <v>458.66324928507998</v>
      </c>
      <c r="L35" s="30"/>
      <c r="M35" s="30"/>
      <c r="N35" s="30"/>
      <c r="O35" s="30"/>
      <c r="P35" s="30"/>
      <c r="Q35" s="30"/>
      <c r="R35" s="15"/>
      <c r="S35" s="30"/>
      <c r="T35" s="30"/>
      <c r="U35" s="30"/>
      <c r="V35" s="30"/>
      <c r="W35" s="30"/>
      <c r="X35" s="30"/>
    </row>
    <row r="36" spans="1:24" x14ac:dyDescent="0.25">
      <c r="A36" s="7"/>
      <c r="B36" s="29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</row>
    <row r="37" spans="1:24" x14ac:dyDescent="0.25">
      <c r="A37" s="7"/>
      <c r="B37" s="29"/>
      <c r="C37" s="7" t="s">
        <v>9</v>
      </c>
      <c r="D37" s="8">
        <v>14.8683004379272</v>
      </c>
      <c r="E37" s="8">
        <v>491.34948403110798</v>
      </c>
      <c r="F37" s="8">
        <v>56.353384733200002</v>
      </c>
      <c r="G37" s="8">
        <v>473.15504322276303</v>
      </c>
      <c r="H37" s="8">
        <v>138.29325056075999</v>
      </c>
      <c r="I37" s="8">
        <v>450.13916765339201</v>
      </c>
      <c r="J37" s="11">
        <v>293.013108253479</v>
      </c>
      <c r="K37" s="11">
        <v>423.74307498071897</v>
      </c>
      <c r="L37" s="30">
        <f>AVERAGE(D37:D46,F37:F46,H37:H46,J37:J46)</f>
        <v>124.32166391611077</v>
      </c>
      <c r="M37" s="30">
        <f>MIN(D37:D46,F37:F46,H37:H46,J37:J46)</f>
        <v>14.159195423126199</v>
      </c>
      <c r="N37" s="30">
        <f>MAX(D37:D46,F37:F46,H37:H46,J37:J46)</f>
        <v>300.055415391922</v>
      </c>
      <c r="O37" s="30">
        <f>MEDIAN(D37:D46,F37:F46,H37:H46,J37:J46)</f>
        <v>95.272099256515247</v>
      </c>
      <c r="P37" s="30">
        <f>VAR(D37:D46,F37:F46,H37:H46,J37:J46)</f>
        <v>11480.826601330937</v>
      </c>
      <c r="Q37" s="30">
        <f>_xlfn.STDEV.S(D37:D46,F37:F46,H37:H46,J37:J46)</f>
        <v>107.14861922269898</v>
      </c>
      <c r="R37" s="15"/>
      <c r="S37" s="30">
        <f>AVERAGE(E37:E46,G37:G46,I37:I46,K37:K46)</f>
        <v>461.30096814589513</v>
      </c>
      <c r="T37" s="30">
        <f>MIN(E37:E46,G37:G46,I37:I46,K37:K46)</f>
        <v>406.656475665806</v>
      </c>
      <c r="U37" s="30">
        <f>MAX(E37:E46,G37:G46,I37:I46,K37:K46)</f>
        <v>519.07470892240599</v>
      </c>
      <c r="V37" s="30">
        <f>MEDIAN(E37:E46,G37:G46,I37:I46,K37:K46)</f>
        <v>458.898882642579</v>
      </c>
      <c r="W37" s="30">
        <f>VAR(E37:E46,G37:G46,I37:I46,K37:K46)</f>
        <v>1036.3811177795212</v>
      </c>
      <c r="X37" s="30">
        <f>_xlfn.STDEV.S(E37:E46,G37:G46,I37:I46,K37:K46)</f>
        <v>32.192873711110678</v>
      </c>
    </row>
    <row r="38" spans="1:24" x14ac:dyDescent="0.25">
      <c r="A38" s="7"/>
      <c r="B38" s="29"/>
      <c r="C38" s="7" t="s">
        <v>10</v>
      </c>
      <c r="D38" s="8">
        <v>14.3739869594573</v>
      </c>
      <c r="E38" s="8">
        <v>499.03807351310599</v>
      </c>
      <c r="F38" s="8">
        <v>56.452994346618603</v>
      </c>
      <c r="G38" s="8">
        <v>448.89694477994101</v>
      </c>
      <c r="H38" s="8">
        <v>141.613652944564</v>
      </c>
      <c r="I38" s="8">
        <v>457.85134248096199</v>
      </c>
      <c r="J38" s="11">
        <v>298.61290097236599</v>
      </c>
      <c r="K38" s="11">
        <v>422.53220220143203</v>
      </c>
      <c r="L38" s="30"/>
      <c r="M38" s="30"/>
      <c r="N38" s="30"/>
      <c r="O38" s="30"/>
      <c r="P38" s="30"/>
      <c r="Q38" s="30"/>
      <c r="R38" s="15"/>
      <c r="S38" s="30"/>
      <c r="T38" s="30"/>
      <c r="U38" s="30"/>
      <c r="V38" s="30"/>
      <c r="W38" s="30"/>
      <c r="X38" s="30"/>
    </row>
    <row r="39" spans="1:24" x14ac:dyDescent="0.25">
      <c r="A39" s="7"/>
      <c r="B39" s="29"/>
      <c r="C39" s="7" t="s">
        <v>11</v>
      </c>
      <c r="D39" s="8">
        <v>14.2722527980804</v>
      </c>
      <c r="E39" s="8">
        <v>502.10694803153598</v>
      </c>
      <c r="F39" s="8">
        <v>55.7557406425476</v>
      </c>
      <c r="G39" s="8">
        <v>474.56436366989101</v>
      </c>
      <c r="H39" s="8">
        <v>137.96008396148599</v>
      </c>
      <c r="I39" s="8">
        <v>453.48661933375001</v>
      </c>
      <c r="J39" s="11">
        <v>291.63929605483997</v>
      </c>
      <c r="K39" s="11">
        <v>418.346860761823</v>
      </c>
      <c r="L39" s="30"/>
      <c r="M39" s="30"/>
      <c r="N39" s="30"/>
      <c r="O39" s="30"/>
      <c r="P39" s="30"/>
      <c r="Q39" s="30"/>
      <c r="R39" s="15"/>
      <c r="S39" s="30"/>
      <c r="T39" s="30"/>
      <c r="U39" s="30"/>
      <c r="V39" s="30"/>
      <c r="W39" s="30"/>
      <c r="X39" s="30"/>
    </row>
    <row r="40" spans="1:24" x14ac:dyDescent="0.25">
      <c r="A40" s="7"/>
      <c r="B40" s="29"/>
      <c r="C40" s="7" t="s">
        <v>12</v>
      </c>
      <c r="D40" s="8">
        <v>14.252088546752899</v>
      </c>
      <c r="E40" s="8">
        <v>517.87870517210399</v>
      </c>
      <c r="F40" s="8">
        <v>55.469057321548398</v>
      </c>
      <c r="G40" s="8">
        <v>469.84447775482801</v>
      </c>
      <c r="H40" s="8">
        <v>132.56957530975299</v>
      </c>
      <c r="I40" s="8">
        <v>457.67182779327601</v>
      </c>
      <c r="J40" s="11">
        <v>287.624335765838</v>
      </c>
      <c r="K40" s="11">
        <v>408.67555931818401</v>
      </c>
      <c r="L40" s="30"/>
      <c r="M40" s="30"/>
      <c r="N40" s="30"/>
      <c r="O40" s="30"/>
      <c r="P40" s="30"/>
      <c r="Q40" s="30"/>
      <c r="R40" s="15"/>
      <c r="S40" s="30"/>
      <c r="T40" s="30"/>
      <c r="U40" s="30"/>
      <c r="V40" s="30"/>
      <c r="W40" s="30"/>
      <c r="X40" s="30"/>
    </row>
    <row r="41" spans="1:24" x14ac:dyDescent="0.25">
      <c r="A41" s="7"/>
      <c r="B41" s="29"/>
      <c r="C41" s="7" t="s">
        <v>13</v>
      </c>
      <c r="D41" s="8">
        <v>14.3379797935485</v>
      </c>
      <c r="E41" s="8">
        <v>512.47000913030604</v>
      </c>
      <c r="F41" s="8">
        <v>56.203808546066199</v>
      </c>
      <c r="G41" s="8">
        <v>478.224031400684</v>
      </c>
      <c r="H41" s="8">
        <v>132.589082956314</v>
      </c>
      <c r="I41" s="8">
        <v>448.56745125051998</v>
      </c>
      <c r="J41" s="11">
        <v>284.55009412765497</v>
      </c>
      <c r="K41" s="11">
        <v>422.93846795332701</v>
      </c>
      <c r="L41" s="30"/>
      <c r="M41" s="30"/>
      <c r="N41" s="30"/>
      <c r="O41" s="30"/>
      <c r="P41" s="30"/>
      <c r="Q41" s="30"/>
      <c r="R41" s="15"/>
      <c r="S41" s="30"/>
      <c r="T41" s="30"/>
      <c r="U41" s="30"/>
      <c r="V41" s="30"/>
      <c r="W41" s="30"/>
      <c r="X41" s="30"/>
    </row>
    <row r="42" spans="1:24" x14ac:dyDescent="0.25">
      <c r="A42" s="7"/>
      <c r="B42" s="29"/>
      <c r="C42" s="7" t="s">
        <v>14</v>
      </c>
      <c r="D42" s="8">
        <v>14.3370015621185</v>
      </c>
      <c r="E42" s="8">
        <v>498.16266115608897</v>
      </c>
      <c r="F42" s="8">
        <v>55.248907327651899</v>
      </c>
      <c r="G42" s="8">
        <v>475.29660151132902</v>
      </c>
      <c r="H42" s="8">
        <v>132.48443818092301</v>
      </c>
      <c r="I42" s="8">
        <v>462.83813835003701</v>
      </c>
      <c r="J42" s="11">
        <v>288.53472661972</v>
      </c>
      <c r="K42" s="11">
        <v>423.44463829622202</v>
      </c>
      <c r="L42" s="30"/>
      <c r="M42" s="30"/>
      <c r="N42" s="30"/>
      <c r="O42" s="30"/>
      <c r="P42" s="30"/>
      <c r="Q42" s="30"/>
      <c r="R42" s="15"/>
      <c r="S42" s="30"/>
      <c r="T42" s="30"/>
      <c r="U42" s="30"/>
      <c r="V42" s="30"/>
      <c r="W42" s="30"/>
      <c r="X42" s="30"/>
    </row>
    <row r="43" spans="1:24" x14ac:dyDescent="0.25">
      <c r="A43" s="7"/>
      <c r="B43" s="29"/>
      <c r="C43" s="7" t="s">
        <v>15</v>
      </c>
      <c r="D43" s="8">
        <v>14.4698390960693</v>
      </c>
      <c r="E43" s="8">
        <v>486.51021923015202</v>
      </c>
      <c r="F43" s="8">
        <v>57.535596609115601</v>
      </c>
      <c r="G43" s="8">
        <v>464.82619949909002</v>
      </c>
      <c r="H43" s="8">
        <v>132.46446681022601</v>
      </c>
      <c r="I43" s="8">
        <v>450.096368421828</v>
      </c>
      <c r="J43" s="11">
        <v>289.45247387886002</v>
      </c>
      <c r="K43" s="11">
        <v>409.85120636463802</v>
      </c>
      <c r="L43" s="30"/>
      <c r="M43" s="30"/>
      <c r="N43" s="30"/>
      <c r="O43" s="30"/>
      <c r="P43" s="30"/>
      <c r="Q43" s="30"/>
      <c r="R43" s="15"/>
      <c r="S43" s="30"/>
      <c r="T43" s="30"/>
      <c r="U43" s="30"/>
      <c r="V43" s="30"/>
      <c r="W43" s="30"/>
      <c r="X43" s="30"/>
    </row>
    <row r="44" spans="1:24" x14ac:dyDescent="0.25">
      <c r="A44" s="7"/>
      <c r="B44" s="29"/>
      <c r="C44" s="7" t="s">
        <v>16</v>
      </c>
      <c r="D44" s="8">
        <v>14.444308996200499</v>
      </c>
      <c r="E44" s="8">
        <v>499.861883787458</v>
      </c>
      <c r="F44" s="8">
        <v>58.079731702804501</v>
      </c>
      <c r="G44" s="8">
        <v>457.46478536302499</v>
      </c>
      <c r="H44" s="8">
        <v>132.588215589523</v>
      </c>
      <c r="I44" s="8">
        <v>448.58918448716997</v>
      </c>
      <c r="J44" s="11">
        <v>289.87139081954899</v>
      </c>
      <c r="K44" s="11">
        <v>406.656475665806</v>
      </c>
      <c r="L44" s="30"/>
      <c r="M44" s="30"/>
      <c r="N44" s="30"/>
      <c r="O44" s="30"/>
      <c r="P44" s="30"/>
      <c r="Q44" s="30"/>
      <c r="R44" s="15"/>
      <c r="S44" s="30"/>
      <c r="T44" s="30"/>
      <c r="U44" s="30"/>
      <c r="V44" s="30"/>
      <c r="W44" s="30"/>
      <c r="X44" s="30"/>
    </row>
    <row r="45" spans="1:24" x14ac:dyDescent="0.25">
      <c r="A45" s="7"/>
      <c r="B45" s="29"/>
      <c r="C45" s="7" t="s">
        <v>17</v>
      </c>
      <c r="D45" s="8">
        <v>14.267618894577</v>
      </c>
      <c r="E45" s="8">
        <v>519.07470892240599</v>
      </c>
      <c r="F45" s="8">
        <v>57.047204017639103</v>
      </c>
      <c r="G45" s="8">
        <v>476.51886951376099</v>
      </c>
      <c r="H45" s="8">
        <v>133.168321847915</v>
      </c>
      <c r="I45" s="8">
        <v>457.09907961220603</v>
      </c>
      <c r="J45" s="11">
        <v>291.905618906021</v>
      </c>
      <c r="K45" s="11">
        <v>420.163221605128</v>
      </c>
      <c r="L45" s="30"/>
      <c r="M45" s="30"/>
      <c r="N45" s="30"/>
      <c r="O45" s="30"/>
      <c r="P45" s="30"/>
      <c r="Q45" s="30"/>
      <c r="R45" s="15"/>
      <c r="S45" s="30"/>
      <c r="T45" s="30"/>
      <c r="U45" s="30"/>
      <c r="V45" s="30"/>
      <c r="W45" s="30"/>
      <c r="X45" s="30"/>
    </row>
    <row r="46" spans="1:24" s="6" customFormat="1" x14ac:dyDescent="0.25">
      <c r="B46" s="29"/>
      <c r="C46" s="21" t="s">
        <v>18</v>
      </c>
      <c r="D46" s="19">
        <v>14.159195423126199</v>
      </c>
      <c r="E46" s="19">
        <v>507.70590772236199</v>
      </c>
      <c r="F46" s="20">
        <v>57.620109796523998</v>
      </c>
      <c r="G46" s="20">
        <v>476.23120041465899</v>
      </c>
      <c r="H46" s="20">
        <v>134.327000141143</v>
      </c>
      <c r="I46" s="20">
        <v>459.946422804196</v>
      </c>
      <c r="J46" s="20">
        <v>300.055415391922</v>
      </c>
      <c r="K46" s="20">
        <v>420.22029867459503</v>
      </c>
      <c r="L46" s="30"/>
      <c r="M46" s="30"/>
      <c r="N46" s="30"/>
      <c r="O46" s="30"/>
      <c r="P46" s="30"/>
      <c r="Q46" s="30"/>
      <c r="R46" s="15"/>
      <c r="S46" s="30"/>
      <c r="T46" s="30"/>
      <c r="U46" s="30"/>
      <c r="V46" s="30"/>
      <c r="W46" s="30"/>
      <c r="X46" s="30"/>
    </row>
    <row r="47" spans="1:24" s="6" customFormat="1" x14ac:dyDescent="0.25">
      <c r="B47" s="29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</row>
    <row r="48" spans="1:24" s="6" customFormat="1" x14ac:dyDescent="0.25">
      <c r="B48" s="29"/>
      <c r="C48" s="7" t="s">
        <v>9</v>
      </c>
      <c r="D48" s="19">
        <v>22.398149490356399</v>
      </c>
      <c r="E48" s="19">
        <v>486.08525250301102</v>
      </c>
      <c r="F48" s="20">
        <v>84.830214262008596</v>
      </c>
      <c r="G48" s="20">
        <v>470.86279741886301</v>
      </c>
      <c r="H48" s="20"/>
      <c r="I48" s="20"/>
      <c r="J48" s="20"/>
      <c r="K48" s="20"/>
      <c r="L48" s="30">
        <f>AVERAGE(D48:D57,F48:F57,H48:H57,J48:J57)</f>
        <v>53.43014444112773</v>
      </c>
      <c r="M48" s="30">
        <f>MIN(D48:D57,F48:F57,H48:H57,J48:J57)</f>
        <v>21.336215972900298</v>
      </c>
      <c r="N48" s="30">
        <f>MAX(D48:D57,F48:F57,H48:H57,J48:J57)</f>
        <v>86.652469396591101</v>
      </c>
      <c r="O48" s="30">
        <f>MEDIAN(D48:D57,F48:F57,H48:H57,J48:J57)</f>
        <v>53.309928297996493</v>
      </c>
      <c r="P48" s="30">
        <f>VAR(D48:D57,F48:F57,H48:H57,J48:J57)</f>
        <v>1066.7994341686158</v>
      </c>
      <c r="Q48" s="30">
        <f>_xlfn.STDEV.S(D48:D57,F48:F57,H48:H57,J48:J57)</f>
        <v>32.661895752828187</v>
      </c>
      <c r="R48" s="15"/>
      <c r="S48" s="30">
        <f>AVERAGE(E48:E57,G48:G57,I48:I57,K48:K57)</f>
        <v>477.60547902757679</v>
      </c>
      <c r="T48" s="30">
        <f>MIN(E48:E57,G48:G57,I48:I57,K48:K57)</f>
        <v>455.07176516118398</v>
      </c>
      <c r="U48" s="30">
        <f>MAX(E48:E57,G48:G57,I48:I57,K48:K57)</f>
        <v>511.280606631762</v>
      </c>
      <c r="V48" s="30">
        <f>MEDIAN(E48:E57,G48:G57,I48:I57,K48:K57)</f>
        <v>472.92081592093052</v>
      </c>
      <c r="W48" s="30">
        <f>VAR(E48:E57,G48:G57,I48:I57,K48:K57)</f>
        <v>316.81695084558351</v>
      </c>
      <c r="X48" s="30">
        <f>_xlfn.STDEV.S(E48:E57,G48:G57,I48:I57,K48:K57)</f>
        <v>17.799352540066831</v>
      </c>
    </row>
    <row r="49" spans="2:24" s="6" customFormat="1" x14ac:dyDescent="0.25">
      <c r="B49" s="29"/>
      <c r="C49" s="7" t="s">
        <v>10</v>
      </c>
      <c r="D49" s="19">
        <v>21.723781108856201</v>
      </c>
      <c r="E49" s="19">
        <v>474.97883442299798</v>
      </c>
      <c r="F49" s="20">
        <v>84.904719591140704</v>
      </c>
      <c r="G49" s="20">
        <v>461.912982255023</v>
      </c>
      <c r="H49" s="20"/>
      <c r="I49" s="20"/>
      <c r="J49" s="20"/>
      <c r="K49" s="20"/>
      <c r="L49" s="30"/>
      <c r="M49" s="30"/>
      <c r="N49" s="30"/>
      <c r="O49" s="30"/>
      <c r="P49" s="30"/>
      <c r="Q49" s="30"/>
      <c r="R49" s="15"/>
      <c r="S49" s="30"/>
      <c r="T49" s="30"/>
      <c r="U49" s="30"/>
      <c r="V49" s="30"/>
      <c r="W49" s="30"/>
      <c r="X49" s="30"/>
    </row>
    <row r="50" spans="2:24" s="6" customFormat="1" x14ac:dyDescent="0.25">
      <c r="B50" s="29"/>
      <c r="C50" s="7" t="s">
        <v>11</v>
      </c>
      <c r="D50" s="19">
        <v>21.584265708923301</v>
      </c>
      <c r="E50" s="19">
        <v>494.34842711362398</v>
      </c>
      <c r="F50" s="20">
        <v>85.191630601882906</v>
      </c>
      <c r="G50" s="20">
        <v>458.28875156224501</v>
      </c>
      <c r="H50" s="20"/>
      <c r="I50" s="20"/>
      <c r="J50" s="20"/>
      <c r="K50" s="20"/>
      <c r="L50" s="30"/>
      <c r="M50" s="30"/>
      <c r="N50" s="30"/>
      <c r="O50" s="30"/>
      <c r="P50" s="30"/>
      <c r="Q50" s="30"/>
      <c r="R50" s="15"/>
      <c r="S50" s="30"/>
      <c r="T50" s="30"/>
      <c r="U50" s="30"/>
      <c r="V50" s="30"/>
      <c r="W50" s="30"/>
      <c r="X50" s="30"/>
    </row>
    <row r="51" spans="2:24" s="6" customFormat="1" x14ac:dyDescent="0.25">
      <c r="B51" s="29"/>
      <c r="C51" s="7" t="s">
        <v>12</v>
      </c>
      <c r="D51" s="19">
        <v>21.490238904952999</v>
      </c>
      <c r="E51" s="19">
        <v>497.99824477189401</v>
      </c>
      <c r="F51" s="20">
        <v>85.302720546722398</v>
      </c>
      <c r="G51" s="20">
        <v>468.915648923123</v>
      </c>
      <c r="H51" s="20"/>
      <c r="I51" s="20"/>
      <c r="J51" s="20"/>
      <c r="K51" s="20"/>
      <c r="L51" s="30"/>
      <c r="M51" s="30"/>
      <c r="N51" s="30"/>
      <c r="O51" s="30"/>
      <c r="P51" s="30"/>
      <c r="Q51" s="30"/>
      <c r="R51" s="15"/>
      <c r="S51" s="30"/>
      <c r="T51" s="30"/>
      <c r="U51" s="30"/>
      <c r="V51" s="30"/>
      <c r="W51" s="30"/>
      <c r="X51" s="30"/>
    </row>
    <row r="52" spans="2:24" s="6" customFormat="1" x14ac:dyDescent="0.25">
      <c r="B52" s="29"/>
      <c r="C52" s="7" t="s">
        <v>13</v>
      </c>
      <c r="D52" s="19">
        <v>21.587779045104899</v>
      </c>
      <c r="E52" s="19">
        <v>484.45163778759502</v>
      </c>
      <c r="F52" s="20">
        <v>85.090676546096802</v>
      </c>
      <c r="G52" s="20">
        <v>463.44741758608598</v>
      </c>
      <c r="H52" s="20"/>
      <c r="I52" s="20"/>
      <c r="J52" s="20"/>
      <c r="K52" s="20"/>
      <c r="L52" s="30"/>
      <c r="M52" s="30"/>
      <c r="N52" s="30"/>
      <c r="O52" s="30"/>
      <c r="P52" s="30"/>
      <c r="Q52" s="30"/>
      <c r="R52" s="15"/>
      <c r="S52" s="30"/>
      <c r="T52" s="30"/>
      <c r="U52" s="30"/>
      <c r="V52" s="30"/>
      <c r="W52" s="30"/>
      <c r="X52" s="30"/>
    </row>
    <row r="53" spans="2:24" s="6" customFormat="1" x14ac:dyDescent="0.25">
      <c r="B53" s="29"/>
      <c r="C53" s="7" t="s">
        <v>14</v>
      </c>
      <c r="D53" s="19">
        <v>21.4931092262268</v>
      </c>
      <c r="E53" s="19">
        <v>482.27738042713599</v>
      </c>
      <c r="F53" s="20">
        <v>84.221707105636597</v>
      </c>
      <c r="G53" s="20">
        <v>468.46302804086201</v>
      </c>
      <c r="H53" s="20"/>
      <c r="I53" s="20"/>
      <c r="J53" s="20"/>
      <c r="K53" s="20"/>
      <c r="L53" s="30"/>
      <c r="M53" s="30"/>
      <c r="N53" s="30"/>
      <c r="O53" s="30"/>
      <c r="P53" s="30"/>
      <c r="Q53" s="30"/>
      <c r="R53" s="15"/>
      <c r="S53" s="30"/>
      <c r="T53" s="30"/>
      <c r="U53" s="30"/>
      <c r="V53" s="30"/>
      <c r="W53" s="30"/>
      <c r="X53" s="30"/>
    </row>
    <row r="54" spans="2:24" s="6" customFormat="1" x14ac:dyDescent="0.25">
      <c r="B54" s="29"/>
      <c r="C54" s="7" t="s">
        <v>15</v>
      </c>
      <c r="D54" s="19">
        <v>21.495245218276899</v>
      </c>
      <c r="E54" s="19">
        <v>500.20118770332402</v>
      </c>
      <c r="F54" s="20">
        <v>85.131491661071706</v>
      </c>
      <c r="G54" s="20">
        <v>461.33901239137401</v>
      </c>
      <c r="H54" s="20"/>
      <c r="I54" s="20"/>
      <c r="J54" s="20"/>
      <c r="K54" s="20"/>
      <c r="L54" s="30"/>
      <c r="M54" s="30"/>
      <c r="N54" s="30"/>
      <c r="O54" s="30"/>
      <c r="P54" s="30"/>
      <c r="Q54" s="30"/>
      <c r="R54" s="15"/>
      <c r="S54" s="30"/>
      <c r="T54" s="30"/>
      <c r="U54" s="30"/>
      <c r="V54" s="30"/>
      <c r="W54" s="30"/>
      <c r="X54" s="30"/>
    </row>
    <row r="55" spans="2:24" s="6" customFormat="1" x14ac:dyDescent="0.25">
      <c r="B55" s="29"/>
      <c r="C55" s="7" t="s">
        <v>16</v>
      </c>
      <c r="D55" s="19">
        <v>21.336215972900298</v>
      </c>
      <c r="E55" s="19">
        <v>494.337839760176</v>
      </c>
      <c r="F55" s="20">
        <v>86.652469396591101</v>
      </c>
      <c r="G55" s="20">
        <v>455.07176516118398</v>
      </c>
      <c r="H55" s="20"/>
      <c r="I55" s="20"/>
      <c r="J55" s="20"/>
      <c r="K55" s="20"/>
      <c r="L55" s="30"/>
      <c r="M55" s="30"/>
      <c r="N55" s="30"/>
      <c r="O55" s="30"/>
      <c r="P55" s="30"/>
      <c r="Q55" s="30"/>
      <c r="R55" s="15"/>
      <c r="S55" s="30"/>
      <c r="T55" s="30"/>
      <c r="U55" s="30"/>
      <c r="V55" s="30"/>
      <c r="W55" s="30"/>
      <c r="X55" s="30"/>
    </row>
    <row r="56" spans="2:24" s="6" customFormat="1" x14ac:dyDescent="0.25">
      <c r="B56" s="29"/>
      <c r="C56" s="7" t="s">
        <v>17</v>
      </c>
      <c r="D56" s="19">
        <v>21.485158443450899</v>
      </c>
      <c r="E56" s="19">
        <v>511.280606631762</v>
      </c>
      <c r="F56" s="20">
        <v>85.177293539047199</v>
      </c>
      <c r="G56" s="20">
        <v>459.19466789542997</v>
      </c>
      <c r="H56" s="20"/>
      <c r="I56" s="20"/>
      <c r="J56" s="20"/>
      <c r="K56" s="20"/>
      <c r="L56" s="30"/>
      <c r="M56" s="30"/>
      <c r="N56" s="30"/>
      <c r="O56" s="30"/>
      <c r="P56" s="30"/>
      <c r="Q56" s="30"/>
      <c r="R56" s="15"/>
      <c r="S56" s="30"/>
      <c r="T56" s="30"/>
      <c r="U56" s="30"/>
      <c r="V56" s="30"/>
      <c r="W56" s="30"/>
      <c r="X56" s="30"/>
    </row>
    <row r="57" spans="2:24" s="6" customFormat="1" x14ac:dyDescent="0.25">
      <c r="B57" s="29"/>
      <c r="C57" s="21" t="s">
        <v>18</v>
      </c>
      <c r="D57" s="19">
        <v>21.3973422050476</v>
      </c>
      <c r="E57" s="19">
        <v>502.88147671301903</v>
      </c>
      <c r="F57" s="20">
        <v>86.108680248260498</v>
      </c>
      <c r="G57" s="20">
        <v>455.77262148280801</v>
      </c>
      <c r="H57" s="20"/>
      <c r="I57" s="20"/>
      <c r="J57" s="20"/>
      <c r="K57" s="20"/>
      <c r="L57" s="30"/>
      <c r="M57" s="30"/>
      <c r="N57" s="30"/>
      <c r="O57" s="30"/>
      <c r="P57" s="30"/>
      <c r="Q57" s="30"/>
      <c r="R57" s="15"/>
      <c r="S57" s="30"/>
      <c r="T57" s="30"/>
      <c r="U57" s="30"/>
      <c r="V57" s="30"/>
      <c r="W57" s="30"/>
      <c r="X57" s="30"/>
    </row>
    <row r="58" spans="2:24" s="6" customFormat="1" x14ac:dyDescent="0.25">
      <c r="B58" s="29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</row>
    <row r="59" spans="2:24" s="6" customFormat="1" x14ac:dyDescent="0.25">
      <c r="B59" s="29"/>
      <c r="C59" s="7" t="s">
        <v>9</v>
      </c>
      <c r="D59" s="19">
        <v>27.721067905426001</v>
      </c>
      <c r="E59" s="19">
        <v>478.932633165428</v>
      </c>
      <c r="F59" s="20">
        <v>107.869635105133</v>
      </c>
      <c r="G59" s="20">
        <v>466.095300918166</v>
      </c>
      <c r="H59" s="20"/>
      <c r="I59" s="20"/>
      <c r="J59" s="20">
        <v>579.53112959861699</v>
      </c>
      <c r="K59" s="20">
        <v>452.613779275262</v>
      </c>
      <c r="L59" s="30">
        <f>AVERAGE(D59:D68,F59:F68,H59:H68,J59:J68)</f>
        <v>242.06378208796158</v>
      </c>
      <c r="M59" s="30">
        <f>MIN(D59:D68,F59:F68,H59:H68,J59:J68)</f>
        <v>27.254004240036</v>
      </c>
      <c r="N59" s="30">
        <f>MAX(D59:D68,F59:F68,H59:H68,J59:J68)</f>
        <v>616.38961219787598</v>
      </c>
      <c r="O59" s="30">
        <f>MEDIAN(D59:D68,F59:F68,H59:H68,J59:J68)</f>
        <v>112.089841008186</v>
      </c>
      <c r="P59" s="30">
        <f>VAR(D59:D68,F59:F68,H59:H68,J59:J68)</f>
        <v>63055.865526861322</v>
      </c>
      <c r="Q59" s="30">
        <f>_xlfn.STDEV.S(D59:D68,F59:F68,H59:H68,J59:J68)</f>
        <v>251.10927009344223</v>
      </c>
      <c r="R59" s="15"/>
      <c r="S59" s="30">
        <f>AVERAGE(E59:E68,G59:G68,I59:I68,K59:K68)</f>
        <v>461.84014244810197</v>
      </c>
      <c r="T59" s="30">
        <f>MIN(E59:E68,G59:G68,I59:I68,K59:K68)</f>
        <v>429.15289325320498</v>
      </c>
      <c r="U59" s="30">
        <f>MAX(E59:E68,G59:G68,I59:I68,K59:K68)</f>
        <v>490.86805243450198</v>
      </c>
      <c r="V59" s="30">
        <f>MEDIAN(E59:E68,G59:G68,I59:I68,K59:K68)</f>
        <v>459.9764869864735</v>
      </c>
      <c r="W59" s="30">
        <f>VAR(E59:E68,G59:G68,I59:I68,K59:K68)</f>
        <v>248.37041504574566</v>
      </c>
      <c r="X59" s="30">
        <f>_xlfn.STDEV.S(E59:E68,G59:G68,I59:I68,K59:K68)</f>
        <v>15.759772049295181</v>
      </c>
    </row>
    <row r="60" spans="2:24" s="6" customFormat="1" x14ac:dyDescent="0.25">
      <c r="B60" s="29"/>
      <c r="C60" s="7" t="s">
        <v>10</v>
      </c>
      <c r="D60" s="19">
        <v>27.4450283050537</v>
      </c>
      <c r="E60" s="19">
        <v>465.65847787572898</v>
      </c>
      <c r="F60" s="20">
        <v>107.869537353515</v>
      </c>
      <c r="G60" s="20">
        <v>450.03185465028599</v>
      </c>
      <c r="H60" s="20"/>
      <c r="I60" s="20"/>
      <c r="J60" s="20">
        <v>571.37654733657803</v>
      </c>
      <c r="K60" s="20">
        <v>440.399679180943</v>
      </c>
      <c r="L60" s="30"/>
      <c r="M60" s="30"/>
      <c r="N60" s="30"/>
      <c r="O60" s="30"/>
      <c r="P60" s="30"/>
      <c r="Q60" s="30"/>
      <c r="R60" s="15"/>
      <c r="S60" s="30"/>
      <c r="T60" s="30"/>
      <c r="U60" s="30"/>
      <c r="V60" s="30"/>
      <c r="W60" s="30"/>
      <c r="X60" s="30"/>
    </row>
    <row r="61" spans="2:24" s="6" customFormat="1" x14ac:dyDescent="0.25">
      <c r="B61" s="29"/>
      <c r="C61" s="7" t="s">
        <v>11</v>
      </c>
      <c r="D61" s="19">
        <v>27.4493632316589</v>
      </c>
      <c r="E61" s="19">
        <v>483.87552591466999</v>
      </c>
      <c r="F61" s="20">
        <v>111.619599103927</v>
      </c>
      <c r="G61" s="20">
        <v>462.81546233172401</v>
      </c>
      <c r="H61" s="20"/>
      <c r="I61" s="20"/>
      <c r="J61" s="20">
        <v>565.47000026702801</v>
      </c>
      <c r="K61" s="20">
        <v>429.15289325320498</v>
      </c>
      <c r="L61" s="30"/>
      <c r="M61" s="30"/>
      <c r="N61" s="30"/>
      <c r="O61" s="30"/>
      <c r="P61" s="30"/>
      <c r="Q61" s="30"/>
      <c r="R61" s="15"/>
      <c r="S61" s="30"/>
      <c r="T61" s="30"/>
      <c r="U61" s="30"/>
      <c r="V61" s="30"/>
      <c r="W61" s="30"/>
      <c r="X61" s="30"/>
    </row>
    <row r="62" spans="2:24" s="6" customFormat="1" x14ac:dyDescent="0.25">
      <c r="B62" s="29"/>
      <c r="C62" s="7" t="s">
        <v>12</v>
      </c>
      <c r="D62" s="19">
        <v>27.433067321777301</v>
      </c>
      <c r="E62" s="19">
        <v>480.24569691556002</v>
      </c>
      <c r="F62" s="20">
        <v>112.14303064346301</v>
      </c>
      <c r="G62" s="20">
        <v>460.20260112346301</v>
      </c>
      <c r="H62" s="20"/>
      <c r="I62" s="20"/>
      <c r="J62" s="20">
        <v>565.88099980354298</v>
      </c>
      <c r="K62" s="20">
        <v>442.03793630006697</v>
      </c>
      <c r="L62" s="30"/>
      <c r="M62" s="30"/>
      <c r="N62" s="30"/>
      <c r="O62" s="30"/>
      <c r="P62" s="30"/>
      <c r="Q62" s="30"/>
      <c r="R62" s="15"/>
      <c r="S62" s="30"/>
      <c r="T62" s="30"/>
      <c r="U62" s="30"/>
      <c r="V62" s="30"/>
      <c r="W62" s="30"/>
      <c r="X62" s="30"/>
    </row>
    <row r="63" spans="2:24" s="6" customFormat="1" x14ac:dyDescent="0.25">
      <c r="B63" s="29"/>
      <c r="C63" s="7" t="s">
        <v>13</v>
      </c>
      <c r="D63" s="19">
        <v>27.254004240036</v>
      </c>
      <c r="E63" s="19">
        <v>476.296077980782</v>
      </c>
      <c r="F63" s="20">
        <v>111.920485973358</v>
      </c>
      <c r="G63" s="20">
        <v>458.29462287126898</v>
      </c>
      <c r="H63" s="20"/>
      <c r="I63" s="20"/>
      <c r="J63" s="20">
        <v>565.83747553825299</v>
      </c>
      <c r="K63" s="20">
        <v>449.90797469645702</v>
      </c>
      <c r="L63" s="30"/>
      <c r="M63" s="30"/>
      <c r="N63" s="30"/>
      <c r="O63" s="30"/>
      <c r="P63" s="30"/>
      <c r="Q63" s="30"/>
      <c r="R63" s="15"/>
      <c r="S63" s="30"/>
      <c r="T63" s="30"/>
      <c r="U63" s="30"/>
      <c r="V63" s="30"/>
      <c r="W63" s="30"/>
      <c r="X63" s="30"/>
    </row>
    <row r="64" spans="2:24" s="6" customFormat="1" x14ac:dyDescent="0.25">
      <c r="B64" s="29"/>
      <c r="C64" s="7" t="s">
        <v>14</v>
      </c>
      <c r="D64" s="19">
        <v>27.386578559875399</v>
      </c>
      <c r="E64" s="19">
        <v>486.60847909567002</v>
      </c>
      <c r="F64" s="20">
        <v>112.160378694534</v>
      </c>
      <c r="G64" s="20">
        <v>457.96085732860899</v>
      </c>
      <c r="H64" s="20"/>
      <c r="I64" s="20"/>
      <c r="J64" s="20">
        <v>608.51054501533497</v>
      </c>
      <c r="K64" s="20">
        <v>451.53588037137399</v>
      </c>
      <c r="L64" s="30"/>
      <c r="M64" s="30"/>
      <c r="N64" s="30"/>
      <c r="O64" s="30"/>
      <c r="P64" s="30"/>
      <c r="Q64" s="30"/>
      <c r="R64" s="15"/>
      <c r="S64" s="30"/>
      <c r="T64" s="30"/>
      <c r="U64" s="30"/>
      <c r="V64" s="30"/>
      <c r="W64" s="30"/>
      <c r="X64" s="30"/>
    </row>
    <row r="65" spans="1:25" s="6" customFormat="1" x14ac:dyDescent="0.25">
      <c r="B65" s="29"/>
      <c r="C65" s="7" t="s">
        <v>15</v>
      </c>
      <c r="D65" s="19">
        <v>27.3820352554321</v>
      </c>
      <c r="E65" s="19">
        <v>461.58519587326401</v>
      </c>
      <c r="F65" s="20">
        <v>112.456122398376</v>
      </c>
      <c r="G65" s="20">
        <v>459.61095963320702</v>
      </c>
      <c r="H65" s="20"/>
      <c r="I65" s="20"/>
      <c r="J65" s="20">
        <v>603.06920957565296</v>
      </c>
      <c r="K65" s="20">
        <v>443.97298556984998</v>
      </c>
      <c r="L65" s="30"/>
      <c r="M65" s="30"/>
      <c r="N65" s="30"/>
      <c r="O65" s="30"/>
      <c r="P65" s="30"/>
      <c r="Q65" s="30"/>
      <c r="R65" s="15"/>
      <c r="S65" s="30"/>
      <c r="T65" s="30"/>
      <c r="U65" s="30"/>
      <c r="V65" s="30"/>
      <c r="W65" s="30"/>
      <c r="X65" s="30"/>
    </row>
    <row r="66" spans="1:25" s="6" customFormat="1" x14ac:dyDescent="0.25">
      <c r="B66" s="29"/>
      <c r="C66" s="7" t="s">
        <v>16</v>
      </c>
      <c r="D66" s="19">
        <v>27.559135198593101</v>
      </c>
      <c r="E66" s="19">
        <v>487.08022428501499</v>
      </c>
      <c r="F66" s="20">
        <v>112.36847972869801</v>
      </c>
      <c r="G66" s="20">
        <v>459.75037284948399</v>
      </c>
      <c r="H66" s="20"/>
      <c r="I66" s="20"/>
      <c r="J66" s="20">
        <v>616.38961219787598</v>
      </c>
      <c r="K66" s="20">
        <v>449.90666773779901</v>
      </c>
      <c r="L66" s="30"/>
      <c r="M66" s="30"/>
      <c r="N66" s="30"/>
      <c r="O66" s="30"/>
      <c r="P66" s="30"/>
      <c r="Q66" s="30"/>
      <c r="R66" s="15"/>
      <c r="S66" s="30"/>
      <c r="T66" s="30"/>
      <c r="U66" s="30"/>
      <c r="V66" s="30"/>
      <c r="W66" s="30"/>
      <c r="X66" s="30"/>
    </row>
    <row r="67" spans="1:25" s="6" customFormat="1" x14ac:dyDescent="0.25">
      <c r="B67" s="29"/>
      <c r="C67" s="7" t="s">
        <v>17</v>
      </c>
      <c r="D67" s="19">
        <v>27.305034875869701</v>
      </c>
      <c r="E67" s="19">
        <v>490.86805243450198</v>
      </c>
      <c r="F67" s="20">
        <v>112.541369915008</v>
      </c>
      <c r="G67" s="20">
        <v>464.70142493720101</v>
      </c>
      <c r="H67" s="20"/>
      <c r="I67" s="20"/>
      <c r="J67" s="20">
        <v>614.73193860054005</v>
      </c>
      <c r="K67" s="20">
        <v>449.71886039304297</v>
      </c>
      <c r="L67" s="30"/>
      <c r="M67" s="30"/>
      <c r="N67" s="30"/>
      <c r="O67" s="30"/>
      <c r="P67" s="30"/>
      <c r="Q67" s="30"/>
      <c r="R67" s="15"/>
      <c r="S67" s="30"/>
      <c r="T67" s="30"/>
      <c r="U67" s="30"/>
      <c r="V67" s="30"/>
      <c r="W67" s="30"/>
      <c r="X67" s="30"/>
    </row>
    <row r="68" spans="1:25" s="6" customFormat="1" x14ac:dyDescent="0.25">
      <c r="B68" s="29"/>
      <c r="C68" s="21" t="s">
        <v>18</v>
      </c>
      <c r="D68" s="19">
        <v>27.460001230239801</v>
      </c>
      <c r="E68" s="19">
        <v>480.225750275466</v>
      </c>
      <c r="F68" s="20">
        <v>112.03665137290901</v>
      </c>
      <c r="G68" s="20">
        <v>470.32549339142503</v>
      </c>
      <c r="H68" s="20"/>
      <c r="I68" s="20"/>
      <c r="J68" s="20">
        <v>583.73539829254105</v>
      </c>
      <c r="K68" s="20">
        <v>444.79255281414299</v>
      </c>
      <c r="L68" s="30"/>
      <c r="M68" s="30"/>
      <c r="N68" s="30"/>
      <c r="O68" s="30"/>
      <c r="P68" s="30"/>
      <c r="Q68" s="30"/>
      <c r="R68" s="15"/>
      <c r="S68" s="30"/>
      <c r="T68" s="30"/>
      <c r="U68" s="30"/>
      <c r="V68" s="30"/>
      <c r="W68" s="30"/>
      <c r="X68" s="30"/>
    </row>
    <row r="69" spans="1:25" s="6" customFormat="1" x14ac:dyDescent="0.25">
      <c r="B69" s="33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2" t="s">
        <v>25</v>
      </c>
      <c r="M69" s="32"/>
      <c r="N69" s="32"/>
      <c r="O69" s="32"/>
      <c r="P69" s="27"/>
      <c r="Q69" s="27"/>
      <c r="R69" s="15"/>
      <c r="S69" s="1"/>
      <c r="T69" s="1"/>
      <c r="U69" s="1"/>
      <c r="V69" s="1"/>
      <c r="W69" s="1"/>
      <c r="X69" s="1"/>
      <c r="Y69" s="1"/>
    </row>
    <row r="70" spans="1:25" x14ac:dyDescent="0.25">
      <c r="B70" s="33"/>
      <c r="C70" s="26" t="s">
        <v>26</v>
      </c>
      <c r="D70" s="15">
        <f>AVERAGE(D4:D68)</f>
        <v>12.50337912241616</v>
      </c>
      <c r="E70" s="15">
        <f>AVERAGE(E4:E68)</f>
        <v>557.49875945908104</v>
      </c>
      <c r="F70" s="15">
        <f t="shared" ref="F70:K70" si="0">AVERAGE(F4:F68)</f>
        <v>49.893621063232331</v>
      </c>
      <c r="G70" s="15">
        <f t="shared" si="0"/>
        <v>495.89957722301614</v>
      </c>
      <c r="H70" s="15">
        <f t="shared" si="0"/>
        <v>61.609080094098886</v>
      </c>
      <c r="I70" s="15">
        <f t="shared" si="0"/>
        <v>477.6159163290763</v>
      </c>
      <c r="J70" s="15">
        <f t="shared" si="0"/>
        <v>221.67807425022099</v>
      </c>
      <c r="K70" s="15">
        <f t="shared" si="0"/>
        <v>455.79691395007205</v>
      </c>
      <c r="O70" s="12"/>
      <c r="P70" s="12"/>
      <c r="Q70" s="12"/>
      <c r="R70" s="12"/>
    </row>
    <row r="71" spans="1:25" x14ac:dyDescent="0.25">
      <c r="B71" s="33"/>
      <c r="C71" s="26" t="s">
        <v>3</v>
      </c>
      <c r="D71" s="15">
        <f>MIN(D4:D68)</f>
        <v>1.45933365821838</v>
      </c>
      <c r="E71" s="15">
        <f>MIN(E4:E68)</f>
        <v>461.58519587326401</v>
      </c>
      <c r="F71" s="15">
        <f t="shared" ref="F71:K71" si="1">MIN(F4:F68)</f>
        <v>5.6208794116973797</v>
      </c>
      <c r="G71" s="15">
        <f t="shared" si="1"/>
        <v>448.89694477994101</v>
      </c>
      <c r="H71" s="15">
        <f t="shared" si="1"/>
        <v>14.1740405559539</v>
      </c>
      <c r="I71" s="15">
        <f t="shared" si="1"/>
        <v>448.56745125051998</v>
      </c>
      <c r="J71" s="15">
        <f t="shared" si="1"/>
        <v>27.791157484054501</v>
      </c>
      <c r="K71" s="15">
        <f t="shared" si="1"/>
        <v>406.656475665806</v>
      </c>
      <c r="O71" s="12"/>
      <c r="P71" s="12"/>
      <c r="Q71" s="12"/>
      <c r="R71" s="12"/>
    </row>
    <row r="72" spans="1:25" x14ac:dyDescent="0.25">
      <c r="B72" s="33"/>
      <c r="C72" s="26" t="s">
        <v>4</v>
      </c>
      <c r="D72" s="15">
        <f>MAX(D3:D68)</f>
        <v>27.721067905426001</v>
      </c>
      <c r="E72" s="15">
        <f>MAX(E3:E68)</f>
        <v>734.398243166425</v>
      </c>
      <c r="F72" s="15">
        <f t="shared" ref="F72:K72" si="2">MAX(F3:F68)</f>
        <v>112.541369915008</v>
      </c>
      <c r="G72" s="15">
        <f t="shared" si="2"/>
        <v>585.13127786647794</v>
      </c>
      <c r="H72" s="15">
        <f t="shared" si="2"/>
        <v>141.613652944564</v>
      </c>
      <c r="I72" s="15">
        <f t="shared" si="2"/>
        <v>520.65554898959704</v>
      </c>
      <c r="J72" s="15">
        <f t="shared" si="2"/>
        <v>616.38961219787598</v>
      </c>
      <c r="K72" s="15">
        <f t="shared" si="2"/>
        <v>495.80616872886998</v>
      </c>
      <c r="O72" s="12"/>
      <c r="P72" s="12"/>
      <c r="Q72" s="12"/>
      <c r="R72" s="12"/>
    </row>
    <row r="73" spans="1:25" x14ac:dyDescent="0.25">
      <c r="B73" s="33"/>
      <c r="C73" s="26" t="s">
        <v>27</v>
      </c>
      <c r="D73" s="15">
        <f>MEDIAN(D3:D68)</f>
        <v>10.93658959865569</v>
      </c>
      <c r="E73" s="15">
        <f>MEDIAN(E3:E68)</f>
        <v>524.20070598923644</v>
      </c>
      <c r="F73" s="15">
        <f t="shared" ref="F73:K73" si="3">MEDIAN(F3:F68)</f>
        <v>42.560909032821598</v>
      </c>
      <c r="G73" s="15">
        <f t="shared" si="3"/>
        <v>477.37145045722252</v>
      </c>
      <c r="H73" s="15">
        <f t="shared" si="3"/>
        <v>48.231917858123751</v>
      </c>
      <c r="I73" s="15">
        <f t="shared" si="3"/>
        <v>473.2905912352785</v>
      </c>
      <c r="J73" s="15">
        <f t="shared" si="3"/>
        <v>145.830700397491</v>
      </c>
      <c r="K73" s="15">
        <f t="shared" si="3"/>
        <v>459.683186160589</v>
      </c>
      <c r="L73" s="12"/>
      <c r="M73" s="12"/>
      <c r="N73" s="12"/>
      <c r="O73" s="12"/>
      <c r="P73" s="12"/>
      <c r="Q73" s="12"/>
      <c r="R73" s="12"/>
    </row>
    <row r="74" spans="1:25" x14ac:dyDescent="0.25">
      <c r="B74" s="33"/>
      <c r="C74" s="26" t="s">
        <v>5</v>
      </c>
      <c r="D74" s="15"/>
      <c r="E74" s="15"/>
      <c r="F74" s="15"/>
      <c r="G74" s="15"/>
      <c r="H74" s="15"/>
      <c r="I74" s="15"/>
      <c r="J74" s="15"/>
      <c r="K74" s="15"/>
      <c r="L74" s="12"/>
      <c r="M74" s="12"/>
      <c r="N74" s="12"/>
      <c r="O74" s="12"/>
      <c r="P74" s="12"/>
      <c r="Q74" s="12"/>
      <c r="R74" s="12"/>
    </row>
    <row r="75" spans="1:25" x14ac:dyDescent="0.25">
      <c r="B75" s="33"/>
      <c r="C75" s="26" t="s">
        <v>6</v>
      </c>
      <c r="D75" s="15"/>
      <c r="E75" s="15"/>
      <c r="F75" s="15"/>
      <c r="G75" s="15"/>
      <c r="H75" s="15"/>
      <c r="I75" s="15"/>
      <c r="J75" s="15"/>
      <c r="K75" s="15"/>
      <c r="L75" s="12"/>
      <c r="M75" s="12"/>
      <c r="N75" s="12"/>
      <c r="O75" s="12"/>
      <c r="P75" s="12"/>
      <c r="Q75" s="12"/>
      <c r="R75" s="12"/>
    </row>
    <row r="76" spans="1:25" x14ac:dyDescent="0.25">
      <c r="B76" s="33"/>
      <c r="C76" s="26" t="s">
        <v>7</v>
      </c>
      <c r="D76" s="15">
        <f>VAR(D3:D68)</f>
        <v>93.161646212285163</v>
      </c>
      <c r="E76" s="15">
        <f>VAR(E3:E68)</f>
        <v>6263.3536962455737</v>
      </c>
      <c r="F76" s="15">
        <f t="shared" ref="F76:K76" si="4">VAR(F3:F68)</f>
        <v>1515.4706289313444</v>
      </c>
      <c r="G76" s="15">
        <f t="shared" si="4"/>
        <v>1672.5378143796772</v>
      </c>
      <c r="H76" s="15">
        <f t="shared" si="4"/>
        <v>2251.239997528065</v>
      </c>
      <c r="I76" s="15">
        <f t="shared" si="4"/>
        <v>491.92716905252655</v>
      </c>
      <c r="J76" s="15">
        <f t="shared" si="4"/>
        <v>42838.822862249806</v>
      </c>
      <c r="K76" s="15">
        <f t="shared" si="4"/>
        <v>595.50632976886925</v>
      </c>
      <c r="L76" s="12"/>
      <c r="M76" s="12"/>
      <c r="N76" s="12"/>
      <c r="O76" s="12"/>
      <c r="P76" s="12"/>
      <c r="Q76" s="12"/>
      <c r="R76" s="12"/>
    </row>
    <row r="77" spans="1:25" x14ac:dyDescent="0.25">
      <c r="B77" s="33"/>
      <c r="C77" s="26" t="s">
        <v>28</v>
      </c>
      <c r="D77" s="15">
        <f>_xlfn.STDEV.S(D3:D68)</f>
        <v>9.6520280880385521</v>
      </c>
      <c r="E77" s="15">
        <f>_xlfn.STDEV.S(E3:E68)</f>
        <v>79.141352630881755</v>
      </c>
      <c r="F77" s="15">
        <f t="shared" ref="F77:K77" si="5">_xlfn.STDEV.S(F3:F68)</f>
        <v>38.929046082987242</v>
      </c>
      <c r="G77" s="15">
        <f t="shared" si="5"/>
        <v>40.896672412064007</v>
      </c>
      <c r="H77" s="15">
        <f t="shared" si="5"/>
        <v>47.44723382377591</v>
      </c>
      <c r="I77" s="15">
        <f t="shared" si="5"/>
        <v>22.179431215712601</v>
      </c>
      <c r="J77" s="15">
        <f t="shared" si="5"/>
        <v>206.97541608183761</v>
      </c>
      <c r="K77" s="15">
        <f t="shared" si="5"/>
        <v>24.4029983766108</v>
      </c>
      <c r="L77" s="12"/>
      <c r="M77" s="12"/>
      <c r="N77" s="12"/>
      <c r="O77" s="12"/>
      <c r="P77" s="12"/>
      <c r="Q77" s="12"/>
      <c r="R77" s="12"/>
    </row>
    <row r="78" spans="1:25" x14ac:dyDescent="0.25">
      <c r="A78" s="7"/>
      <c r="B78" s="7"/>
      <c r="D78" s="7"/>
      <c r="E78" s="7"/>
      <c r="L78" s="12"/>
      <c r="M78" s="12"/>
      <c r="N78" s="12"/>
      <c r="O78" s="12"/>
      <c r="P78" s="12"/>
      <c r="Q78" s="12"/>
      <c r="R78" s="12"/>
    </row>
    <row r="79" spans="1:25" x14ac:dyDescent="0.25">
      <c r="A79" s="7"/>
      <c r="B79" s="7"/>
      <c r="D79" s="7"/>
      <c r="E79" s="7"/>
      <c r="L79" s="12"/>
      <c r="M79" s="12"/>
      <c r="N79" s="12"/>
      <c r="O79" s="12"/>
      <c r="P79" s="12"/>
      <c r="Q79" s="12"/>
      <c r="R79" s="12"/>
    </row>
    <row r="80" spans="1:25" x14ac:dyDescent="0.25">
      <c r="A80" s="7"/>
      <c r="B80" s="7"/>
      <c r="D80" s="35"/>
      <c r="E80" s="35"/>
      <c r="O80" s="12"/>
      <c r="P80" s="12"/>
      <c r="Q80" s="12"/>
      <c r="R80" s="12"/>
    </row>
    <row r="81" spans="1:11" x14ac:dyDescent="0.25">
      <c r="A81" s="7"/>
      <c r="B81" s="7"/>
      <c r="D81" s="7"/>
      <c r="E81" s="7"/>
      <c r="F81" s="7"/>
    </row>
    <row r="82" spans="1:11" x14ac:dyDescent="0.25">
      <c r="A82" s="7"/>
      <c r="B82" s="7"/>
      <c r="D82" s="7"/>
      <c r="E82" s="7"/>
    </row>
    <row r="83" spans="1:11" x14ac:dyDescent="0.25">
      <c r="A83" s="7"/>
      <c r="B83" s="7"/>
      <c r="D83" s="7"/>
      <c r="E83" s="7"/>
      <c r="F83" s="7"/>
      <c r="G83" s="7"/>
      <c r="H83" s="7"/>
      <c r="I83" s="7"/>
      <c r="J83" s="7"/>
      <c r="K83" s="7"/>
    </row>
    <row r="84" spans="1:11" x14ac:dyDescent="0.25">
      <c r="A84" s="7"/>
      <c r="B84" s="7"/>
      <c r="C84" s="15"/>
      <c r="D84" s="7"/>
      <c r="E84" s="7"/>
    </row>
    <row r="85" spans="1:11" x14ac:dyDescent="0.25">
      <c r="A85" s="7"/>
      <c r="B85" s="7"/>
      <c r="C85" s="15"/>
      <c r="D85" s="7"/>
      <c r="E85" s="7"/>
    </row>
    <row r="86" spans="1:11" x14ac:dyDescent="0.25">
      <c r="A86" s="7"/>
      <c r="B86" s="7"/>
      <c r="C86" s="15"/>
      <c r="D86" s="7"/>
      <c r="E86" s="7"/>
    </row>
    <row r="87" spans="1:11" x14ac:dyDescent="0.25">
      <c r="A87" s="7"/>
      <c r="B87" s="7"/>
      <c r="C87" s="15"/>
      <c r="D87" s="7"/>
      <c r="E87" s="7"/>
    </row>
    <row r="88" spans="1:11" x14ac:dyDescent="0.25">
      <c r="B88" s="7"/>
      <c r="C88" s="15"/>
      <c r="D88" s="7"/>
      <c r="E88" s="7"/>
    </row>
    <row r="89" spans="1:11" x14ac:dyDescent="0.25">
      <c r="A89" s="7"/>
      <c r="B89" s="7"/>
      <c r="D89" s="7"/>
      <c r="E89" s="7"/>
    </row>
    <row r="90" spans="1:11" x14ac:dyDescent="0.25">
      <c r="A90" s="7"/>
      <c r="B90" s="7"/>
      <c r="C90" s="8"/>
      <c r="D90" s="31"/>
      <c r="E90" s="31"/>
    </row>
    <row r="91" spans="1:11" x14ac:dyDescent="0.25">
      <c r="A91" s="7"/>
      <c r="B91" s="7"/>
      <c r="C91" s="8"/>
      <c r="D91" s="7"/>
      <c r="E91" s="7"/>
    </row>
    <row r="92" spans="1:11" x14ac:dyDescent="0.25">
      <c r="A92" s="7"/>
      <c r="B92" s="7"/>
      <c r="C92" s="8"/>
      <c r="D92" s="7"/>
      <c r="E92" s="7"/>
    </row>
    <row r="93" spans="1:11" x14ac:dyDescent="0.25">
      <c r="A93" s="7"/>
      <c r="B93" s="7"/>
      <c r="C93" s="8"/>
      <c r="D93" s="7"/>
      <c r="E93" s="7"/>
    </row>
    <row r="94" spans="1:11" x14ac:dyDescent="0.25">
      <c r="A94" s="7"/>
      <c r="B94" s="7"/>
      <c r="C94" s="8"/>
      <c r="D94" s="7"/>
      <c r="E94" s="7"/>
    </row>
    <row r="95" spans="1:11" x14ac:dyDescent="0.25">
      <c r="A95" s="7"/>
      <c r="B95" s="7"/>
      <c r="C95" s="8"/>
      <c r="D95" s="7"/>
      <c r="E95" s="7"/>
    </row>
    <row r="96" spans="1:11" x14ac:dyDescent="0.25">
      <c r="A96" s="7"/>
      <c r="B96" s="7"/>
      <c r="C96" s="8"/>
      <c r="D96" s="7"/>
      <c r="E96" s="7"/>
    </row>
    <row r="97" spans="1:5" x14ac:dyDescent="0.25">
      <c r="A97" s="7"/>
      <c r="B97" s="7"/>
      <c r="C97" s="8"/>
      <c r="D97" s="7"/>
      <c r="E97" s="7"/>
    </row>
    <row r="98" spans="1:5" x14ac:dyDescent="0.25">
      <c r="A98" s="7"/>
      <c r="B98" s="7"/>
      <c r="D98" s="7"/>
      <c r="E98" s="7"/>
    </row>
  </sheetData>
  <mergeCells count="89">
    <mergeCell ref="W59:W68"/>
    <mergeCell ref="X59:X68"/>
    <mergeCell ref="B69:B77"/>
    <mergeCell ref="S59:S68"/>
    <mergeCell ref="T59:T68"/>
    <mergeCell ref="U59:U68"/>
    <mergeCell ref="V59:V68"/>
    <mergeCell ref="W37:W46"/>
    <mergeCell ref="X37:X46"/>
    <mergeCell ref="S48:S57"/>
    <mergeCell ref="T48:T57"/>
    <mergeCell ref="U48:U57"/>
    <mergeCell ref="V48:V57"/>
    <mergeCell ref="W48:W57"/>
    <mergeCell ref="X48:X57"/>
    <mergeCell ref="S37:S46"/>
    <mergeCell ref="T37:T46"/>
    <mergeCell ref="U37:U46"/>
    <mergeCell ref="V37:V46"/>
    <mergeCell ref="W15:W24"/>
    <mergeCell ref="X15:X24"/>
    <mergeCell ref="S26:S35"/>
    <mergeCell ref="T26:T35"/>
    <mergeCell ref="U26:U35"/>
    <mergeCell ref="V26:V35"/>
    <mergeCell ref="W26:W35"/>
    <mergeCell ref="X26:X35"/>
    <mergeCell ref="S15:S24"/>
    <mergeCell ref="T15:T24"/>
    <mergeCell ref="U15:U24"/>
    <mergeCell ref="V15:V24"/>
    <mergeCell ref="S2:X2"/>
    <mergeCell ref="S4:S13"/>
    <mergeCell ref="T4:T13"/>
    <mergeCell ref="U4:U13"/>
    <mergeCell ref="V4:V13"/>
    <mergeCell ref="W4:W13"/>
    <mergeCell ref="X4:X13"/>
    <mergeCell ref="P48:P57"/>
    <mergeCell ref="Q48:Q57"/>
    <mergeCell ref="L59:L68"/>
    <mergeCell ref="M59:M68"/>
    <mergeCell ref="N59:N68"/>
    <mergeCell ref="O59:O68"/>
    <mergeCell ref="P59:P68"/>
    <mergeCell ref="Q59:Q68"/>
    <mergeCell ref="L48:L57"/>
    <mergeCell ref="M48:M57"/>
    <mergeCell ref="N48:N57"/>
    <mergeCell ref="O48:O57"/>
    <mergeCell ref="P26:P35"/>
    <mergeCell ref="Q26:Q35"/>
    <mergeCell ref="L37:L46"/>
    <mergeCell ref="M37:M46"/>
    <mergeCell ref="N37:N46"/>
    <mergeCell ref="O37:O46"/>
    <mergeCell ref="P37:P46"/>
    <mergeCell ref="Q37:Q46"/>
    <mergeCell ref="D90:E90"/>
    <mergeCell ref="L69:O69"/>
    <mergeCell ref="P4:P13"/>
    <mergeCell ref="Q4:Q13"/>
    <mergeCell ref="L2:Q2"/>
    <mergeCell ref="C2:E2"/>
    <mergeCell ref="F2:G2"/>
    <mergeCell ref="H2:I2"/>
    <mergeCell ref="J2:K2"/>
    <mergeCell ref="L15:L24"/>
    <mergeCell ref="M15:M24"/>
    <mergeCell ref="N15:N24"/>
    <mergeCell ref="O15:O24"/>
    <mergeCell ref="P15:P24"/>
    <mergeCell ref="Q15:Q24"/>
    <mergeCell ref="L26:L35"/>
    <mergeCell ref="L4:L13"/>
    <mergeCell ref="M4:M13"/>
    <mergeCell ref="N4:N13"/>
    <mergeCell ref="O4:O13"/>
    <mergeCell ref="M26:M35"/>
    <mergeCell ref="N26:N35"/>
    <mergeCell ref="O26:O35"/>
    <mergeCell ref="F1:K1"/>
    <mergeCell ref="D1:E1"/>
    <mergeCell ref="B36:B46"/>
    <mergeCell ref="B47:B57"/>
    <mergeCell ref="B58:B68"/>
    <mergeCell ref="B3:B13"/>
    <mergeCell ref="B14:B24"/>
    <mergeCell ref="B26:B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39E5-03ED-4391-BB4C-A30AFFC3EF3D}">
  <dimension ref="A1:AH80"/>
  <sheetViews>
    <sheetView zoomScale="70" zoomScaleNormal="70" workbookViewId="0">
      <selection activeCell="F22" sqref="F22"/>
    </sheetView>
  </sheetViews>
  <sheetFormatPr baseColWidth="10" defaultRowHeight="15" x14ac:dyDescent="0.25"/>
  <cols>
    <col min="1" max="1" width="20.7109375" bestFit="1" customWidth="1"/>
    <col min="2" max="2" width="18.28515625" bestFit="1" customWidth="1"/>
    <col min="3" max="3" width="19.5703125" bestFit="1" customWidth="1"/>
    <col min="4" max="15" width="16" bestFit="1" customWidth="1"/>
    <col min="16" max="16" width="16" customWidth="1"/>
    <col min="17" max="17" width="19.5703125" customWidth="1"/>
    <col min="18" max="18" width="1.7109375" customWidth="1"/>
    <col min="19" max="19" width="16" bestFit="1" customWidth="1"/>
    <col min="20" max="20" width="16" customWidth="1"/>
    <col min="21" max="23" width="16" bestFit="1" customWidth="1"/>
    <col min="24" max="24" width="19.5703125" bestFit="1" customWidth="1"/>
    <col min="25" max="25" width="13" bestFit="1" customWidth="1"/>
    <col min="27" max="28" width="13.42578125" bestFit="1" customWidth="1"/>
  </cols>
  <sheetData>
    <row r="1" spans="1:34" ht="31.5" x14ac:dyDescent="0.5">
      <c r="A1" s="5" t="s">
        <v>19</v>
      </c>
      <c r="B1" s="3" t="s">
        <v>21</v>
      </c>
      <c r="C1" s="7"/>
      <c r="D1" s="28"/>
      <c r="E1" s="28"/>
      <c r="F1" s="28"/>
      <c r="G1" s="28"/>
      <c r="H1" s="28"/>
      <c r="I1" s="28"/>
      <c r="J1" s="28"/>
      <c r="K1" s="2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A2" s="2" t="s">
        <v>22</v>
      </c>
      <c r="B2" s="4"/>
      <c r="C2" s="34">
        <v>5</v>
      </c>
      <c r="D2" s="34"/>
      <c r="E2" s="34"/>
      <c r="F2" s="34">
        <v>20</v>
      </c>
      <c r="G2" s="34"/>
      <c r="H2" s="34">
        <v>50</v>
      </c>
      <c r="I2" s="34"/>
      <c r="J2" s="34">
        <v>100</v>
      </c>
      <c r="K2" s="34"/>
      <c r="L2" s="33" t="s">
        <v>23</v>
      </c>
      <c r="M2" s="33"/>
      <c r="N2" s="33"/>
      <c r="O2" s="33"/>
      <c r="P2" s="33"/>
      <c r="Q2" s="33"/>
      <c r="R2" s="14"/>
      <c r="S2" s="33" t="s">
        <v>24</v>
      </c>
      <c r="T2" s="33"/>
      <c r="U2" s="33"/>
      <c r="V2" s="33"/>
      <c r="W2" s="33"/>
      <c r="X2" s="33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7"/>
      <c r="B3" s="29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5">
      <c r="A4" s="7"/>
      <c r="B4" s="29"/>
      <c r="C4" s="7" t="s">
        <v>9</v>
      </c>
      <c r="D4" s="11">
        <v>85.210392475128103</v>
      </c>
      <c r="E4" s="11">
        <v>4497.6341288683097</v>
      </c>
      <c r="F4" s="11"/>
      <c r="G4" s="11"/>
      <c r="H4" s="11"/>
      <c r="I4" s="11"/>
      <c r="J4" s="11"/>
      <c r="K4" s="11"/>
      <c r="L4" s="30">
        <f>AVERAGE(D4:D13,F4:F13,H4:H13,J4:J13)</f>
        <v>88.252122879028263</v>
      </c>
      <c r="M4" s="30">
        <f>MIN(D4:D13,F4:F13,H4:H13,J4:J13)</f>
        <v>83.680971145629798</v>
      </c>
      <c r="N4" s="30">
        <f>MAX(D4:D13,F4:F13,H4:H13,J4:J13)</f>
        <v>91.546074390411306</v>
      </c>
      <c r="O4" s="30">
        <f>MEDIAN(D4:D13,F4:F13,H4:H13,J4:J13)</f>
        <v>88.757582902908297</v>
      </c>
      <c r="P4" s="30">
        <f>VAR(D4:D13,F4:F13,H4:H13,J4:J13)</f>
        <v>5.1977240625321901</v>
      </c>
      <c r="Q4" s="30">
        <f>_xlfn.STDEV.S(D4:D13,F4:F13,H4:H13,J4:J13)</f>
        <v>2.2798517632802775</v>
      </c>
      <c r="R4" s="22"/>
      <c r="S4" s="30">
        <f>AVERAGE(E4:E13,G4:G13,I4:I13,K4:K13)</f>
        <v>4572.1837767978477</v>
      </c>
      <c r="T4" s="30">
        <f>MIN(E4:E13,G4:G13,I4:I13,K4:K13)</f>
        <v>4408.5625956854401</v>
      </c>
      <c r="U4" s="30">
        <f>MAX(E4:E13,G4:G13,I4:I13,K4:K13)</f>
        <v>4721.7645688300099</v>
      </c>
      <c r="V4" s="30">
        <f>MEDIAN(E4:E13,G4:G13,I4:I13,K4:K13)</f>
        <v>4581.1399190534348</v>
      </c>
      <c r="W4" s="30">
        <f>VAR(E4:E13,G4:G13,I4:I13,K4:K13)</f>
        <v>9362.3705908744341</v>
      </c>
      <c r="X4" s="30">
        <f>_xlfn.STDEV.S(E4:E13,G4:G13,I4:I13,K4:K13)</f>
        <v>96.759343687699925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7"/>
      <c r="B5" s="29"/>
      <c r="C5" s="7" t="s">
        <v>10</v>
      </c>
      <c r="D5" s="11">
        <v>89.5234565734863</v>
      </c>
      <c r="E5" s="11">
        <v>4562.56180880177</v>
      </c>
      <c r="F5" s="11"/>
      <c r="G5" s="11"/>
      <c r="H5" s="11"/>
      <c r="I5" s="11"/>
      <c r="J5" s="11"/>
      <c r="K5" s="11"/>
      <c r="L5" s="30"/>
      <c r="M5" s="30"/>
      <c r="N5" s="30"/>
      <c r="O5" s="30"/>
      <c r="P5" s="30"/>
      <c r="Q5" s="30"/>
      <c r="R5" s="22"/>
      <c r="S5" s="30"/>
      <c r="T5" s="30"/>
      <c r="U5" s="30"/>
      <c r="V5" s="30"/>
      <c r="W5" s="30"/>
      <c r="X5" s="30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7"/>
      <c r="B6" s="29"/>
      <c r="C6" s="7" t="s">
        <v>11</v>
      </c>
      <c r="D6" s="11">
        <v>89.034910678863497</v>
      </c>
      <c r="E6" s="11">
        <v>4456.4635276332801</v>
      </c>
      <c r="F6" s="11"/>
      <c r="G6" s="11"/>
      <c r="H6" s="11"/>
      <c r="I6" s="11"/>
      <c r="J6" s="11"/>
      <c r="K6" s="11"/>
      <c r="L6" s="30"/>
      <c r="M6" s="30"/>
      <c r="N6" s="30"/>
      <c r="O6" s="30"/>
      <c r="P6" s="30"/>
      <c r="Q6" s="30"/>
      <c r="R6" s="22"/>
      <c r="S6" s="30"/>
      <c r="T6" s="30"/>
      <c r="U6" s="30"/>
      <c r="V6" s="30"/>
      <c r="W6" s="30"/>
      <c r="X6" s="30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7"/>
      <c r="B7" s="29"/>
      <c r="C7" s="7" t="s">
        <v>12</v>
      </c>
      <c r="D7" s="11">
        <v>89.255281448364201</v>
      </c>
      <c r="E7" s="11">
        <v>4554.8041899666996</v>
      </c>
      <c r="F7" s="11"/>
      <c r="G7" s="11"/>
      <c r="H7" s="11"/>
      <c r="I7" s="11"/>
      <c r="J7" s="11"/>
      <c r="K7" s="11"/>
      <c r="L7" s="30"/>
      <c r="M7" s="30"/>
      <c r="N7" s="30"/>
      <c r="O7" s="30"/>
      <c r="P7" s="30"/>
      <c r="Q7" s="30"/>
      <c r="R7" s="22"/>
      <c r="S7" s="30"/>
      <c r="T7" s="30"/>
      <c r="U7" s="30"/>
      <c r="V7" s="30"/>
      <c r="W7" s="30"/>
      <c r="X7" s="30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7"/>
      <c r="B8" s="29"/>
      <c r="C8" s="7" t="s">
        <v>13</v>
      </c>
      <c r="D8" s="11">
        <v>88.480255126953097</v>
      </c>
      <c r="E8" s="11">
        <v>4658.0779711933601</v>
      </c>
      <c r="F8" s="11"/>
      <c r="G8" s="11"/>
      <c r="H8" s="11"/>
      <c r="I8" s="11"/>
      <c r="J8" s="11"/>
      <c r="K8" s="11"/>
      <c r="L8" s="30"/>
      <c r="M8" s="30"/>
      <c r="N8" s="30"/>
      <c r="O8" s="30"/>
      <c r="P8" s="30"/>
      <c r="Q8" s="30"/>
      <c r="R8" s="22"/>
      <c r="S8" s="30"/>
      <c r="T8" s="30"/>
      <c r="U8" s="30"/>
      <c r="V8" s="30"/>
      <c r="W8" s="30"/>
      <c r="X8" s="30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7"/>
      <c r="B9" s="29"/>
      <c r="C9" s="7" t="s">
        <v>14</v>
      </c>
      <c r="D9" s="11">
        <v>91.546074390411306</v>
      </c>
      <c r="E9" s="11">
        <v>4612.5866269238204</v>
      </c>
      <c r="F9" s="11"/>
      <c r="G9" s="11"/>
      <c r="H9" s="11"/>
      <c r="I9" s="11"/>
      <c r="J9" s="11"/>
      <c r="K9" s="11"/>
      <c r="L9" s="30"/>
      <c r="M9" s="30"/>
      <c r="N9" s="30"/>
      <c r="O9" s="30"/>
      <c r="P9" s="30"/>
      <c r="Q9" s="30"/>
      <c r="R9" s="22"/>
      <c r="S9" s="30"/>
      <c r="T9" s="30"/>
      <c r="U9" s="30"/>
      <c r="V9" s="30"/>
      <c r="W9" s="30"/>
      <c r="X9" s="30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7"/>
      <c r="B10" s="29"/>
      <c r="C10" s="7" t="s">
        <v>15</v>
      </c>
      <c r="D10" s="11">
        <v>89.686644315719604</v>
      </c>
      <c r="E10" s="11">
        <v>4599.7180293050997</v>
      </c>
      <c r="F10" s="11"/>
      <c r="G10" s="11"/>
      <c r="H10" s="11"/>
      <c r="I10" s="11"/>
      <c r="J10" s="11"/>
      <c r="K10" s="11"/>
      <c r="L10" s="30"/>
      <c r="M10" s="30"/>
      <c r="N10" s="30"/>
      <c r="O10" s="30"/>
      <c r="P10" s="30"/>
      <c r="Q10" s="30"/>
      <c r="R10" s="22"/>
      <c r="S10" s="30"/>
      <c r="T10" s="30"/>
      <c r="U10" s="30"/>
      <c r="V10" s="30"/>
      <c r="W10" s="30"/>
      <c r="X10" s="30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7"/>
      <c r="B11" s="29"/>
      <c r="C11" s="7" t="s">
        <v>16</v>
      </c>
      <c r="D11" s="11">
        <v>88.473626613616901</v>
      </c>
      <c r="E11" s="11">
        <v>4649.6643207706802</v>
      </c>
      <c r="F11" s="11"/>
      <c r="G11" s="11"/>
      <c r="H11" s="11"/>
      <c r="I11" s="11"/>
      <c r="J11" s="11"/>
      <c r="K11" s="11"/>
      <c r="L11" s="30"/>
      <c r="M11" s="30"/>
      <c r="N11" s="30"/>
      <c r="O11" s="30"/>
      <c r="P11" s="30"/>
      <c r="Q11" s="30"/>
      <c r="R11" s="22"/>
      <c r="S11" s="30"/>
      <c r="T11" s="30"/>
      <c r="U11" s="30"/>
      <c r="V11" s="30"/>
      <c r="W11" s="30"/>
      <c r="X11" s="30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s="7"/>
      <c r="B12" s="29"/>
      <c r="C12" s="7" t="s">
        <v>17</v>
      </c>
      <c r="D12" s="11">
        <v>87.6296160221099</v>
      </c>
      <c r="E12" s="11">
        <v>4721.7645688300099</v>
      </c>
      <c r="F12" s="11"/>
      <c r="G12" s="11"/>
      <c r="H12" s="11"/>
      <c r="I12" s="11"/>
      <c r="J12" s="11"/>
      <c r="K12" s="11"/>
      <c r="L12" s="30"/>
      <c r="M12" s="30"/>
      <c r="N12" s="30"/>
      <c r="O12" s="30"/>
      <c r="P12" s="30"/>
      <c r="Q12" s="30"/>
      <c r="R12" s="22"/>
      <c r="S12" s="30"/>
      <c r="T12" s="30"/>
      <c r="U12" s="30"/>
      <c r="V12" s="30"/>
      <c r="W12" s="30"/>
      <c r="X12" s="30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7"/>
      <c r="B13" s="29"/>
      <c r="C13" s="7" t="s">
        <v>18</v>
      </c>
      <c r="D13" s="11">
        <v>83.680971145629798</v>
      </c>
      <c r="E13" s="11">
        <v>4408.5625956854401</v>
      </c>
      <c r="F13" s="11"/>
      <c r="G13" s="11"/>
      <c r="H13" s="11"/>
      <c r="I13" s="11"/>
      <c r="J13" s="11"/>
      <c r="K13" s="11"/>
      <c r="L13" s="30"/>
      <c r="M13" s="30"/>
      <c r="N13" s="30"/>
      <c r="O13" s="30"/>
      <c r="P13" s="30"/>
      <c r="Q13" s="30"/>
      <c r="R13" s="22"/>
      <c r="S13" s="30"/>
      <c r="T13" s="30"/>
      <c r="U13" s="30"/>
      <c r="V13" s="30"/>
      <c r="W13" s="30"/>
      <c r="X13" s="30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7"/>
      <c r="B14" s="29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7"/>
      <c r="B15" s="29"/>
      <c r="C15" s="7" t="s">
        <v>9</v>
      </c>
      <c r="D15" s="11"/>
      <c r="E15" s="11"/>
      <c r="F15" s="11"/>
      <c r="G15" s="11"/>
      <c r="H15" s="11"/>
      <c r="I15" s="11"/>
      <c r="J15" s="11"/>
      <c r="K15" s="11"/>
      <c r="L15" s="30" t="e">
        <f>AVERAGE(D15:D24,F15:F24,H15:H24,J15:J24)</f>
        <v>#DIV/0!</v>
      </c>
      <c r="M15" s="30">
        <f>MIN(D15:D24,F15:F24,H15:H24,J15:J24)</f>
        <v>0</v>
      </c>
      <c r="N15" s="30">
        <f>MAX(D15:D24,F15:F24,H15:H24,J15:J24)</f>
        <v>0</v>
      </c>
      <c r="O15" s="30" t="e">
        <f>MEDIAN(D15:D24,F15:F24,H15:H24,J15:J24)</f>
        <v>#NUM!</v>
      </c>
      <c r="P15" s="30" t="e">
        <f>VAR(D15:D24,F15:F24,H15:H24,J15:J24)</f>
        <v>#DIV/0!</v>
      </c>
      <c r="Q15" s="30" t="e">
        <f>_xlfn.STDEV.S(D15:D24,F15:F24,H15:H24,J15:J24)</f>
        <v>#DIV/0!</v>
      </c>
      <c r="R15" s="22"/>
      <c r="S15" s="30" t="e">
        <f>AVERAGE(E15:E24,G15:G24,I15:I24,K15:K24)</f>
        <v>#DIV/0!</v>
      </c>
      <c r="T15" s="30">
        <f>MIN(E15:E24,G15:G24,I15:I24,K15:K24)</f>
        <v>0</v>
      </c>
      <c r="U15" s="30">
        <f>MAX(E15:E24,G15:G24,I15:I24,K15:K24)</f>
        <v>0</v>
      </c>
      <c r="V15" s="30" t="e">
        <f>MEDIAN(E15:E24,G15:G24,I15:I24,K15:K24)</f>
        <v>#NUM!</v>
      </c>
      <c r="W15" s="30" t="e">
        <f>VAR(E15:E24,G15:G24,I15:I24,K15:K24)</f>
        <v>#DIV/0!</v>
      </c>
      <c r="X15" s="30" t="e">
        <f>_xlfn.STDEV.S(E15:E24,G15:G24,I15:I24,K15:K24)</f>
        <v>#DIV/0!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7"/>
      <c r="B16" s="29"/>
      <c r="C16" s="7" t="s">
        <v>10</v>
      </c>
      <c r="D16" s="11"/>
      <c r="E16" s="11"/>
      <c r="F16" s="11"/>
      <c r="G16" s="11"/>
      <c r="H16" s="11"/>
      <c r="I16" s="11"/>
      <c r="J16" s="11"/>
      <c r="K16" s="11"/>
      <c r="L16" s="30"/>
      <c r="M16" s="30"/>
      <c r="N16" s="30"/>
      <c r="O16" s="30"/>
      <c r="P16" s="30"/>
      <c r="Q16" s="30"/>
      <c r="R16" s="22"/>
      <c r="S16" s="30"/>
      <c r="T16" s="30"/>
      <c r="U16" s="30"/>
      <c r="V16" s="30"/>
      <c r="W16" s="30"/>
      <c r="X16" s="30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7"/>
      <c r="B17" s="29"/>
      <c r="C17" s="7" t="s">
        <v>11</v>
      </c>
      <c r="D17" s="11"/>
      <c r="E17" s="11"/>
      <c r="F17" s="11"/>
      <c r="G17" s="11"/>
      <c r="H17" s="11"/>
      <c r="I17" s="11"/>
      <c r="J17" s="11"/>
      <c r="K17" s="11"/>
      <c r="L17" s="30"/>
      <c r="M17" s="30"/>
      <c r="N17" s="30"/>
      <c r="O17" s="30"/>
      <c r="P17" s="30"/>
      <c r="Q17" s="30"/>
      <c r="R17" s="22"/>
      <c r="S17" s="30"/>
      <c r="T17" s="30"/>
      <c r="U17" s="30"/>
      <c r="V17" s="30"/>
      <c r="W17" s="30"/>
      <c r="X17" s="30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7"/>
      <c r="B18" s="29"/>
      <c r="C18" s="7" t="s">
        <v>12</v>
      </c>
      <c r="D18" s="11"/>
      <c r="E18" s="11"/>
      <c r="F18" s="11"/>
      <c r="G18" s="11"/>
      <c r="H18" s="11"/>
      <c r="I18" s="11"/>
      <c r="J18" s="11"/>
      <c r="K18" s="11"/>
      <c r="L18" s="30"/>
      <c r="M18" s="30"/>
      <c r="N18" s="30"/>
      <c r="O18" s="30"/>
      <c r="P18" s="30"/>
      <c r="Q18" s="30"/>
      <c r="R18" s="22"/>
      <c r="S18" s="30"/>
      <c r="T18" s="30"/>
      <c r="U18" s="30"/>
      <c r="V18" s="30"/>
      <c r="W18" s="30"/>
      <c r="X18" s="30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7"/>
      <c r="B19" s="29"/>
      <c r="C19" s="7" t="s">
        <v>13</v>
      </c>
      <c r="D19" s="11"/>
      <c r="E19" s="11"/>
      <c r="F19" s="11"/>
      <c r="G19" s="11"/>
      <c r="H19" s="11"/>
      <c r="I19" s="11"/>
      <c r="J19" s="11"/>
      <c r="K19" s="11"/>
      <c r="L19" s="30"/>
      <c r="M19" s="30"/>
      <c r="N19" s="30"/>
      <c r="O19" s="30"/>
      <c r="P19" s="30"/>
      <c r="Q19" s="30"/>
      <c r="R19" s="22"/>
      <c r="S19" s="30"/>
      <c r="T19" s="30"/>
      <c r="U19" s="30"/>
      <c r="V19" s="30"/>
      <c r="W19" s="30"/>
      <c r="X19" s="30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7"/>
      <c r="B20" s="29"/>
      <c r="C20" s="7" t="s">
        <v>14</v>
      </c>
      <c r="D20" s="11"/>
      <c r="E20" s="11"/>
      <c r="F20" s="11"/>
      <c r="G20" s="11"/>
      <c r="H20" s="11"/>
      <c r="I20" s="11"/>
      <c r="J20" s="11"/>
      <c r="K20" s="11"/>
      <c r="L20" s="30"/>
      <c r="M20" s="30"/>
      <c r="N20" s="30"/>
      <c r="O20" s="30"/>
      <c r="P20" s="30"/>
      <c r="Q20" s="30"/>
      <c r="R20" s="22"/>
      <c r="S20" s="30"/>
      <c r="T20" s="30"/>
      <c r="U20" s="30"/>
      <c r="V20" s="30"/>
      <c r="W20" s="30"/>
      <c r="X20" s="30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7"/>
      <c r="B21" s="29"/>
      <c r="C21" s="7" t="s">
        <v>15</v>
      </c>
      <c r="D21" s="11"/>
      <c r="E21" s="11"/>
      <c r="F21" s="11"/>
      <c r="G21" s="11"/>
      <c r="H21" s="11"/>
      <c r="I21" s="11"/>
      <c r="J21" s="11"/>
      <c r="K21" s="11"/>
      <c r="L21" s="30"/>
      <c r="M21" s="30"/>
      <c r="N21" s="30"/>
      <c r="O21" s="30"/>
      <c r="P21" s="30"/>
      <c r="Q21" s="30"/>
      <c r="R21" s="22"/>
      <c r="S21" s="30"/>
      <c r="T21" s="30"/>
      <c r="U21" s="30"/>
      <c r="V21" s="30"/>
      <c r="W21" s="30"/>
      <c r="X21" s="30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7"/>
      <c r="B22" s="29"/>
      <c r="C22" s="7" t="s">
        <v>16</v>
      </c>
      <c r="D22" s="11"/>
      <c r="E22" s="11"/>
      <c r="F22" s="11"/>
      <c r="G22" s="11"/>
      <c r="H22" s="11"/>
      <c r="I22" s="11"/>
      <c r="J22" s="11"/>
      <c r="K22" s="11"/>
      <c r="L22" s="30"/>
      <c r="M22" s="30"/>
      <c r="N22" s="30"/>
      <c r="O22" s="30"/>
      <c r="P22" s="30"/>
      <c r="Q22" s="30"/>
      <c r="R22" s="22"/>
      <c r="S22" s="30"/>
      <c r="T22" s="30"/>
      <c r="U22" s="30"/>
      <c r="V22" s="30"/>
      <c r="W22" s="30"/>
      <c r="X22" s="30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 s="7"/>
      <c r="B23" s="29"/>
      <c r="C23" s="7" t="s">
        <v>17</v>
      </c>
      <c r="D23" s="11"/>
      <c r="E23" s="11"/>
      <c r="F23" s="11"/>
      <c r="G23" s="11"/>
      <c r="H23" s="11"/>
      <c r="I23" s="11"/>
      <c r="J23" s="11"/>
      <c r="K23" s="11"/>
      <c r="L23" s="30"/>
      <c r="M23" s="30"/>
      <c r="N23" s="30"/>
      <c r="O23" s="30"/>
      <c r="P23" s="30"/>
      <c r="Q23" s="30"/>
      <c r="R23" s="22"/>
      <c r="S23" s="30"/>
      <c r="T23" s="30"/>
      <c r="U23" s="30"/>
      <c r="V23" s="30"/>
      <c r="W23" s="30"/>
      <c r="X23" s="30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 s="7"/>
      <c r="B24" s="29"/>
      <c r="C24" s="7" t="s">
        <v>18</v>
      </c>
      <c r="D24" s="11"/>
      <c r="E24" s="11"/>
      <c r="F24" s="11"/>
      <c r="G24" s="11"/>
      <c r="H24" s="11"/>
      <c r="I24" s="11"/>
      <c r="J24" s="11"/>
      <c r="K24" s="11"/>
      <c r="L24" s="30"/>
      <c r="M24" s="30"/>
      <c r="N24" s="30"/>
      <c r="O24" s="30"/>
      <c r="P24" s="30"/>
      <c r="Q24" s="30"/>
      <c r="R24" s="22"/>
      <c r="S24" s="30"/>
      <c r="T24" s="30"/>
      <c r="U24" s="30"/>
      <c r="V24" s="30"/>
      <c r="W24" s="30"/>
      <c r="X24" s="30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A25" s="7"/>
      <c r="B25" s="16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5">
      <c r="A26" s="7"/>
      <c r="B26" s="29">
        <v>250</v>
      </c>
      <c r="C26" s="7" t="s">
        <v>9</v>
      </c>
      <c r="D26" s="11"/>
      <c r="E26" s="11"/>
      <c r="F26" s="11"/>
      <c r="G26" s="11"/>
      <c r="H26" s="11"/>
      <c r="I26" s="11"/>
      <c r="J26" s="11"/>
      <c r="K26" s="11"/>
      <c r="L26" s="30" t="e">
        <f>AVERAGE(D26:D35,F26:F35,H26:H35,J26:J35)</f>
        <v>#DIV/0!</v>
      </c>
      <c r="M26" s="30">
        <f>MIN(D26:D35,F26:F35,H26:H35,J26:J35)</f>
        <v>0</v>
      </c>
      <c r="N26" s="30">
        <f>MAX(D26:D35,F26:F35,H26:H35,J26:J35)</f>
        <v>0</v>
      </c>
      <c r="O26" s="30" t="e">
        <f>MEDIAN(D26:D35,F26:F35,H26:H35,J26:J35)</f>
        <v>#NUM!</v>
      </c>
      <c r="P26" s="30" t="e">
        <f>VAR(D26:D35,F26:F35,H26:H35,J26:J35)</f>
        <v>#DIV/0!</v>
      </c>
      <c r="Q26" s="30" t="e">
        <f>_xlfn.STDEV.S(D26:D35,F26:F35,H26:H35,J26:J35)</f>
        <v>#DIV/0!</v>
      </c>
      <c r="R26" s="22"/>
      <c r="S26" s="30" t="e">
        <f>AVERAGE(E26:E35,G26:G35,I26:I35,K26:K35)</f>
        <v>#DIV/0!</v>
      </c>
      <c r="T26" s="30">
        <f>MIN(E26:E35,G26:G35,I26:I35,K26:K35)</f>
        <v>0</v>
      </c>
      <c r="U26" s="30">
        <f>MAX(E26:E35,G26:G35,I26:I35,K26:K35)</f>
        <v>0</v>
      </c>
      <c r="V26" s="30" t="e">
        <f>MEDIAN(E26:E35,G26:G35,I26:I35,K26:K35)</f>
        <v>#NUM!</v>
      </c>
      <c r="W26" s="30" t="e">
        <f>VAR(E26:E35,G26:G35,I26:I35,K26:K35)</f>
        <v>#DIV/0!</v>
      </c>
      <c r="X26" s="30" t="e">
        <f>_xlfn.STDEV.S(E26:E35,G26:G35,I26:I35,K26:K35)</f>
        <v>#DIV/0!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 s="7"/>
      <c r="B27" s="29"/>
      <c r="C27" s="7" t="s">
        <v>10</v>
      </c>
      <c r="D27" s="11"/>
      <c r="E27" s="11"/>
      <c r="F27" s="11"/>
      <c r="G27" s="11"/>
      <c r="H27" s="11"/>
      <c r="I27" s="11"/>
      <c r="J27" s="11"/>
      <c r="K27" s="11"/>
      <c r="L27" s="30"/>
      <c r="M27" s="30"/>
      <c r="N27" s="30"/>
      <c r="O27" s="30"/>
      <c r="P27" s="30"/>
      <c r="Q27" s="30"/>
      <c r="R27" s="22"/>
      <c r="S27" s="30"/>
      <c r="T27" s="30"/>
      <c r="U27" s="30"/>
      <c r="V27" s="30"/>
      <c r="W27" s="30"/>
      <c r="X27" s="30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 s="7"/>
      <c r="B28" s="29"/>
      <c r="C28" s="7" t="s">
        <v>11</v>
      </c>
      <c r="D28" s="11"/>
      <c r="E28" s="11"/>
      <c r="F28" s="11"/>
      <c r="G28" s="11"/>
      <c r="H28" s="11"/>
      <c r="I28" s="11"/>
      <c r="J28" s="11"/>
      <c r="K28" s="11"/>
      <c r="L28" s="30"/>
      <c r="M28" s="30"/>
      <c r="N28" s="30"/>
      <c r="O28" s="30"/>
      <c r="P28" s="30"/>
      <c r="Q28" s="30"/>
      <c r="R28" s="22"/>
      <c r="S28" s="30"/>
      <c r="T28" s="30"/>
      <c r="U28" s="30"/>
      <c r="V28" s="30"/>
      <c r="W28" s="30"/>
      <c r="X28" s="30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 s="7"/>
      <c r="B29" s="29"/>
      <c r="C29" s="7" t="s">
        <v>12</v>
      </c>
      <c r="D29" s="11"/>
      <c r="E29" s="11"/>
      <c r="F29" s="11"/>
      <c r="G29" s="11"/>
      <c r="H29" s="11"/>
      <c r="I29" s="11"/>
      <c r="J29" s="11"/>
      <c r="K29" s="11"/>
      <c r="L29" s="30"/>
      <c r="M29" s="30"/>
      <c r="N29" s="30"/>
      <c r="O29" s="30"/>
      <c r="P29" s="30"/>
      <c r="Q29" s="30"/>
      <c r="R29" s="22"/>
      <c r="S29" s="30"/>
      <c r="T29" s="30"/>
      <c r="U29" s="30"/>
      <c r="V29" s="30"/>
      <c r="W29" s="30"/>
      <c r="X29" s="30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7"/>
      <c r="B30" s="29"/>
      <c r="C30" s="7" t="s">
        <v>13</v>
      </c>
      <c r="D30" s="11"/>
      <c r="E30" s="11"/>
      <c r="F30" s="11"/>
      <c r="G30" s="11"/>
      <c r="H30" s="11"/>
      <c r="I30" s="11"/>
      <c r="J30" s="11"/>
      <c r="K30" s="11"/>
      <c r="L30" s="30"/>
      <c r="M30" s="30"/>
      <c r="N30" s="30"/>
      <c r="O30" s="30"/>
      <c r="P30" s="30"/>
      <c r="Q30" s="30"/>
      <c r="R30" s="22"/>
      <c r="S30" s="30"/>
      <c r="T30" s="30"/>
      <c r="U30" s="30"/>
      <c r="V30" s="30"/>
      <c r="W30" s="30"/>
      <c r="X30" s="30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7"/>
      <c r="B31" s="29"/>
      <c r="C31" s="7" t="s">
        <v>14</v>
      </c>
      <c r="D31" s="11"/>
      <c r="E31" s="11"/>
      <c r="F31" s="11"/>
      <c r="G31" s="11"/>
      <c r="H31" s="11"/>
      <c r="I31" s="11"/>
      <c r="J31" s="11"/>
      <c r="K31" s="11"/>
      <c r="L31" s="30"/>
      <c r="M31" s="30"/>
      <c r="N31" s="30"/>
      <c r="O31" s="30"/>
      <c r="P31" s="30"/>
      <c r="Q31" s="30"/>
      <c r="R31" s="22"/>
      <c r="S31" s="30"/>
      <c r="T31" s="30"/>
      <c r="U31" s="30"/>
      <c r="V31" s="30"/>
      <c r="W31" s="30"/>
      <c r="X31" s="30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7"/>
      <c r="B32" s="29"/>
      <c r="C32" s="7" t="s">
        <v>15</v>
      </c>
      <c r="D32" s="11"/>
      <c r="E32" s="11"/>
      <c r="F32" s="11"/>
      <c r="G32" s="11"/>
      <c r="H32" s="11"/>
      <c r="I32" s="11"/>
      <c r="J32" s="11"/>
      <c r="K32" s="11"/>
      <c r="L32" s="30"/>
      <c r="M32" s="30"/>
      <c r="N32" s="30"/>
      <c r="O32" s="30"/>
      <c r="P32" s="30"/>
      <c r="Q32" s="30"/>
      <c r="R32" s="22"/>
      <c r="S32" s="30"/>
      <c r="T32" s="30"/>
      <c r="U32" s="30"/>
      <c r="V32" s="30"/>
      <c r="W32" s="30"/>
      <c r="X32" s="30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25">
      <c r="A33" s="7"/>
      <c r="B33" s="29"/>
      <c r="C33" s="7" t="s">
        <v>16</v>
      </c>
      <c r="D33" s="11"/>
      <c r="E33" s="11"/>
      <c r="F33" s="11"/>
      <c r="G33" s="11"/>
      <c r="H33" s="11"/>
      <c r="I33" s="11"/>
      <c r="J33" s="11"/>
      <c r="K33" s="11"/>
      <c r="L33" s="30"/>
      <c r="M33" s="30"/>
      <c r="N33" s="30"/>
      <c r="O33" s="30"/>
      <c r="P33" s="30"/>
      <c r="Q33" s="30"/>
      <c r="R33" s="22"/>
      <c r="S33" s="30"/>
      <c r="T33" s="30"/>
      <c r="U33" s="30"/>
      <c r="V33" s="30"/>
      <c r="W33" s="30"/>
      <c r="X33" s="30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25">
      <c r="A34" s="7"/>
      <c r="B34" s="29"/>
      <c r="C34" s="7" t="s">
        <v>17</v>
      </c>
      <c r="D34" s="11"/>
      <c r="E34" s="11"/>
      <c r="F34" s="11"/>
      <c r="G34" s="11"/>
      <c r="H34" s="11"/>
      <c r="I34" s="11"/>
      <c r="J34" s="11"/>
      <c r="K34" s="11"/>
      <c r="L34" s="30"/>
      <c r="M34" s="30"/>
      <c r="N34" s="30"/>
      <c r="O34" s="30"/>
      <c r="P34" s="30"/>
      <c r="Q34" s="30"/>
      <c r="R34" s="22"/>
      <c r="S34" s="30"/>
      <c r="T34" s="30"/>
      <c r="U34" s="30"/>
      <c r="V34" s="30"/>
      <c r="W34" s="30"/>
      <c r="X34" s="30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7"/>
      <c r="B35" s="29"/>
      <c r="C35" s="7" t="s">
        <v>18</v>
      </c>
      <c r="D35" s="11"/>
      <c r="E35" s="11"/>
      <c r="F35" s="11"/>
      <c r="G35" s="11"/>
      <c r="H35" s="11"/>
      <c r="I35" s="11"/>
      <c r="J35" s="11"/>
      <c r="K35" s="11"/>
      <c r="L35" s="30"/>
      <c r="M35" s="30"/>
      <c r="N35" s="30"/>
      <c r="O35" s="30"/>
      <c r="P35" s="30"/>
      <c r="Q35" s="30"/>
      <c r="R35" s="22"/>
      <c r="S35" s="30"/>
      <c r="T35" s="30"/>
      <c r="U35" s="30"/>
      <c r="V35" s="30"/>
      <c r="W35" s="30"/>
      <c r="X35" s="30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7"/>
      <c r="B36" s="29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7"/>
      <c r="B37" s="29"/>
      <c r="C37" s="7" t="s">
        <v>9</v>
      </c>
      <c r="D37" s="11"/>
      <c r="E37" s="11"/>
      <c r="F37" s="11"/>
      <c r="G37" s="11"/>
      <c r="H37" s="11"/>
      <c r="I37" s="11"/>
      <c r="J37" s="11"/>
      <c r="K37" s="11"/>
      <c r="L37" s="30" t="e">
        <f>AVERAGE(D37:D46,F37:F46,H37:H46,J37:J46)</f>
        <v>#DIV/0!</v>
      </c>
      <c r="M37" s="30">
        <f>MIN(D37:D46,F37:F46,H37:H46,J37:J46)</f>
        <v>0</v>
      </c>
      <c r="N37" s="30">
        <f>MAX(D37:D46,F37:F46,H37:H46,J37:J46)</f>
        <v>0</v>
      </c>
      <c r="O37" s="30" t="e">
        <f>MEDIAN(D37:D46,F37:F46,H37:H46,J37:J46)</f>
        <v>#NUM!</v>
      </c>
      <c r="P37" s="30" t="e">
        <f>VAR(D37:D46,F37:F46,H37:H46,J37:J46)</f>
        <v>#DIV/0!</v>
      </c>
      <c r="Q37" s="30" t="e">
        <f>_xlfn.STDEV.S(D37:D46,F37:F46,H37:H46,J37:J46)</f>
        <v>#DIV/0!</v>
      </c>
      <c r="R37" s="22"/>
      <c r="S37" s="30" t="e">
        <f>AVERAGE(E37:E46,G37:G46,I37:I46,K37:K46)</f>
        <v>#DIV/0!</v>
      </c>
      <c r="T37" s="30">
        <f>MIN(E37:E46,G37:G46,I37:I46,K37:K46)</f>
        <v>0</v>
      </c>
      <c r="U37" s="30">
        <f>MAX(E37:E46,G37:G46,I37:I46,K37:K46)</f>
        <v>0</v>
      </c>
      <c r="V37" s="30" t="e">
        <f>MEDIAN(E37:E46,G37:G46,I37:I46,K37:K46)</f>
        <v>#NUM!</v>
      </c>
      <c r="W37" s="30" t="e">
        <f>VAR(E37:E46,G37:G46,I37:I46,K37:K46)</f>
        <v>#DIV/0!</v>
      </c>
      <c r="X37" s="30" t="e">
        <f>_xlfn.STDEV.S(E37:E46,G37:G46,I37:I46,K37:K46)</f>
        <v>#DIV/0!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7"/>
      <c r="B38" s="29"/>
      <c r="C38" s="7" t="s">
        <v>10</v>
      </c>
      <c r="D38" s="11"/>
      <c r="E38" s="11"/>
      <c r="F38" s="11"/>
      <c r="G38" s="11"/>
      <c r="H38" s="11"/>
      <c r="I38" s="11"/>
      <c r="J38" s="11"/>
      <c r="K38" s="11"/>
      <c r="L38" s="30"/>
      <c r="M38" s="30"/>
      <c r="N38" s="30"/>
      <c r="O38" s="30"/>
      <c r="P38" s="30"/>
      <c r="Q38" s="30"/>
      <c r="R38" s="22"/>
      <c r="S38" s="30"/>
      <c r="T38" s="30"/>
      <c r="U38" s="30"/>
      <c r="V38" s="30"/>
      <c r="W38" s="30"/>
      <c r="X38" s="30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7"/>
      <c r="B39" s="29"/>
      <c r="C39" s="7" t="s">
        <v>11</v>
      </c>
      <c r="D39" s="11"/>
      <c r="E39" s="11"/>
      <c r="F39" s="11"/>
      <c r="G39" s="11"/>
      <c r="H39" s="11"/>
      <c r="I39" s="11"/>
      <c r="J39" s="11"/>
      <c r="K39" s="11"/>
      <c r="L39" s="30"/>
      <c r="M39" s="30"/>
      <c r="N39" s="30"/>
      <c r="O39" s="30"/>
      <c r="P39" s="30"/>
      <c r="Q39" s="30"/>
      <c r="R39" s="22"/>
      <c r="S39" s="30"/>
      <c r="T39" s="30"/>
      <c r="U39" s="30"/>
      <c r="V39" s="30"/>
      <c r="W39" s="30"/>
      <c r="X39" s="30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 s="7"/>
      <c r="B40" s="29"/>
      <c r="C40" s="7" t="s">
        <v>12</v>
      </c>
      <c r="D40" s="11"/>
      <c r="E40" s="11"/>
      <c r="F40" s="11"/>
      <c r="G40" s="11"/>
      <c r="H40" s="11"/>
      <c r="I40" s="11"/>
      <c r="J40" s="11"/>
      <c r="K40" s="11"/>
      <c r="L40" s="30"/>
      <c r="M40" s="30"/>
      <c r="N40" s="30"/>
      <c r="O40" s="30"/>
      <c r="P40" s="30"/>
      <c r="Q40" s="30"/>
      <c r="R40" s="22"/>
      <c r="S40" s="30"/>
      <c r="T40" s="30"/>
      <c r="U40" s="30"/>
      <c r="V40" s="30"/>
      <c r="W40" s="30"/>
      <c r="X40" s="30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7"/>
      <c r="B41" s="29"/>
      <c r="C41" s="7" t="s">
        <v>13</v>
      </c>
      <c r="D41" s="11"/>
      <c r="E41" s="11"/>
      <c r="F41" s="11"/>
      <c r="G41" s="11"/>
      <c r="H41" s="11"/>
      <c r="I41" s="11"/>
      <c r="J41" s="11"/>
      <c r="K41" s="11"/>
      <c r="L41" s="30"/>
      <c r="M41" s="30"/>
      <c r="N41" s="30"/>
      <c r="O41" s="30"/>
      <c r="P41" s="30"/>
      <c r="Q41" s="30"/>
      <c r="R41" s="22"/>
      <c r="S41" s="30"/>
      <c r="T41" s="30"/>
      <c r="U41" s="30"/>
      <c r="V41" s="30"/>
      <c r="W41" s="30"/>
      <c r="X41" s="30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7"/>
      <c r="B42" s="29"/>
      <c r="C42" s="7" t="s">
        <v>14</v>
      </c>
      <c r="D42" s="11"/>
      <c r="E42" s="11"/>
      <c r="F42" s="11"/>
      <c r="G42" s="11"/>
      <c r="H42" s="11"/>
      <c r="I42" s="11"/>
      <c r="J42" s="11"/>
      <c r="K42" s="11"/>
      <c r="L42" s="30"/>
      <c r="M42" s="30"/>
      <c r="N42" s="30"/>
      <c r="O42" s="30"/>
      <c r="P42" s="30"/>
      <c r="Q42" s="30"/>
      <c r="R42" s="22"/>
      <c r="S42" s="30"/>
      <c r="T42" s="30"/>
      <c r="U42" s="30"/>
      <c r="V42" s="30"/>
      <c r="W42" s="30"/>
      <c r="X42" s="30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7"/>
      <c r="B43" s="29"/>
      <c r="C43" s="7" t="s">
        <v>15</v>
      </c>
      <c r="D43" s="11"/>
      <c r="E43" s="11"/>
      <c r="F43" s="11"/>
      <c r="G43" s="11"/>
      <c r="H43" s="11"/>
      <c r="I43" s="11"/>
      <c r="J43" s="11"/>
      <c r="K43" s="11"/>
      <c r="L43" s="30"/>
      <c r="M43" s="30"/>
      <c r="N43" s="30"/>
      <c r="O43" s="30"/>
      <c r="P43" s="30"/>
      <c r="Q43" s="30"/>
      <c r="R43" s="22"/>
      <c r="S43" s="30"/>
      <c r="T43" s="30"/>
      <c r="U43" s="30"/>
      <c r="V43" s="30"/>
      <c r="W43" s="30"/>
      <c r="X43" s="30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7"/>
      <c r="B44" s="29"/>
      <c r="C44" s="7" t="s">
        <v>16</v>
      </c>
      <c r="D44" s="11"/>
      <c r="E44" s="11"/>
      <c r="F44" s="11"/>
      <c r="G44" s="11"/>
      <c r="H44" s="11"/>
      <c r="I44" s="11"/>
      <c r="J44" s="11"/>
      <c r="K44" s="11"/>
      <c r="L44" s="30"/>
      <c r="M44" s="30"/>
      <c r="N44" s="30"/>
      <c r="O44" s="30"/>
      <c r="P44" s="30"/>
      <c r="Q44" s="30"/>
      <c r="R44" s="22"/>
      <c r="S44" s="30"/>
      <c r="T44" s="30"/>
      <c r="U44" s="30"/>
      <c r="V44" s="30"/>
      <c r="W44" s="30"/>
      <c r="X44" s="30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7"/>
      <c r="B45" s="29"/>
      <c r="C45" s="7" t="s">
        <v>17</v>
      </c>
      <c r="D45" s="11"/>
      <c r="E45" s="11"/>
      <c r="F45" s="11"/>
      <c r="G45" s="11"/>
      <c r="H45" s="11"/>
      <c r="I45" s="11"/>
      <c r="J45" s="11"/>
      <c r="K45" s="11"/>
      <c r="L45" s="30"/>
      <c r="M45" s="30"/>
      <c r="N45" s="30"/>
      <c r="O45" s="30"/>
      <c r="P45" s="30"/>
      <c r="Q45" s="30"/>
      <c r="R45" s="22"/>
      <c r="S45" s="30"/>
      <c r="T45" s="30"/>
      <c r="U45" s="30"/>
      <c r="V45" s="30"/>
      <c r="W45" s="30"/>
      <c r="X45" s="30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10"/>
      <c r="B46" s="29"/>
      <c r="C46" s="21" t="s">
        <v>18</v>
      </c>
      <c r="D46" s="19"/>
      <c r="E46" s="19"/>
      <c r="F46" s="20"/>
      <c r="G46" s="20"/>
      <c r="H46" s="20"/>
      <c r="I46" s="20"/>
      <c r="J46" s="20"/>
      <c r="K46" s="20"/>
      <c r="L46" s="30"/>
      <c r="M46" s="30"/>
      <c r="N46" s="30"/>
      <c r="O46" s="30"/>
      <c r="P46" s="30"/>
      <c r="Q46" s="30"/>
      <c r="R46" s="22"/>
      <c r="S46" s="30"/>
      <c r="T46" s="30"/>
      <c r="U46" s="30"/>
      <c r="V46" s="30"/>
      <c r="W46" s="30"/>
      <c r="X46" s="30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25">
      <c r="A47" s="10"/>
      <c r="B47" s="29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5">
      <c r="A48" s="10"/>
      <c r="B48" s="29"/>
      <c r="C48" s="7" t="s">
        <v>9</v>
      </c>
      <c r="D48" s="19"/>
      <c r="E48" s="19"/>
      <c r="F48" s="20"/>
      <c r="G48" s="20"/>
      <c r="H48" s="20"/>
      <c r="I48" s="20"/>
      <c r="J48" s="20"/>
      <c r="K48" s="20"/>
      <c r="L48" s="30" t="e">
        <f>AVERAGE(D48:D57,F48:F57,H48:H57,J48:J57)</f>
        <v>#DIV/0!</v>
      </c>
      <c r="M48" s="30">
        <f>MIN(D48:D57,F48:F57,H48:H57,J48:J57)</f>
        <v>0</v>
      </c>
      <c r="N48" s="30">
        <f>MAX(D48:D57,F48:F57,H48:H57,J48:J57)</f>
        <v>0</v>
      </c>
      <c r="O48" s="30" t="e">
        <f>MEDIAN(D48:D57,F48:F57,H48:H57,J48:J57)</f>
        <v>#NUM!</v>
      </c>
      <c r="P48" s="30" t="e">
        <f>VAR(D48:D57,F48:F57,H48:H57,J48:J57)</f>
        <v>#DIV/0!</v>
      </c>
      <c r="Q48" s="30" t="e">
        <f>_xlfn.STDEV.S(D48:D57,F48:F57,H48:H57,J48:J57)</f>
        <v>#DIV/0!</v>
      </c>
      <c r="R48" s="22"/>
      <c r="S48" s="30" t="e">
        <f>AVERAGE(E48:E57,G48:G57,I48:I57,K48:K57)</f>
        <v>#DIV/0!</v>
      </c>
      <c r="T48" s="30">
        <f>MIN(E48:E57,G48:G57,I48:I57,K48:K57)</f>
        <v>0</v>
      </c>
      <c r="U48" s="30">
        <f>MAX(E48:E57,G48:G57,I48:I57,K48:K57)</f>
        <v>0</v>
      </c>
      <c r="V48" s="30" t="e">
        <f>MEDIAN(E48:E57,G48:G57,I48:I57,K48:K57)</f>
        <v>#NUM!</v>
      </c>
      <c r="W48" s="30" t="e">
        <f>VAR(E48:E57,G48:G57,I48:I57,K48:K57)</f>
        <v>#DIV/0!</v>
      </c>
      <c r="X48" s="30" t="e">
        <f>_xlfn.STDEV.S(E48:E57,G48:G57,I48:I57,K48:K57)</f>
        <v>#DIV/0!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10"/>
      <c r="B49" s="29"/>
      <c r="C49" s="7" t="s">
        <v>10</v>
      </c>
      <c r="D49" s="19"/>
      <c r="E49" s="19"/>
      <c r="F49" s="20"/>
      <c r="G49" s="20"/>
      <c r="H49" s="20"/>
      <c r="I49" s="20"/>
      <c r="J49" s="20"/>
      <c r="K49" s="20"/>
      <c r="L49" s="30"/>
      <c r="M49" s="30"/>
      <c r="N49" s="30"/>
      <c r="O49" s="30"/>
      <c r="P49" s="30"/>
      <c r="Q49" s="30"/>
      <c r="R49" s="22"/>
      <c r="S49" s="30"/>
      <c r="T49" s="30"/>
      <c r="U49" s="30"/>
      <c r="V49" s="30"/>
      <c r="W49" s="30"/>
      <c r="X49" s="30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10"/>
      <c r="B50" s="29"/>
      <c r="C50" s="7" t="s">
        <v>11</v>
      </c>
      <c r="D50" s="19"/>
      <c r="E50" s="19"/>
      <c r="F50" s="20"/>
      <c r="G50" s="20"/>
      <c r="H50" s="20"/>
      <c r="I50" s="20"/>
      <c r="J50" s="20"/>
      <c r="K50" s="20"/>
      <c r="L50" s="30"/>
      <c r="M50" s="30"/>
      <c r="N50" s="30"/>
      <c r="O50" s="30"/>
      <c r="P50" s="30"/>
      <c r="Q50" s="30"/>
      <c r="R50" s="22"/>
      <c r="S50" s="30"/>
      <c r="T50" s="30"/>
      <c r="U50" s="30"/>
      <c r="V50" s="30"/>
      <c r="W50" s="30"/>
      <c r="X50" s="30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10"/>
      <c r="B51" s="29"/>
      <c r="C51" s="7" t="s">
        <v>12</v>
      </c>
      <c r="D51" s="19"/>
      <c r="E51" s="19"/>
      <c r="F51" s="20"/>
      <c r="G51" s="20"/>
      <c r="H51" s="20"/>
      <c r="I51" s="20"/>
      <c r="J51" s="20"/>
      <c r="K51" s="20"/>
      <c r="L51" s="30"/>
      <c r="M51" s="30"/>
      <c r="N51" s="30"/>
      <c r="O51" s="30"/>
      <c r="P51" s="30"/>
      <c r="Q51" s="30"/>
      <c r="R51" s="22"/>
      <c r="S51" s="30"/>
      <c r="T51" s="30"/>
      <c r="U51" s="30"/>
      <c r="V51" s="30"/>
      <c r="W51" s="30"/>
      <c r="X51" s="30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10"/>
      <c r="B52" s="29"/>
      <c r="C52" s="7" t="s">
        <v>13</v>
      </c>
      <c r="D52" s="19"/>
      <c r="E52" s="19"/>
      <c r="F52" s="20"/>
      <c r="G52" s="20"/>
      <c r="H52" s="20"/>
      <c r="I52" s="20"/>
      <c r="J52" s="20"/>
      <c r="K52" s="20"/>
      <c r="L52" s="30"/>
      <c r="M52" s="30"/>
      <c r="N52" s="30"/>
      <c r="O52" s="30"/>
      <c r="P52" s="30"/>
      <c r="Q52" s="30"/>
      <c r="R52" s="22"/>
      <c r="S52" s="30"/>
      <c r="T52" s="30"/>
      <c r="U52" s="30"/>
      <c r="V52" s="30"/>
      <c r="W52" s="30"/>
      <c r="X52" s="30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10"/>
      <c r="B53" s="29"/>
      <c r="C53" s="7" t="s">
        <v>14</v>
      </c>
      <c r="D53" s="19"/>
      <c r="E53" s="19"/>
      <c r="F53" s="20"/>
      <c r="G53" s="20"/>
      <c r="H53" s="20"/>
      <c r="I53" s="20"/>
      <c r="J53" s="20"/>
      <c r="K53" s="20"/>
      <c r="L53" s="30"/>
      <c r="M53" s="30"/>
      <c r="N53" s="30"/>
      <c r="O53" s="30"/>
      <c r="P53" s="30"/>
      <c r="Q53" s="30"/>
      <c r="R53" s="22"/>
      <c r="S53" s="30"/>
      <c r="T53" s="30"/>
      <c r="U53" s="30"/>
      <c r="V53" s="30"/>
      <c r="W53" s="30"/>
      <c r="X53" s="30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10"/>
      <c r="B54" s="29"/>
      <c r="C54" s="7" t="s">
        <v>15</v>
      </c>
      <c r="D54" s="19"/>
      <c r="E54" s="19"/>
      <c r="F54" s="20"/>
      <c r="G54" s="20"/>
      <c r="H54" s="20"/>
      <c r="I54" s="20"/>
      <c r="J54" s="20"/>
      <c r="K54" s="20"/>
      <c r="L54" s="30"/>
      <c r="M54" s="30"/>
      <c r="N54" s="30"/>
      <c r="O54" s="30"/>
      <c r="P54" s="30"/>
      <c r="Q54" s="30"/>
      <c r="R54" s="22"/>
      <c r="S54" s="30"/>
      <c r="T54" s="30"/>
      <c r="U54" s="30"/>
      <c r="V54" s="30"/>
      <c r="W54" s="30"/>
      <c r="X54" s="30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10"/>
      <c r="B55" s="29"/>
      <c r="C55" s="7" t="s">
        <v>16</v>
      </c>
      <c r="D55" s="19"/>
      <c r="E55" s="19"/>
      <c r="F55" s="20"/>
      <c r="G55" s="20"/>
      <c r="H55" s="20"/>
      <c r="I55" s="20"/>
      <c r="J55" s="20"/>
      <c r="K55" s="20"/>
      <c r="L55" s="30"/>
      <c r="M55" s="30"/>
      <c r="N55" s="30"/>
      <c r="O55" s="30"/>
      <c r="P55" s="30"/>
      <c r="Q55" s="30"/>
      <c r="R55" s="22"/>
      <c r="S55" s="30"/>
      <c r="T55" s="30"/>
      <c r="U55" s="30"/>
      <c r="V55" s="30"/>
      <c r="W55" s="30"/>
      <c r="X55" s="30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A56" s="10"/>
      <c r="B56" s="29"/>
      <c r="C56" s="7" t="s">
        <v>17</v>
      </c>
      <c r="D56" s="19"/>
      <c r="E56" s="19"/>
      <c r="F56" s="20"/>
      <c r="G56" s="20"/>
      <c r="H56" s="20"/>
      <c r="I56" s="20"/>
      <c r="J56" s="20"/>
      <c r="K56" s="20"/>
      <c r="L56" s="30"/>
      <c r="M56" s="30"/>
      <c r="N56" s="30"/>
      <c r="O56" s="30"/>
      <c r="P56" s="30"/>
      <c r="Q56" s="30"/>
      <c r="R56" s="22"/>
      <c r="S56" s="30"/>
      <c r="T56" s="30"/>
      <c r="U56" s="30"/>
      <c r="V56" s="30"/>
      <c r="W56" s="30"/>
      <c r="X56" s="30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10"/>
      <c r="B57" s="29"/>
      <c r="C57" s="21" t="s">
        <v>18</v>
      </c>
      <c r="D57" s="19"/>
      <c r="E57" s="19"/>
      <c r="F57" s="20"/>
      <c r="G57" s="20"/>
      <c r="H57" s="20"/>
      <c r="I57" s="20"/>
      <c r="J57" s="20"/>
      <c r="K57" s="20"/>
      <c r="L57" s="30"/>
      <c r="M57" s="30"/>
      <c r="N57" s="30"/>
      <c r="O57" s="30"/>
      <c r="P57" s="30"/>
      <c r="Q57" s="30"/>
      <c r="R57" s="22"/>
      <c r="S57" s="30"/>
      <c r="T57" s="30"/>
      <c r="U57" s="30"/>
      <c r="V57" s="30"/>
      <c r="W57" s="30"/>
      <c r="X57" s="30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10"/>
      <c r="B58" s="29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10"/>
      <c r="B59" s="29"/>
      <c r="C59" s="7" t="s">
        <v>9</v>
      </c>
      <c r="D59" s="19"/>
      <c r="E59" s="19"/>
      <c r="F59" s="20"/>
      <c r="G59" s="20"/>
      <c r="H59" s="20"/>
      <c r="I59" s="20"/>
      <c r="J59" s="20"/>
      <c r="K59" s="20"/>
      <c r="L59" s="30" t="e">
        <f>AVERAGE(D59:D68,F59:F68,H59:H68,J59:J68)</f>
        <v>#DIV/0!</v>
      </c>
      <c r="M59" s="30">
        <f>MIN(D59:D68,F59:F68,H59:H68,J59:J68)</f>
        <v>0</v>
      </c>
      <c r="N59" s="30">
        <f>MAX(D59:D68,F59:F68,H59:H68,J59:J68)</f>
        <v>0</v>
      </c>
      <c r="O59" s="30" t="e">
        <f>MEDIAN(D59:D68,F59:F68,H59:H68,J59:J68)</f>
        <v>#NUM!</v>
      </c>
      <c r="P59" s="30" t="e">
        <f>VAR(D59:D68,F59:F68,H59:H68,J59:J68)</f>
        <v>#DIV/0!</v>
      </c>
      <c r="Q59" s="30" t="e">
        <f>_xlfn.STDEV.S(D59:D68,F59:F68,H59:H68,J59:J68)</f>
        <v>#DIV/0!</v>
      </c>
      <c r="R59" s="22"/>
      <c r="S59" s="30" t="e">
        <f>AVERAGE(E59:E68,G59:G68,I59:I68,K59:K68)</f>
        <v>#DIV/0!</v>
      </c>
      <c r="T59" s="30">
        <f>MIN(E59:E68,G59:G68,I59:I68,K59:K68)</f>
        <v>0</v>
      </c>
      <c r="U59" s="30">
        <f>MAX(E59:E68,G59:G68,I59:I68,K59:K68)</f>
        <v>0</v>
      </c>
      <c r="V59" s="30" t="e">
        <f>MEDIAN(E59:E68,G59:G68,I59:I68,K59:K68)</f>
        <v>#NUM!</v>
      </c>
      <c r="W59" s="30" t="e">
        <f>VAR(E59:E68,G59:G68,I59:I68,K59:K68)</f>
        <v>#DIV/0!</v>
      </c>
      <c r="X59" s="30" t="e">
        <f>_xlfn.STDEV.S(E59:E68,G59:G68,I59:I68,K59:K68)</f>
        <v>#DIV/0!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10"/>
      <c r="B60" s="29"/>
      <c r="C60" s="7" t="s">
        <v>10</v>
      </c>
      <c r="D60" s="19"/>
      <c r="E60" s="19"/>
      <c r="F60" s="20"/>
      <c r="G60" s="20"/>
      <c r="H60" s="20"/>
      <c r="I60" s="20"/>
      <c r="J60" s="20"/>
      <c r="K60" s="20"/>
      <c r="L60" s="30"/>
      <c r="M60" s="30"/>
      <c r="N60" s="30"/>
      <c r="O60" s="30"/>
      <c r="P60" s="30"/>
      <c r="Q60" s="30"/>
      <c r="R60" s="22"/>
      <c r="S60" s="30"/>
      <c r="T60" s="30"/>
      <c r="U60" s="30"/>
      <c r="V60" s="30"/>
      <c r="W60" s="30"/>
      <c r="X60" s="30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10"/>
      <c r="B61" s="29"/>
      <c r="C61" s="7" t="s">
        <v>11</v>
      </c>
      <c r="D61" s="19"/>
      <c r="E61" s="19"/>
      <c r="F61" s="20"/>
      <c r="G61" s="20"/>
      <c r="H61" s="20"/>
      <c r="I61" s="20"/>
      <c r="J61" s="20"/>
      <c r="K61" s="20"/>
      <c r="L61" s="30"/>
      <c r="M61" s="30"/>
      <c r="N61" s="30"/>
      <c r="O61" s="30"/>
      <c r="P61" s="30"/>
      <c r="Q61" s="30"/>
      <c r="R61" s="22"/>
      <c r="S61" s="30"/>
      <c r="T61" s="30"/>
      <c r="U61" s="30"/>
      <c r="V61" s="30"/>
      <c r="W61" s="30"/>
      <c r="X61" s="30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10"/>
      <c r="B62" s="29"/>
      <c r="C62" s="7" t="s">
        <v>12</v>
      </c>
      <c r="D62" s="19"/>
      <c r="E62" s="19"/>
      <c r="F62" s="20"/>
      <c r="G62" s="20"/>
      <c r="H62" s="20"/>
      <c r="I62" s="20"/>
      <c r="J62" s="20"/>
      <c r="K62" s="20"/>
      <c r="L62" s="30"/>
      <c r="M62" s="30"/>
      <c r="N62" s="30"/>
      <c r="O62" s="30"/>
      <c r="P62" s="30"/>
      <c r="Q62" s="30"/>
      <c r="R62" s="22"/>
      <c r="S62" s="30"/>
      <c r="T62" s="30"/>
      <c r="U62" s="30"/>
      <c r="V62" s="30"/>
      <c r="W62" s="30"/>
      <c r="X62" s="30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5">
      <c r="A63" s="10"/>
      <c r="B63" s="29"/>
      <c r="C63" s="7" t="s">
        <v>13</v>
      </c>
      <c r="D63" s="19"/>
      <c r="E63" s="19"/>
      <c r="F63" s="20"/>
      <c r="G63" s="20"/>
      <c r="H63" s="20"/>
      <c r="I63" s="20"/>
      <c r="J63" s="20"/>
      <c r="K63" s="20"/>
      <c r="L63" s="30"/>
      <c r="M63" s="30"/>
      <c r="N63" s="30"/>
      <c r="O63" s="30"/>
      <c r="P63" s="30"/>
      <c r="Q63" s="30"/>
      <c r="R63" s="22"/>
      <c r="S63" s="30"/>
      <c r="T63" s="30"/>
      <c r="U63" s="30"/>
      <c r="V63" s="30"/>
      <c r="W63" s="30"/>
      <c r="X63" s="30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5">
      <c r="A64" s="10"/>
      <c r="B64" s="29"/>
      <c r="C64" s="7" t="s">
        <v>14</v>
      </c>
      <c r="D64" s="19"/>
      <c r="E64" s="19"/>
      <c r="F64" s="20"/>
      <c r="G64" s="20"/>
      <c r="H64" s="20"/>
      <c r="I64" s="20"/>
      <c r="J64" s="20"/>
      <c r="K64" s="20"/>
      <c r="L64" s="30"/>
      <c r="M64" s="30"/>
      <c r="N64" s="30"/>
      <c r="O64" s="30"/>
      <c r="P64" s="30"/>
      <c r="Q64" s="30"/>
      <c r="R64" s="22"/>
      <c r="S64" s="30"/>
      <c r="T64" s="30"/>
      <c r="U64" s="30"/>
      <c r="V64" s="30"/>
      <c r="W64" s="30"/>
      <c r="X64" s="30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10"/>
      <c r="B65" s="29"/>
      <c r="C65" s="7" t="s">
        <v>15</v>
      </c>
      <c r="D65" s="19"/>
      <c r="E65" s="19"/>
      <c r="F65" s="20"/>
      <c r="G65" s="20"/>
      <c r="H65" s="20"/>
      <c r="I65" s="20"/>
      <c r="J65" s="20"/>
      <c r="K65" s="20"/>
      <c r="L65" s="30"/>
      <c r="M65" s="30"/>
      <c r="N65" s="30"/>
      <c r="O65" s="30"/>
      <c r="P65" s="30"/>
      <c r="Q65" s="30"/>
      <c r="R65" s="22"/>
      <c r="S65" s="30"/>
      <c r="T65" s="30"/>
      <c r="U65" s="30"/>
      <c r="V65" s="30"/>
      <c r="W65" s="30"/>
      <c r="X65" s="30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10"/>
      <c r="B66" s="29"/>
      <c r="C66" s="7" t="s">
        <v>16</v>
      </c>
      <c r="D66" s="19"/>
      <c r="E66" s="19"/>
      <c r="F66" s="20"/>
      <c r="G66" s="20"/>
      <c r="H66" s="20"/>
      <c r="I66" s="20"/>
      <c r="J66" s="20"/>
      <c r="K66" s="20"/>
      <c r="L66" s="30"/>
      <c r="M66" s="30"/>
      <c r="N66" s="30"/>
      <c r="O66" s="30"/>
      <c r="P66" s="30"/>
      <c r="Q66" s="30"/>
      <c r="R66" s="22"/>
      <c r="S66" s="30"/>
      <c r="T66" s="30"/>
      <c r="U66" s="30"/>
      <c r="V66" s="30"/>
      <c r="W66" s="30"/>
      <c r="X66" s="30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10"/>
      <c r="B67" s="29"/>
      <c r="C67" s="7" t="s">
        <v>17</v>
      </c>
      <c r="D67" s="19"/>
      <c r="E67" s="19"/>
      <c r="F67" s="20"/>
      <c r="G67" s="20"/>
      <c r="H67" s="20"/>
      <c r="I67" s="20"/>
      <c r="J67" s="20"/>
      <c r="K67" s="20"/>
      <c r="L67" s="30"/>
      <c r="M67" s="30"/>
      <c r="N67" s="30"/>
      <c r="O67" s="30"/>
      <c r="P67" s="30"/>
      <c r="Q67" s="30"/>
      <c r="R67" s="22"/>
      <c r="S67" s="30"/>
      <c r="T67" s="30"/>
      <c r="U67" s="30"/>
      <c r="V67" s="30"/>
      <c r="W67" s="30"/>
      <c r="X67" s="30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10"/>
      <c r="B68" s="29"/>
      <c r="C68" s="21" t="s">
        <v>18</v>
      </c>
      <c r="D68" s="19"/>
      <c r="E68" s="19"/>
      <c r="F68" s="20"/>
      <c r="G68" s="20"/>
      <c r="H68" s="20"/>
      <c r="I68" s="20"/>
      <c r="J68" s="20"/>
      <c r="K68" s="20"/>
      <c r="L68" s="30"/>
      <c r="M68" s="30"/>
      <c r="N68" s="30"/>
      <c r="O68" s="30"/>
      <c r="P68" s="30"/>
      <c r="Q68" s="30"/>
      <c r="R68" s="22"/>
      <c r="S68" s="30"/>
      <c r="T68" s="30"/>
      <c r="U68" s="30"/>
      <c r="V68" s="30"/>
      <c r="W68" s="30"/>
      <c r="X68" s="30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5">
      <c r="A69" s="10"/>
      <c r="B69" s="33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2" t="s">
        <v>25</v>
      </c>
      <c r="M69" s="32"/>
      <c r="N69" s="32"/>
      <c r="O69" s="32"/>
      <c r="P69" s="27"/>
      <c r="Q69" s="27"/>
      <c r="R69" s="22"/>
      <c r="S69" s="1"/>
      <c r="T69" s="1"/>
      <c r="U69" s="1"/>
      <c r="V69" s="1"/>
      <c r="W69" s="1"/>
      <c r="X69" s="1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5">
      <c r="A70" s="1"/>
      <c r="B70" s="33"/>
      <c r="C70" s="26" t="s">
        <v>26</v>
      </c>
      <c r="D70" s="22">
        <f>AVERAGE(D4:D68)</f>
        <v>88.252122879028263</v>
      </c>
      <c r="E70" s="22">
        <f>AVERAGE(E4:E68)</f>
        <v>4572.1837767978477</v>
      </c>
      <c r="F70" s="22" t="e">
        <f t="shared" ref="F70:K70" si="0">AVERAGE(F4:F68)</f>
        <v>#DIV/0!</v>
      </c>
      <c r="G70" s="22" t="e">
        <f t="shared" si="0"/>
        <v>#DIV/0!</v>
      </c>
      <c r="H70" s="22" t="e">
        <f t="shared" si="0"/>
        <v>#DIV/0!</v>
      </c>
      <c r="I70" s="22" t="e">
        <f t="shared" si="0"/>
        <v>#DIV/0!</v>
      </c>
      <c r="J70" s="22" t="e">
        <f t="shared" si="0"/>
        <v>#DIV/0!</v>
      </c>
      <c r="K70" s="22" t="e">
        <f t="shared" si="0"/>
        <v>#DIV/0!</v>
      </c>
      <c r="L70" s="1"/>
      <c r="M70" s="1"/>
      <c r="N70" s="1"/>
      <c r="O70" s="12"/>
      <c r="P70" s="12"/>
      <c r="Q70" s="12"/>
      <c r="R70" s="12"/>
      <c r="S70" s="1"/>
      <c r="T70" s="1"/>
      <c r="U70" s="1"/>
      <c r="V70" s="1"/>
      <c r="W70" s="1"/>
      <c r="X70" s="1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1"/>
      <c r="B71" s="33"/>
      <c r="C71" s="26" t="s">
        <v>3</v>
      </c>
      <c r="D71" s="22">
        <f>MIN(D4:D68)</f>
        <v>83.680971145629798</v>
      </c>
      <c r="E71" s="22">
        <f>MIN(E4:E68)</f>
        <v>4408.5625956854401</v>
      </c>
      <c r="F71" s="22">
        <f t="shared" ref="F71:K71" si="1">MIN(F4:F68)</f>
        <v>0</v>
      </c>
      <c r="G71" s="22">
        <f t="shared" si="1"/>
        <v>0</v>
      </c>
      <c r="H71" s="22">
        <f t="shared" si="1"/>
        <v>0</v>
      </c>
      <c r="I71" s="22">
        <f t="shared" si="1"/>
        <v>0</v>
      </c>
      <c r="J71" s="22">
        <f t="shared" si="1"/>
        <v>0</v>
      </c>
      <c r="K71" s="22">
        <f t="shared" si="1"/>
        <v>0</v>
      </c>
      <c r="L71" s="1"/>
      <c r="M71" s="1"/>
      <c r="N71" s="1"/>
      <c r="O71" s="12"/>
      <c r="P71" s="12"/>
      <c r="Q71" s="12"/>
      <c r="R71" s="12"/>
      <c r="S71" s="1"/>
      <c r="T71" s="1"/>
      <c r="U71" s="1"/>
      <c r="V71" s="1"/>
      <c r="W71" s="1"/>
      <c r="X71" s="1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1"/>
      <c r="B72" s="33"/>
      <c r="C72" s="26" t="s">
        <v>4</v>
      </c>
      <c r="D72" s="22">
        <f>MAX(D3:D68)</f>
        <v>91.546074390411306</v>
      </c>
      <c r="E72" s="22">
        <f>MAX(E3:E68)</f>
        <v>4721.7645688300099</v>
      </c>
      <c r="F72" s="22">
        <f t="shared" ref="F72:K72" si="2">MAX(F3:F68)</f>
        <v>0</v>
      </c>
      <c r="G72" s="22">
        <f t="shared" si="2"/>
        <v>0</v>
      </c>
      <c r="H72" s="22">
        <f t="shared" si="2"/>
        <v>0</v>
      </c>
      <c r="I72" s="22">
        <f t="shared" si="2"/>
        <v>0</v>
      </c>
      <c r="J72" s="22">
        <f t="shared" si="2"/>
        <v>0</v>
      </c>
      <c r="K72" s="22">
        <f t="shared" si="2"/>
        <v>0</v>
      </c>
      <c r="L72" s="1"/>
      <c r="M72" s="1"/>
      <c r="N72" s="1"/>
      <c r="O72" s="12"/>
      <c r="P72" s="12"/>
      <c r="Q72" s="12"/>
      <c r="R72" s="12"/>
      <c r="S72" s="1"/>
      <c r="T72" s="1"/>
      <c r="U72" s="1"/>
      <c r="V72" s="1"/>
      <c r="W72" s="1"/>
      <c r="X72" s="1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5">
      <c r="A73" s="1"/>
      <c r="B73" s="33"/>
      <c r="C73" s="26" t="s">
        <v>27</v>
      </c>
      <c r="D73" s="22">
        <f>MEDIAN(D3:D68)</f>
        <v>88.757582902908297</v>
      </c>
      <c r="E73" s="22">
        <f>MEDIAN(E3:E68)</f>
        <v>4581.1399190534348</v>
      </c>
      <c r="F73" s="22" t="e">
        <f t="shared" ref="F73:K73" si="3">MEDIAN(F3:F68)</f>
        <v>#NUM!</v>
      </c>
      <c r="G73" s="22" t="e">
        <f t="shared" si="3"/>
        <v>#NUM!</v>
      </c>
      <c r="H73" s="22" t="e">
        <f t="shared" si="3"/>
        <v>#NUM!</v>
      </c>
      <c r="I73" s="22" t="e">
        <f t="shared" si="3"/>
        <v>#NUM!</v>
      </c>
      <c r="J73" s="22" t="e">
        <f t="shared" si="3"/>
        <v>#NUM!</v>
      </c>
      <c r="K73" s="22" t="e">
        <f t="shared" si="3"/>
        <v>#NUM!</v>
      </c>
      <c r="L73" s="12"/>
      <c r="M73" s="12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1"/>
      <c r="B74" s="33"/>
      <c r="C74" s="26" t="s">
        <v>5</v>
      </c>
      <c r="D74" s="22"/>
      <c r="E74" s="22"/>
      <c r="F74" s="22"/>
      <c r="G74" s="22"/>
      <c r="H74" s="22"/>
      <c r="I74" s="22"/>
      <c r="J74" s="22"/>
      <c r="K74" s="22"/>
      <c r="L74" s="12"/>
      <c r="M74" s="12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1"/>
      <c r="B75" s="33"/>
      <c r="C75" s="26" t="s">
        <v>6</v>
      </c>
      <c r="D75" s="22"/>
      <c r="E75" s="22"/>
      <c r="F75" s="22"/>
      <c r="G75" s="22"/>
      <c r="H75" s="22"/>
      <c r="I75" s="22"/>
      <c r="J75" s="22"/>
      <c r="K75" s="22"/>
      <c r="L75" s="12"/>
      <c r="M75" s="12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1"/>
      <c r="B76" s="33"/>
      <c r="C76" s="26" t="s">
        <v>7</v>
      </c>
      <c r="D76" s="22">
        <f>VAR(D3:D68)</f>
        <v>5.1977240625321901</v>
      </c>
      <c r="E76" s="22">
        <f>VAR(E3:E68)</f>
        <v>9362.3705908744341</v>
      </c>
      <c r="F76" s="22" t="e">
        <f t="shared" ref="F76:K76" si="4">VAR(F3:F68)</f>
        <v>#DIV/0!</v>
      </c>
      <c r="G76" s="22" t="e">
        <f t="shared" si="4"/>
        <v>#DIV/0!</v>
      </c>
      <c r="H76" s="22" t="e">
        <f t="shared" si="4"/>
        <v>#DIV/0!</v>
      </c>
      <c r="I76" s="22" t="e">
        <f t="shared" si="4"/>
        <v>#DIV/0!</v>
      </c>
      <c r="J76" s="22" t="e">
        <f t="shared" si="4"/>
        <v>#DIV/0!</v>
      </c>
      <c r="K76" s="22" t="e">
        <f t="shared" si="4"/>
        <v>#DIV/0!</v>
      </c>
      <c r="L76" s="12"/>
      <c r="M76" s="12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1"/>
      <c r="B77" s="33"/>
      <c r="C77" s="26" t="s">
        <v>28</v>
      </c>
      <c r="D77" s="22">
        <f>_xlfn.STDEV.S(D3:D68)</f>
        <v>2.2798517632802775</v>
      </c>
      <c r="E77" s="22">
        <f>_xlfn.STDEV.S(E3:E68)</f>
        <v>96.759343687699925</v>
      </c>
      <c r="F77" s="22" t="e">
        <f t="shared" ref="F77:K77" si="5">_xlfn.STDEV.S(F3:F68)</f>
        <v>#DIV/0!</v>
      </c>
      <c r="G77" s="22" t="e">
        <f t="shared" si="5"/>
        <v>#DIV/0!</v>
      </c>
      <c r="H77" s="22" t="e">
        <f t="shared" si="5"/>
        <v>#DIV/0!</v>
      </c>
      <c r="I77" s="22" t="e">
        <f t="shared" si="5"/>
        <v>#DIV/0!</v>
      </c>
      <c r="J77" s="22" t="e">
        <f t="shared" si="5"/>
        <v>#DIV/0!</v>
      </c>
      <c r="K77" s="22" t="e">
        <f t="shared" si="5"/>
        <v>#DIV/0!</v>
      </c>
      <c r="L77" s="12"/>
      <c r="M77" s="12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</sheetData>
  <mergeCells count="88">
    <mergeCell ref="D1:E1"/>
    <mergeCell ref="F1:K1"/>
    <mergeCell ref="C2:E2"/>
    <mergeCell ref="F2:G2"/>
    <mergeCell ref="H2:I2"/>
    <mergeCell ref="J2:K2"/>
    <mergeCell ref="W15:W24"/>
    <mergeCell ref="X15:X24"/>
    <mergeCell ref="B3:B13"/>
    <mergeCell ref="L4:L13"/>
    <mergeCell ref="M4:M13"/>
    <mergeCell ref="N4:N13"/>
    <mergeCell ref="O4:O13"/>
    <mergeCell ref="P4:P13"/>
    <mergeCell ref="Q4:Q13"/>
    <mergeCell ref="S4:S13"/>
    <mergeCell ref="U4:U13"/>
    <mergeCell ref="V4:V13"/>
    <mergeCell ref="W4:W13"/>
    <mergeCell ref="X4:X13"/>
    <mergeCell ref="P15:P24"/>
    <mergeCell ref="Q15:Q24"/>
    <mergeCell ref="S15:S24"/>
    <mergeCell ref="U15:U24"/>
    <mergeCell ref="V15:V24"/>
    <mergeCell ref="B14:B24"/>
    <mergeCell ref="L15:L24"/>
    <mergeCell ref="M15:M24"/>
    <mergeCell ref="N15:N24"/>
    <mergeCell ref="O15:O24"/>
    <mergeCell ref="X26:X35"/>
    <mergeCell ref="B26:B35"/>
    <mergeCell ref="L26:L35"/>
    <mergeCell ref="M26:M35"/>
    <mergeCell ref="N26:N35"/>
    <mergeCell ref="O26:O35"/>
    <mergeCell ref="P26:P35"/>
    <mergeCell ref="Q26:Q35"/>
    <mergeCell ref="S26:S35"/>
    <mergeCell ref="U26:U35"/>
    <mergeCell ref="V26:V35"/>
    <mergeCell ref="W26:W35"/>
    <mergeCell ref="B36:B46"/>
    <mergeCell ref="L37:L46"/>
    <mergeCell ref="M37:M46"/>
    <mergeCell ref="N37:N46"/>
    <mergeCell ref="O37:O46"/>
    <mergeCell ref="P37:P46"/>
    <mergeCell ref="Q37:Q46"/>
    <mergeCell ref="S37:S46"/>
    <mergeCell ref="U37:U46"/>
    <mergeCell ref="T37:T46"/>
    <mergeCell ref="W48:W57"/>
    <mergeCell ref="X48:X57"/>
    <mergeCell ref="V37:V46"/>
    <mergeCell ref="W37:W46"/>
    <mergeCell ref="X37:X46"/>
    <mergeCell ref="P48:P57"/>
    <mergeCell ref="Q48:Q57"/>
    <mergeCell ref="S48:S57"/>
    <mergeCell ref="U48:U57"/>
    <mergeCell ref="V48:V57"/>
    <mergeCell ref="B47:B57"/>
    <mergeCell ref="L48:L57"/>
    <mergeCell ref="M48:M57"/>
    <mergeCell ref="N48:N57"/>
    <mergeCell ref="O48:O57"/>
    <mergeCell ref="B69:B77"/>
    <mergeCell ref="B58:B68"/>
    <mergeCell ref="L59:L68"/>
    <mergeCell ref="M59:M68"/>
    <mergeCell ref="N59:N68"/>
    <mergeCell ref="T48:T57"/>
    <mergeCell ref="T59:T68"/>
    <mergeCell ref="L69:O69"/>
    <mergeCell ref="L2:Q2"/>
    <mergeCell ref="S2:X2"/>
    <mergeCell ref="T4:T13"/>
    <mergeCell ref="T15:T24"/>
    <mergeCell ref="T26:T35"/>
    <mergeCell ref="O59:O68"/>
    <mergeCell ref="P59:P68"/>
    <mergeCell ref="Q59:Q68"/>
    <mergeCell ref="S59:S68"/>
    <mergeCell ref="U59:U68"/>
    <mergeCell ref="V59:V68"/>
    <mergeCell ref="W59:W68"/>
    <mergeCell ref="X59:X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0A12-0CBA-41F8-A17F-FB372C35C65D}">
  <dimension ref="A1:X77"/>
  <sheetViews>
    <sheetView zoomScale="55" zoomScaleNormal="55" workbookViewId="0">
      <selection activeCell="M73" sqref="M73"/>
    </sheetView>
  </sheetViews>
  <sheetFormatPr baseColWidth="10" defaultRowHeight="15" x14ac:dyDescent="0.25"/>
  <cols>
    <col min="1" max="1" width="22.140625" bestFit="1" customWidth="1"/>
    <col min="2" max="2" width="17.42578125" bestFit="1" customWidth="1"/>
    <col min="3" max="3" width="19.5703125" bestFit="1" customWidth="1"/>
    <col min="4" max="11" width="10.5703125" bestFit="1" customWidth="1"/>
    <col min="14" max="14" width="10.5703125" bestFit="1" customWidth="1"/>
    <col min="15" max="15" width="13.42578125" bestFit="1" customWidth="1"/>
    <col min="16" max="16" width="9.7109375" bestFit="1" customWidth="1"/>
    <col min="17" max="17" width="19.5703125" bestFit="1" customWidth="1"/>
    <col min="18" max="18" width="4.7109375" customWidth="1"/>
    <col min="24" max="24" width="19.5703125" bestFit="1" customWidth="1"/>
  </cols>
  <sheetData>
    <row r="1" spans="1:24" ht="31.5" x14ac:dyDescent="0.5">
      <c r="A1" s="5" t="s">
        <v>29</v>
      </c>
      <c r="B1" s="3" t="s">
        <v>21</v>
      </c>
      <c r="C1" s="7"/>
      <c r="D1" s="28"/>
      <c r="E1" s="28"/>
      <c r="F1" s="28"/>
      <c r="G1" s="28"/>
      <c r="H1" s="28"/>
      <c r="I1" s="28"/>
      <c r="J1" s="28"/>
      <c r="K1" s="2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22</v>
      </c>
      <c r="B2" s="4"/>
      <c r="C2" s="34">
        <v>5</v>
      </c>
      <c r="D2" s="34"/>
      <c r="E2" s="34"/>
      <c r="F2" s="34">
        <v>20</v>
      </c>
      <c r="G2" s="34"/>
      <c r="H2" s="34">
        <v>50</v>
      </c>
      <c r="I2" s="34"/>
      <c r="J2" s="34">
        <v>100</v>
      </c>
      <c r="K2" s="34"/>
      <c r="L2" s="33" t="s">
        <v>23</v>
      </c>
      <c r="M2" s="33"/>
      <c r="N2" s="33"/>
      <c r="O2" s="33"/>
      <c r="P2" s="33"/>
      <c r="Q2" s="33"/>
      <c r="R2" s="14"/>
      <c r="S2" s="33" t="s">
        <v>24</v>
      </c>
      <c r="T2" s="33"/>
      <c r="U2" s="33"/>
      <c r="V2" s="33"/>
      <c r="W2" s="33"/>
      <c r="X2" s="33"/>
    </row>
    <row r="3" spans="1:24" x14ac:dyDescent="0.25">
      <c r="A3" s="7"/>
      <c r="B3" s="29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</row>
    <row r="4" spans="1:24" x14ac:dyDescent="0.25">
      <c r="A4" s="7"/>
      <c r="B4" s="29"/>
      <c r="C4" s="7" t="s">
        <v>9</v>
      </c>
      <c r="D4" s="11"/>
      <c r="E4" s="11"/>
      <c r="F4" s="11"/>
      <c r="G4" s="11"/>
      <c r="H4" s="11"/>
      <c r="I4" s="11"/>
      <c r="J4" s="11"/>
      <c r="K4" s="11"/>
      <c r="L4" s="30" t="e">
        <f>AVERAGE(D4:D13,F4:F13,H4:H13,J4:J13)</f>
        <v>#DIV/0!</v>
      </c>
      <c r="M4" s="30">
        <f>MIN(D4:D13,F4:F13,H4:H13,J4:J13)</f>
        <v>0</v>
      </c>
      <c r="N4" s="30">
        <f>MAX(D4:D13,F4:F13,H4:H13,J4:J13)</f>
        <v>0</v>
      </c>
      <c r="O4" s="30" t="e">
        <f>MEDIAN(D4:D13,F4:F13,H4:H13,J4:J13)</f>
        <v>#NUM!</v>
      </c>
      <c r="P4" s="30" t="e">
        <f>VAR(D4:D13,F4:F13,H4:H13,J4:J13)</f>
        <v>#DIV/0!</v>
      </c>
      <c r="Q4" s="30" t="e">
        <f>_xlfn.STDEV.S(D4:D13,F4:F13,H4:H13,J4:J13)</f>
        <v>#DIV/0!</v>
      </c>
      <c r="R4" s="22"/>
      <c r="S4" s="30" t="e">
        <f>AVERAGE(E4:E13,G4:G13,I4:I13,K4:K13)</f>
        <v>#DIV/0!</v>
      </c>
      <c r="T4" s="30">
        <f>MIN(E4:E13,G4:G13,I4:I13,K4:K13)</f>
        <v>0</v>
      </c>
      <c r="U4" s="30">
        <f>MAX(E4:E13,G4:G13,I4:I13,K4:K13)</f>
        <v>0</v>
      </c>
      <c r="V4" s="30" t="e">
        <f>MEDIAN(E4:E13,G4:G13,I4:I13,K4:K13)</f>
        <v>#NUM!</v>
      </c>
      <c r="W4" s="30" t="e">
        <f>VAR(E4:E13,G4:G13,I4:I13,K4:K13)</f>
        <v>#DIV/0!</v>
      </c>
      <c r="X4" s="30" t="e">
        <f>_xlfn.STDEV.S(E4:E13,G4:G13,I4:I13,K4:K13)</f>
        <v>#DIV/0!</v>
      </c>
    </row>
    <row r="5" spans="1:24" x14ac:dyDescent="0.25">
      <c r="A5" s="7"/>
      <c r="B5" s="29"/>
      <c r="C5" s="7" t="s">
        <v>10</v>
      </c>
      <c r="D5" s="11"/>
      <c r="E5" s="11"/>
      <c r="F5" s="11"/>
      <c r="G5" s="11"/>
      <c r="H5" s="11"/>
      <c r="I5" s="11"/>
      <c r="J5" s="11"/>
      <c r="K5" s="11"/>
      <c r="L5" s="30"/>
      <c r="M5" s="30"/>
      <c r="N5" s="30"/>
      <c r="O5" s="30"/>
      <c r="P5" s="30"/>
      <c r="Q5" s="30"/>
      <c r="R5" s="22"/>
      <c r="S5" s="30"/>
      <c r="T5" s="30"/>
      <c r="U5" s="30"/>
      <c r="V5" s="30"/>
      <c r="W5" s="30"/>
      <c r="X5" s="30"/>
    </row>
    <row r="6" spans="1:24" x14ac:dyDescent="0.25">
      <c r="A6" s="7"/>
      <c r="B6" s="29"/>
      <c r="C6" s="7" t="s">
        <v>11</v>
      </c>
      <c r="D6" s="11"/>
      <c r="E6" s="11"/>
      <c r="F6" s="11"/>
      <c r="G6" s="11"/>
      <c r="H6" s="11"/>
      <c r="I6" s="11"/>
      <c r="J6" s="11"/>
      <c r="K6" s="11"/>
      <c r="L6" s="30"/>
      <c r="M6" s="30"/>
      <c r="N6" s="30"/>
      <c r="O6" s="30"/>
      <c r="P6" s="30"/>
      <c r="Q6" s="30"/>
      <c r="R6" s="22"/>
      <c r="S6" s="30"/>
      <c r="T6" s="30"/>
      <c r="U6" s="30"/>
      <c r="V6" s="30"/>
      <c r="W6" s="30"/>
      <c r="X6" s="30"/>
    </row>
    <row r="7" spans="1:24" x14ac:dyDescent="0.25">
      <c r="A7" s="7"/>
      <c r="B7" s="29"/>
      <c r="C7" s="7" t="s">
        <v>12</v>
      </c>
      <c r="D7" s="11"/>
      <c r="E7" s="11"/>
      <c r="F7" s="11"/>
      <c r="G7" s="11"/>
      <c r="H7" s="11"/>
      <c r="I7" s="11"/>
      <c r="J7" s="11"/>
      <c r="K7" s="11"/>
      <c r="L7" s="30"/>
      <c r="M7" s="30"/>
      <c r="N7" s="30"/>
      <c r="O7" s="30"/>
      <c r="P7" s="30"/>
      <c r="Q7" s="30"/>
      <c r="R7" s="22"/>
      <c r="S7" s="30"/>
      <c r="T7" s="30"/>
      <c r="U7" s="30"/>
      <c r="V7" s="30"/>
      <c r="W7" s="30"/>
      <c r="X7" s="30"/>
    </row>
    <row r="8" spans="1:24" x14ac:dyDescent="0.25">
      <c r="A8" s="7"/>
      <c r="B8" s="29"/>
      <c r="C8" s="7" t="s">
        <v>13</v>
      </c>
      <c r="D8" s="11"/>
      <c r="E8" s="11"/>
      <c r="F8" s="11"/>
      <c r="G8" s="11"/>
      <c r="H8" s="11"/>
      <c r="I8" s="11"/>
      <c r="J8" s="11"/>
      <c r="K8" s="11"/>
      <c r="L8" s="30"/>
      <c r="M8" s="30"/>
      <c r="N8" s="30"/>
      <c r="O8" s="30"/>
      <c r="P8" s="30"/>
      <c r="Q8" s="30"/>
      <c r="R8" s="22"/>
      <c r="S8" s="30"/>
      <c r="T8" s="30"/>
      <c r="U8" s="30"/>
      <c r="V8" s="30"/>
      <c r="W8" s="30"/>
      <c r="X8" s="30"/>
    </row>
    <row r="9" spans="1:24" x14ac:dyDescent="0.25">
      <c r="A9" s="7"/>
      <c r="B9" s="29"/>
      <c r="C9" s="7" t="s">
        <v>14</v>
      </c>
      <c r="D9" s="11"/>
      <c r="E9" s="11"/>
      <c r="F9" s="11"/>
      <c r="G9" s="11"/>
      <c r="H9" s="11"/>
      <c r="I9" s="11"/>
      <c r="J9" s="11"/>
      <c r="K9" s="11"/>
      <c r="L9" s="30"/>
      <c r="M9" s="30"/>
      <c r="N9" s="30"/>
      <c r="O9" s="30"/>
      <c r="P9" s="30"/>
      <c r="Q9" s="30"/>
      <c r="R9" s="22"/>
      <c r="S9" s="30"/>
      <c r="T9" s="30"/>
      <c r="U9" s="30"/>
      <c r="V9" s="30"/>
      <c r="W9" s="30"/>
      <c r="X9" s="30"/>
    </row>
    <row r="10" spans="1:24" x14ac:dyDescent="0.25">
      <c r="A10" s="7"/>
      <c r="B10" s="29"/>
      <c r="C10" s="7" t="s">
        <v>15</v>
      </c>
      <c r="D10" s="11"/>
      <c r="E10" s="11"/>
      <c r="F10" s="11"/>
      <c r="G10" s="11"/>
      <c r="H10" s="11"/>
      <c r="I10" s="11"/>
      <c r="J10" s="11"/>
      <c r="K10" s="11"/>
      <c r="L10" s="30"/>
      <c r="M10" s="30"/>
      <c r="N10" s="30"/>
      <c r="O10" s="30"/>
      <c r="P10" s="30"/>
      <c r="Q10" s="30"/>
      <c r="R10" s="22"/>
      <c r="S10" s="30"/>
      <c r="T10" s="30"/>
      <c r="U10" s="30"/>
      <c r="V10" s="30"/>
      <c r="W10" s="30"/>
      <c r="X10" s="30"/>
    </row>
    <row r="11" spans="1:24" x14ac:dyDescent="0.25">
      <c r="A11" s="7"/>
      <c r="B11" s="29"/>
      <c r="C11" s="7" t="s">
        <v>16</v>
      </c>
      <c r="D11" s="11"/>
      <c r="E11" s="11"/>
      <c r="F11" s="11"/>
      <c r="G11" s="11"/>
      <c r="H11" s="11"/>
      <c r="I11" s="11"/>
      <c r="J11" s="11"/>
      <c r="K11" s="11"/>
      <c r="L11" s="30"/>
      <c r="M11" s="30"/>
      <c r="N11" s="30"/>
      <c r="O11" s="30"/>
      <c r="P11" s="30"/>
      <c r="Q11" s="30"/>
      <c r="R11" s="22"/>
      <c r="S11" s="30"/>
      <c r="T11" s="30"/>
      <c r="U11" s="30"/>
      <c r="V11" s="30"/>
      <c r="W11" s="30"/>
      <c r="X11" s="30"/>
    </row>
    <row r="12" spans="1:24" x14ac:dyDescent="0.25">
      <c r="A12" s="7"/>
      <c r="B12" s="29"/>
      <c r="C12" s="7" t="s">
        <v>17</v>
      </c>
      <c r="D12" s="11"/>
      <c r="E12" s="11"/>
      <c r="F12" s="11"/>
      <c r="G12" s="11"/>
      <c r="H12" s="11"/>
      <c r="I12" s="11"/>
      <c r="J12" s="11"/>
      <c r="K12" s="11"/>
      <c r="L12" s="30"/>
      <c r="M12" s="30"/>
      <c r="N12" s="30"/>
      <c r="O12" s="30"/>
      <c r="P12" s="30"/>
      <c r="Q12" s="30"/>
      <c r="R12" s="22"/>
      <c r="S12" s="30"/>
      <c r="T12" s="30"/>
      <c r="U12" s="30"/>
      <c r="V12" s="30"/>
      <c r="W12" s="30"/>
      <c r="X12" s="30"/>
    </row>
    <row r="13" spans="1:24" x14ac:dyDescent="0.25">
      <c r="A13" s="7"/>
      <c r="B13" s="29"/>
      <c r="C13" s="7" t="s">
        <v>18</v>
      </c>
      <c r="D13" s="11"/>
      <c r="E13" s="11"/>
      <c r="F13" s="11"/>
      <c r="G13" s="11"/>
      <c r="H13" s="11"/>
      <c r="I13" s="11"/>
      <c r="J13" s="11"/>
      <c r="K13" s="11"/>
      <c r="L13" s="30"/>
      <c r="M13" s="30"/>
      <c r="N13" s="30"/>
      <c r="O13" s="30"/>
      <c r="P13" s="30"/>
      <c r="Q13" s="30"/>
      <c r="R13" s="22"/>
      <c r="S13" s="30"/>
      <c r="T13" s="30"/>
      <c r="U13" s="30"/>
      <c r="V13" s="30"/>
      <c r="W13" s="30"/>
      <c r="X13" s="30"/>
    </row>
    <row r="14" spans="1:24" x14ac:dyDescent="0.25">
      <c r="A14" s="7"/>
      <c r="B14" s="29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</row>
    <row r="15" spans="1:24" x14ac:dyDescent="0.25">
      <c r="A15" s="7"/>
      <c r="B15" s="29"/>
      <c r="C15" s="7" t="s">
        <v>9</v>
      </c>
      <c r="D15" s="11"/>
      <c r="E15" s="11"/>
      <c r="F15" s="11"/>
      <c r="G15" s="11"/>
      <c r="H15" s="11"/>
      <c r="I15" s="11"/>
      <c r="J15" s="11"/>
      <c r="K15" s="11"/>
      <c r="L15" s="30" t="e">
        <f>AVERAGE(D15:D24,F15:F24,H15:H24,J15:J24)</f>
        <v>#DIV/0!</v>
      </c>
      <c r="M15" s="30">
        <f>MIN(D15:D24,F15:F24,H15:H24,J15:J24)</f>
        <v>0</v>
      </c>
      <c r="N15" s="30">
        <f>MAX(D15:D24,F15:F24,H15:H24,J15:J24)</f>
        <v>0</v>
      </c>
      <c r="O15" s="30" t="e">
        <f>MEDIAN(D15:D24,F15:F24,H15:H24,J15:J24)</f>
        <v>#NUM!</v>
      </c>
      <c r="P15" s="30" t="e">
        <f>VAR(D15:D24,F15:F24,H15:H24,J15:J24)</f>
        <v>#DIV/0!</v>
      </c>
      <c r="Q15" s="30" t="e">
        <f>_xlfn.STDEV.S(D15:D24,F15:F24,H15:H24,J15:J24)</f>
        <v>#DIV/0!</v>
      </c>
      <c r="R15" s="22"/>
      <c r="S15" s="30" t="e">
        <f>AVERAGE(E15:E24,G15:G24,I15:I24,K15:K24)</f>
        <v>#DIV/0!</v>
      </c>
      <c r="T15" s="30">
        <f>MIN(E15:E24,G15:G24,I15:I24,K15:K24)</f>
        <v>0</v>
      </c>
      <c r="U15" s="30">
        <f>MAX(E15:E24,G15:G24,I15:I24,K15:K24)</f>
        <v>0</v>
      </c>
      <c r="V15" s="30" t="e">
        <f>MEDIAN(E15:E24,G15:G24,I15:I24,K15:K24)</f>
        <v>#NUM!</v>
      </c>
      <c r="W15" s="30" t="e">
        <f>VAR(E15:E24,G15:G24,I15:I24,K15:K24)</f>
        <v>#DIV/0!</v>
      </c>
      <c r="X15" s="30" t="e">
        <f>_xlfn.STDEV.S(E15:E24,G15:G24,I15:I24,K15:K24)</f>
        <v>#DIV/0!</v>
      </c>
    </row>
    <row r="16" spans="1:24" x14ac:dyDescent="0.25">
      <c r="A16" s="7"/>
      <c r="B16" s="29"/>
      <c r="C16" s="7" t="s">
        <v>10</v>
      </c>
      <c r="D16" s="11"/>
      <c r="E16" s="11"/>
      <c r="F16" s="11"/>
      <c r="G16" s="11"/>
      <c r="H16" s="11"/>
      <c r="I16" s="11"/>
      <c r="J16" s="11"/>
      <c r="K16" s="11"/>
      <c r="L16" s="30"/>
      <c r="M16" s="30"/>
      <c r="N16" s="30"/>
      <c r="O16" s="30"/>
      <c r="P16" s="30"/>
      <c r="Q16" s="30"/>
      <c r="R16" s="22"/>
      <c r="S16" s="30"/>
      <c r="T16" s="30"/>
      <c r="U16" s="30"/>
      <c r="V16" s="30"/>
      <c r="W16" s="30"/>
      <c r="X16" s="30"/>
    </row>
    <row r="17" spans="1:24" x14ac:dyDescent="0.25">
      <c r="A17" s="7"/>
      <c r="B17" s="29"/>
      <c r="C17" s="7" t="s">
        <v>11</v>
      </c>
      <c r="D17" s="11"/>
      <c r="E17" s="11"/>
      <c r="F17" s="11"/>
      <c r="G17" s="11"/>
      <c r="H17" s="11"/>
      <c r="I17" s="11"/>
      <c r="J17" s="11"/>
      <c r="K17" s="11"/>
      <c r="L17" s="30"/>
      <c r="M17" s="30"/>
      <c r="N17" s="30"/>
      <c r="O17" s="30"/>
      <c r="P17" s="30"/>
      <c r="Q17" s="30"/>
      <c r="R17" s="22"/>
      <c r="S17" s="30"/>
      <c r="T17" s="30"/>
      <c r="U17" s="30"/>
      <c r="V17" s="30"/>
      <c r="W17" s="30"/>
      <c r="X17" s="30"/>
    </row>
    <row r="18" spans="1:24" x14ac:dyDescent="0.25">
      <c r="A18" s="7"/>
      <c r="B18" s="29"/>
      <c r="C18" s="7" t="s">
        <v>12</v>
      </c>
      <c r="D18" s="11"/>
      <c r="E18" s="11"/>
      <c r="F18" s="11"/>
      <c r="G18" s="11"/>
      <c r="H18" s="11"/>
      <c r="I18" s="11"/>
      <c r="J18" s="11"/>
      <c r="K18" s="11"/>
      <c r="L18" s="30"/>
      <c r="M18" s="30"/>
      <c r="N18" s="30"/>
      <c r="O18" s="30"/>
      <c r="P18" s="30"/>
      <c r="Q18" s="30"/>
      <c r="R18" s="22"/>
      <c r="S18" s="30"/>
      <c r="T18" s="30"/>
      <c r="U18" s="30"/>
      <c r="V18" s="30"/>
      <c r="W18" s="30"/>
      <c r="X18" s="30"/>
    </row>
    <row r="19" spans="1:24" x14ac:dyDescent="0.25">
      <c r="A19" s="7"/>
      <c r="B19" s="29"/>
      <c r="C19" s="7" t="s">
        <v>13</v>
      </c>
      <c r="D19" s="11"/>
      <c r="E19" s="11"/>
      <c r="F19" s="11"/>
      <c r="G19" s="11"/>
      <c r="H19" s="11"/>
      <c r="I19" s="11"/>
      <c r="J19" s="11"/>
      <c r="K19" s="11"/>
      <c r="L19" s="30"/>
      <c r="M19" s="30"/>
      <c r="N19" s="30"/>
      <c r="O19" s="30"/>
      <c r="P19" s="30"/>
      <c r="Q19" s="30"/>
      <c r="R19" s="22"/>
      <c r="S19" s="30"/>
      <c r="T19" s="30"/>
      <c r="U19" s="30"/>
      <c r="V19" s="30"/>
      <c r="W19" s="30"/>
      <c r="X19" s="30"/>
    </row>
    <row r="20" spans="1:24" x14ac:dyDescent="0.25">
      <c r="A20" s="7"/>
      <c r="B20" s="29"/>
      <c r="C20" s="7" t="s">
        <v>14</v>
      </c>
      <c r="D20" s="11"/>
      <c r="E20" s="11"/>
      <c r="F20" s="11"/>
      <c r="G20" s="11"/>
      <c r="H20" s="11"/>
      <c r="I20" s="11"/>
      <c r="J20" s="11"/>
      <c r="K20" s="11"/>
      <c r="L20" s="30"/>
      <c r="M20" s="30"/>
      <c r="N20" s="30"/>
      <c r="O20" s="30"/>
      <c r="P20" s="30"/>
      <c r="Q20" s="30"/>
      <c r="R20" s="22"/>
      <c r="S20" s="30"/>
      <c r="T20" s="30"/>
      <c r="U20" s="30"/>
      <c r="V20" s="30"/>
      <c r="W20" s="30"/>
      <c r="X20" s="30"/>
    </row>
    <row r="21" spans="1:24" x14ac:dyDescent="0.25">
      <c r="A21" s="7"/>
      <c r="B21" s="29"/>
      <c r="C21" s="7" t="s">
        <v>15</v>
      </c>
      <c r="D21" s="11"/>
      <c r="E21" s="11"/>
      <c r="F21" s="11"/>
      <c r="G21" s="11"/>
      <c r="H21" s="11"/>
      <c r="I21" s="11"/>
      <c r="J21" s="11"/>
      <c r="K21" s="11"/>
      <c r="L21" s="30"/>
      <c r="M21" s="30"/>
      <c r="N21" s="30"/>
      <c r="O21" s="30"/>
      <c r="P21" s="30"/>
      <c r="Q21" s="30"/>
      <c r="R21" s="22"/>
      <c r="S21" s="30"/>
      <c r="T21" s="30"/>
      <c r="U21" s="30"/>
      <c r="V21" s="30"/>
      <c r="W21" s="30"/>
      <c r="X21" s="30"/>
    </row>
    <row r="22" spans="1:24" x14ac:dyDescent="0.25">
      <c r="A22" s="7"/>
      <c r="B22" s="29"/>
      <c r="C22" s="7" t="s">
        <v>16</v>
      </c>
      <c r="D22" s="11"/>
      <c r="E22" s="11"/>
      <c r="F22" s="11"/>
      <c r="G22" s="11"/>
      <c r="H22" s="11"/>
      <c r="I22" s="11"/>
      <c r="J22" s="11"/>
      <c r="K22" s="11"/>
      <c r="L22" s="30"/>
      <c r="M22" s="30"/>
      <c r="N22" s="30"/>
      <c r="O22" s="30"/>
      <c r="P22" s="30"/>
      <c r="Q22" s="30"/>
      <c r="R22" s="22"/>
      <c r="S22" s="30"/>
      <c r="T22" s="30"/>
      <c r="U22" s="30"/>
      <c r="V22" s="30"/>
      <c r="W22" s="30"/>
      <c r="X22" s="30"/>
    </row>
    <row r="23" spans="1:24" x14ac:dyDescent="0.25">
      <c r="A23" s="7"/>
      <c r="B23" s="29"/>
      <c r="C23" s="7" t="s">
        <v>17</v>
      </c>
      <c r="D23" s="11"/>
      <c r="E23" s="11"/>
      <c r="F23" s="11"/>
      <c r="G23" s="11"/>
      <c r="H23" s="11"/>
      <c r="I23" s="11"/>
      <c r="J23" s="11"/>
      <c r="K23" s="11"/>
      <c r="L23" s="30"/>
      <c r="M23" s="30"/>
      <c r="N23" s="30"/>
      <c r="O23" s="30"/>
      <c r="P23" s="30"/>
      <c r="Q23" s="30"/>
      <c r="R23" s="22"/>
      <c r="S23" s="30"/>
      <c r="T23" s="30"/>
      <c r="U23" s="30"/>
      <c r="V23" s="30"/>
      <c r="W23" s="30"/>
      <c r="X23" s="30"/>
    </row>
    <row r="24" spans="1:24" x14ac:dyDescent="0.25">
      <c r="A24" s="7"/>
      <c r="B24" s="29"/>
      <c r="C24" s="7" t="s">
        <v>18</v>
      </c>
      <c r="D24" s="11"/>
      <c r="E24" s="11"/>
      <c r="F24" s="11"/>
      <c r="G24" s="11"/>
      <c r="H24" s="11"/>
      <c r="I24" s="11"/>
      <c r="J24" s="11"/>
      <c r="K24" s="11"/>
      <c r="L24" s="30"/>
      <c r="M24" s="30"/>
      <c r="N24" s="30"/>
      <c r="O24" s="30"/>
      <c r="P24" s="30"/>
      <c r="Q24" s="30"/>
      <c r="R24" s="22"/>
      <c r="S24" s="30"/>
      <c r="T24" s="30"/>
      <c r="U24" s="30"/>
      <c r="V24" s="30"/>
      <c r="W24" s="30"/>
      <c r="X24" s="30"/>
    </row>
    <row r="25" spans="1:24" x14ac:dyDescent="0.25">
      <c r="A25" s="7"/>
      <c r="B25" s="16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</row>
    <row r="26" spans="1:24" x14ac:dyDescent="0.25">
      <c r="A26" s="7"/>
      <c r="B26" s="29">
        <v>250</v>
      </c>
      <c r="C26" s="7" t="s">
        <v>9</v>
      </c>
      <c r="D26" s="11"/>
      <c r="E26" s="11"/>
      <c r="F26" s="11"/>
      <c r="G26" s="11"/>
      <c r="H26" s="11"/>
      <c r="I26" s="11"/>
      <c r="J26" s="11"/>
      <c r="K26" s="11"/>
      <c r="L26" s="30" t="e">
        <f>AVERAGE(D26:D35,F26:F35,H26:H35,J26:J35)</f>
        <v>#DIV/0!</v>
      </c>
      <c r="M26" s="30">
        <f>MIN(D26:D35,F26:F35,H26:H35,J26:J35)</f>
        <v>0</v>
      </c>
      <c r="N26" s="30">
        <f>MAX(D26:D35,F26:F35,H26:H35,J26:J35)</f>
        <v>0</v>
      </c>
      <c r="O26" s="30" t="e">
        <f>MEDIAN(D26:D35,F26:F35,H26:H35,J26:J35)</f>
        <v>#NUM!</v>
      </c>
      <c r="P26" s="30" t="e">
        <f>VAR(D26:D35,F26:F35,H26:H35,J26:J35)</f>
        <v>#DIV/0!</v>
      </c>
      <c r="Q26" s="30" t="e">
        <f>_xlfn.STDEV.S(D26:D35,F26:F35,H26:H35,J26:J35)</f>
        <v>#DIV/0!</v>
      </c>
      <c r="R26" s="22"/>
      <c r="S26" s="30" t="e">
        <f>AVERAGE(E26:E35,G26:G35,I26:I35,K26:K35)</f>
        <v>#DIV/0!</v>
      </c>
      <c r="T26" s="30">
        <f>MIN(E26:E35,G26:G35,I26:I35,K26:K35)</f>
        <v>0</v>
      </c>
      <c r="U26" s="30">
        <f>MAX(E26:E35,G26:G35,I26:I35,K26:K35)</f>
        <v>0</v>
      </c>
      <c r="V26" s="30" t="e">
        <f>MEDIAN(E26:E35,G26:G35,I26:I35,K26:K35)</f>
        <v>#NUM!</v>
      </c>
      <c r="W26" s="30" t="e">
        <f>VAR(E26:E35,G26:G35,I26:I35,K26:K35)</f>
        <v>#DIV/0!</v>
      </c>
      <c r="X26" s="30" t="e">
        <f>_xlfn.STDEV.S(E26:E35,G26:G35,I26:I35,K26:K35)</f>
        <v>#DIV/0!</v>
      </c>
    </row>
    <row r="27" spans="1:24" x14ac:dyDescent="0.25">
      <c r="A27" s="7"/>
      <c r="B27" s="29"/>
      <c r="C27" s="7" t="s">
        <v>10</v>
      </c>
      <c r="D27" s="11"/>
      <c r="E27" s="11"/>
      <c r="F27" s="11"/>
      <c r="G27" s="11"/>
      <c r="H27" s="11"/>
      <c r="I27" s="11"/>
      <c r="J27" s="11"/>
      <c r="K27" s="11"/>
      <c r="L27" s="30"/>
      <c r="M27" s="30"/>
      <c r="N27" s="30"/>
      <c r="O27" s="30"/>
      <c r="P27" s="30"/>
      <c r="Q27" s="30"/>
      <c r="R27" s="22"/>
      <c r="S27" s="30"/>
      <c r="T27" s="30"/>
      <c r="U27" s="30"/>
      <c r="V27" s="30"/>
      <c r="W27" s="30"/>
      <c r="X27" s="30"/>
    </row>
    <row r="28" spans="1:24" x14ac:dyDescent="0.25">
      <c r="A28" s="7"/>
      <c r="B28" s="29"/>
      <c r="C28" s="7" t="s">
        <v>11</v>
      </c>
      <c r="D28" s="11"/>
      <c r="E28" s="11"/>
      <c r="F28" s="11"/>
      <c r="G28" s="11"/>
      <c r="H28" s="11"/>
      <c r="I28" s="11"/>
      <c r="J28" s="11"/>
      <c r="K28" s="11"/>
      <c r="L28" s="30"/>
      <c r="M28" s="30"/>
      <c r="N28" s="30"/>
      <c r="O28" s="30"/>
      <c r="P28" s="30"/>
      <c r="Q28" s="30"/>
      <c r="R28" s="22"/>
      <c r="S28" s="30"/>
      <c r="T28" s="30"/>
      <c r="U28" s="30"/>
      <c r="V28" s="30"/>
      <c r="W28" s="30"/>
      <c r="X28" s="30"/>
    </row>
    <row r="29" spans="1:24" x14ac:dyDescent="0.25">
      <c r="A29" s="7"/>
      <c r="B29" s="29"/>
      <c r="C29" s="7" t="s">
        <v>12</v>
      </c>
      <c r="D29" s="11"/>
      <c r="E29" s="11"/>
      <c r="F29" s="11"/>
      <c r="G29" s="11"/>
      <c r="H29" s="11"/>
      <c r="I29" s="11"/>
      <c r="J29" s="11"/>
      <c r="K29" s="11"/>
      <c r="L29" s="30"/>
      <c r="M29" s="30"/>
      <c r="N29" s="30"/>
      <c r="O29" s="30"/>
      <c r="P29" s="30"/>
      <c r="Q29" s="30"/>
      <c r="R29" s="22"/>
      <c r="S29" s="30"/>
      <c r="T29" s="30"/>
      <c r="U29" s="30"/>
      <c r="V29" s="30"/>
      <c r="W29" s="30"/>
      <c r="X29" s="30"/>
    </row>
    <row r="30" spans="1:24" x14ac:dyDescent="0.25">
      <c r="A30" s="7"/>
      <c r="B30" s="29"/>
      <c r="C30" s="7" t="s">
        <v>13</v>
      </c>
      <c r="D30" s="11"/>
      <c r="E30" s="11"/>
      <c r="F30" s="11"/>
      <c r="G30" s="11"/>
      <c r="H30" s="11"/>
      <c r="I30" s="11"/>
      <c r="J30" s="11"/>
      <c r="K30" s="11"/>
      <c r="L30" s="30"/>
      <c r="M30" s="30"/>
      <c r="N30" s="30"/>
      <c r="O30" s="30"/>
      <c r="P30" s="30"/>
      <c r="Q30" s="30"/>
      <c r="R30" s="22"/>
      <c r="S30" s="30"/>
      <c r="T30" s="30"/>
      <c r="U30" s="30"/>
      <c r="V30" s="30"/>
      <c r="W30" s="30"/>
      <c r="X30" s="30"/>
    </row>
    <row r="31" spans="1:24" x14ac:dyDescent="0.25">
      <c r="A31" s="7"/>
      <c r="B31" s="29"/>
      <c r="C31" s="7" t="s">
        <v>14</v>
      </c>
      <c r="D31" s="11"/>
      <c r="E31" s="11"/>
      <c r="F31" s="11"/>
      <c r="G31" s="11"/>
      <c r="H31" s="11"/>
      <c r="I31" s="11"/>
      <c r="J31" s="11"/>
      <c r="K31" s="11"/>
      <c r="L31" s="30"/>
      <c r="M31" s="30"/>
      <c r="N31" s="30"/>
      <c r="O31" s="30"/>
      <c r="P31" s="30"/>
      <c r="Q31" s="30"/>
      <c r="R31" s="22"/>
      <c r="S31" s="30"/>
      <c r="T31" s="30"/>
      <c r="U31" s="30"/>
      <c r="V31" s="30"/>
      <c r="W31" s="30"/>
      <c r="X31" s="30"/>
    </row>
    <row r="32" spans="1:24" x14ac:dyDescent="0.25">
      <c r="A32" s="7"/>
      <c r="B32" s="29"/>
      <c r="C32" s="7" t="s">
        <v>15</v>
      </c>
      <c r="D32" s="11"/>
      <c r="E32" s="11"/>
      <c r="F32" s="11"/>
      <c r="G32" s="11"/>
      <c r="H32" s="11"/>
      <c r="I32" s="11"/>
      <c r="J32" s="11"/>
      <c r="K32" s="11"/>
      <c r="L32" s="30"/>
      <c r="M32" s="30"/>
      <c r="N32" s="30"/>
      <c r="O32" s="30"/>
      <c r="P32" s="30"/>
      <c r="Q32" s="30"/>
      <c r="R32" s="22"/>
      <c r="S32" s="30"/>
      <c r="T32" s="30"/>
      <c r="U32" s="30"/>
      <c r="V32" s="30"/>
      <c r="W32" s="30"/>
      <c r="X32" s="30"/>
    </row>
    <row r="33" spans="1:24" x14ac:dyDescent="0.25">
      <c r="A33" s="7"/>
      <c r="B33" s="29"/>
      <c r="C33" s="7" t="s">
        <v>16</v>
      </c>
      <c r="D33" s="11"/>
      <c r="E33" s="11"/>
      <c r="F33" s="11"/>
      <c r="G33" s="11"/>
      <c r="H33" s="11"/>
      <c r="I33" s="11"/>
      <c r="J33" s="11"/>
      <c r="K33" s="11"/>
      <c r="L33" s="30"/>
      <c r="M33" s="30"/>
      <c r="N33" s="30"/>
      <c r="O33" s="30"/>
      <c r="P33" s="30"/>
      <c r="Q33" s="30"/>
      <c r="R33" s="22"/>
      <c r="S33" s="30"/>
      <c r="T33" s="30"/>
      <c r="U33" s="30"/>
      <c r="V33" s="30"/>
      <c r="W33" s="30"/>
      <c r="X33" s="30"/>
    </row>
    <row r="34" spans="1:24" x14ac:dyDescent="0.25">
      <c r="A34" s="7"/>
      <c r="B34" s="29"/>
      <c r="C34" s="7" t="s">
        <v>17</v>
      </c>
      <c r="D34" s="11"/>
      <c r="E34" s="11"/>
      <c r="F34" s="11"/>
      <c r="G34" s="11"/>
      <c r="H34" s="11"/>
      <c r="I34" s="11"/>
      <c r="J34" s="11"/>
      <c r="K34" s="11"/>
      <c r="L34" s="30"/>
      <c r="M34" s="30"/>
      <c r="N34" s="30"/>
      <c r="O34" s="30"/>
      <c r="P34" s="30"/>
      <c r="Q34" s="30"/>
      <c r="R34" s="22"/>
      <c r="S34" s="30"/>
      <c r="T34" s="30"/>
      <c r="U34" s="30"/>
      <c r="V34" s="30"/>
      <c r="W34" s="30"/>
      <c r="X34" s="30"/>
    </row>
    <row r="35" spans="1:24" x14ac:dyDescent="0.25">
      <c r="A35" s="7"/>
      <c r="B35" s="29"/>
      <c r="C35" s="7" t="s">
        <v>18</v>
      </c>
      <c r="D35" s="11"/>
      <c r="E35" s="11"/>
      <c r="F35" s="11"/>
      <c r="G35" s="11"/>
      <c r="H35" s="11"/>
      <c r="I35" s="11"/>
      <c r="J35" s="11"/>
      <c r="K35" s="11"/>
      <c r="L35" s="30"/>
      <c r="M35" s="30"/>
      <c r="N35" s="30"/>
      <c r="O35" s="30"/>
      <c r="P35" s="30"/>
      <c r="Q35" s="30"/>
      <c r="R35" s="22"/>
      <c r="S35" s="30"/>
      <c r="T35" s="30"/>
      <c r="U35" s="30"/>
      <c r="V35" s="30"/>
      <c r="W35" s="30"/>
      <c r="X35" s="30"/>
    </row>
    <row r="36" spans="1:24" x14ac:dyDescent="0.25">
      <c r="A36" s="7"/>
      <c r="B36" s="29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</row>
    <row r="37" spans="1:24" x14ac:dyDescent="0.25">
      <c r="A37" s="7"/>
      <c r="B37" s="29"/>
      <c r="C37" s="7" t="s">
        <v>9</v>
      </c>
      <c r="D37" s="11"/>
      <c r="E37" s="11"/>
      <c r="F37" s="11"/>
      <c r="G37" s="11"/>
      <c r="H37" s="11"/>
      <c r="I37" s="11"/>
      <c r="J37" s="11"/>
      <c r="K37" s="11"/>
      <c r="L37" s="30" t="e">
        <f>AVERAGE(D37:D46,F37:F46,H37:H46,J37:J46)</f>
        <v>#DIV/0!</v>
      </c>
      <c r="M37" s="30">
        <f>MIN(D37:D46,F37:F46,H37:H46,J37:J46)</f>
        <v>0</v>
      </c>
      <c r="N37" s="30">
        <f>MAX(D37:D46,F37:F46,H37:H46,J37:J46)</f>
        <v>0</v>
      </c>
      <c r="O37" s="30" t="e">
        <f>MEDIAN(D37:D46,F37:F46,H37:H46,J37:J46)</f>
        <v>#NUM!</v>
      </c>
      <c r="P37" s="30" t="e">
        <f>VAR(D37:D46,F37:F46,H37:H46,J37:J46)</f>
        <v>#DIV/0!</v>
      </c>
      <c r="Q37" s="30" t="e">
        <f>_xlfn.STDEV.S(D37:D46,F37:F46,H37:H46,J37:J46)</f>
        <v>#DIV/0!</v>
      </c>
      <c r="R37" s="22"/>
      <c r="S37" s="30" t="e">
        <f>AVERAGE(E37:E46,G37:G46,I37:I46,K37:K46)</f>
        <v>#DIV/0!</v>
      </c>
      <c r="T37" s="30">
        <f>MIN(E37:E46,G37:G46,I37:I46,K37:K46)</f>
        <v>0</v>
      </c>
      <c r="U37" s="30">
        <f>MAX(E37:E46,G37:G46,I37:I46,K37:K46)</f>
        <v>0</v>
      </c>
      <c r="V37" s="30" t="e">
        <f>MEDIAN(E37:E46,G37:G46,I37:I46,K37:K46)</f>
        <v>#NUM!</v>
      </c>
      <c r="W37" s="30" t="e">
        <f>VAR(E37:E46,G37:G46,I37:I46,K37:K46)</f>
        <v>#DIV/0!</v>
      </c>
      <c r="X37" s="30" t="e">
        <f>_xlfn.STDEV.S(E37:E46,G37:G46,I37:I46,K37:K46)</f>
        <v>#DIV/0!</v>
      </c>
    </row>
    <row r="38" spans="1:24" x14ac:dyDescent="0.25">
      <c r="A38" s="7"/>
      <c r="B38" s="29"/>
      <c r="C38" s="7" t="s">
        <v>10</v>
      </c>
      <c r="D38" s="11"/>
      <c r="E38" s="11"/>
      <c r="F38" s="11"/>
      <c r="G38" s="11"/>
      <c r="H38" s="11"/>
      <c r="I38" s="11"/>
      <c r="J38" s="11"/>
      <c r="K38" s="11"/>
      <c r="L38" s="30"/>
      <c r="M38" s="30"/>
      <c r="N38" s="30"/>
      <c r="O38" s="30"/>
      <c r="P38" s="30"/>
      <c r="Q38" s="30"/>
      <c r="R38" s="22"/>
      <c r="S38" s="30"/>
      <c r="T38" s="30"/>
      <c r="U38" s="30"/>
      <c r="V38" s="30"/>
      <c r="W38" s="30"/>
      <c r="X38" s="30"/>
    </row>
    <row r="39" spans="1:24" x14ac:dyDescent="0.25">
      <c r="A39" s="7"/>
      <c r="B39" s="29"/>
      <c r="C39" s="7" t="s">
        <v>11</v>
      </c>
      <c r="D39" s="11"/>
      <c r="E39" s="11"/>
      <c r="F39" s="11"/>
      <c r="G39" s="11"/>
      <c r="H39" s="11"/>
      <c r="I39" s="11"/>
      <c r="J39" s="11"/>
      <c r="K39" s="11"/>
      <c r="L39" s="30"/>
      <c r="M39" s="30"/>
      <c r="N39" s="30"/>
      <c r="O39" s="30"/>
      <c r="P39" s="30"/>
      <c r="Q39" s="30"/>
      <c r="R39" s="22"/>
      <c r="S39" s="30"/>
      <c r="T39" s="30"/>
      <c r="U39" s="30"/>
      <c r="V39" s="30"/>
      <c r="W39" s="30"/>
      <c r="X39" s="30"/>
    </row>
    <row r="40" spans="1:24" x14ac:dyDescent="0.25">
      <c r="A40" s="7"/>
      <c r="B40" s="29"/>
      <c r="C40" s="7" t="s">
        <v>12</v>
      </c>
      <c r="D40" s="11"/>
      <c r="E40" s="11"/>
      <c r="F40" s="11"/>
      <c r="G40" s="11"/>
      <c r="H40" s="11"/>
      <c r="I40" s="11"/>
      <c r="J40" s="11"/>
      <c r="K40" s="11"/>
      <c r="L40" s="30"/>
      <c r="M40" s="30"/>
      <c r="N40" s="30"/>
      <c r="O40" s="30"/>
      <c r="P40" s="30"/>
      <c r="Q40" s="30"/>
      <c r="R40" s="22"/>
      <c r="S40" s="30"/>
      <c r="T40" s="30"/>
      <c r="U40" s="30"/>
      <c r="V40" s="30"/>
      <c r="W40" s="30"/>
      <c r="X40" s="30"/>
    </row>
    <row r="41" spans="1:24" x14ac:dyDescent="0.25">
      <c r="A41" s="7"/>
      <c r="B41" s="29"/>
      <c r="C41" s="7" t="s">
        <v>13</v>
      </c>
      <c r="D41" s="11"/>
      <c r="E41" s="11"/>
      <c r="F41" s="11"/>
      <c r="G41" s="11"/>
      <c r="H41" s="11"/>
      <c r="I41" s="11"/>
      <c r="J41" s="11"/>
      <c r="K41" s="11"/>
      <c r="L41" s="30"/>
      <c r="M41" s="30"/>
      <c r="N41" s="30"/>
      <c r="O41" s="30"/>
      <c r="P41" s="30"/>
      <c r="Q41" s="30"/>
      <c r="R41" s="22"/>
      <c r="S41" s="30"/>
      <c r="T41" s="30"/>
      <c r="U41" s="30"/>
      <c r="V41" s="30"/>
      <c r="W41" s="30"/>
      <c r="X41" s="30"/>
    </row>
    <row r="42" spans="1:24" x14ac:dyDescent="0.25">
      <c r="A42" s="7"/>
      <c r="B42" s="29"/>
      <c r="C42" s="7" t="s">
        <v>14</v>
      </c>
      <c r="D42" s="11"/>
      <c r="E42" s="11"/>
      <c r="F42" s="11"/>
      <c r="G42" s="11"/>
      <c r="H42" s="11"/>
      <c r="I42" s="11"/>
      <c r="J42" s="11"/>
      <c r="K42" s="11"/>
      <c r="L42" s="30"/>
      <c r="M42" s="30"/>
      <c r="N42" s="30"/>
      <c r="O42" s="30"/>
      <c r="P42" s="30"/>
      <c r="Q42" s="30"/>
      <c r="R42" s="22"/>
      <c r="S42" s="30"/>
      <c r="T42" s="30"/>
      <c r="U42" s="30"/>
      <c r="V42" s="30"/>
      <c r="W42" s="30"/>
      <c r="X42" s="30"/>
    </row>
    <row r="43" spans="1:24" x14ac:dyDescent="0.25">
      <c r="A43" s="7"/>
      <c r="B43" s="29"/>
      <c r="C43" s="7" t="s">
        <v>15</v>
      </c>
      <c r="D43" s="11"/>
      <c r="E43" s="11"/>
      <c r="F43" s="11"/>
      <c r="G43" s="11"/>
      <c r="H43" s="11"/>
      <c r="I43" s="11"/>
      <c r="J43" s="11"/>
      <c r="K43" s="11"/>
      <c r="L43" s="30"/>
      <c r="M43" s="30"/>
      <c r="N43" s="30"/>
      <c r="O43" s="30"/>
      <c r="P43" s="30"/>
      <c r="Q43" s="30"/>
      <c r="R43" s="22"/>
      <c r="S43" s="30"/>
      <c r="T43" s="30"/>
      <c r="U43" s="30"/>
      <c r="V43" s="30"/>
      <c r="W43" s="30"/>
      <c r="X43" s="30"/>
    </row>
    <row r="44" spans="1:24" x14ac:dyDescent="0.25">
      <c r="A44" s="7"/>
      <c r="B44" s="29"/>
      <c r="C44" s="7" t="s">
        <v>16</v>
      </c>
      <c r="D44" s="11"/>
      <c r="E44" s="11"/>
      <c r="F44" s="11"/>
      <c r="G44" s="11"/>
      <c r="H44" s="11"/>
      <c r="I44" s="11"/>
      <c r="J44" s="11"/>
      <c r="K44" s="11"/>
      <c r="L44" s="30"/>
      <c r="M44" s="30"/>
      <c r="N44" s="30"/>
      <c r="O44" s="30"/>
      <c r="P44" s="30"/>
      <c r="Q44" s="30"/>
      <c r="R44" s="22"/>
      <c r="S44" s="30"/>
      <c r="T44" s="30"/>
      <c r="U44" s="30"/>
      <c r="V44" s="30"/>
      <c r="W44" s="30"/>
      <c r="X44" s="30"/>
    </row>
    <row r="45" spans="1:24" x14ac:dyDescent="0.25">
      <c r="A45" s="7"/>
      <c r="B45" s="29"/>
      <c r="C45" s="7" t="s">
        <v>17</v>
      </c>
      <c r="D45" s="11"/>
      <c r="E45" s="11"/>
      <c r="F45" s="11"/>
      <c r="G45" s="11"/>
      <c r="H45" s="11"/>
      <c r="I45" s="11"/>
      <c r="J45" s="11"/>
      <c r="K45" s="11"/>
      <c r="L45" s="30"/>
      <c r="M45" s="30"/>
      <c r="N45" s="30"/>
      <c r="O45" s="30"/>
      <c r="P45" s="30"/>
      <c r="Q45" s="30"/>
      <c r="R45" s="22"/>
      <c r="S45" s="30"/>
      <c r="T45" s="30"/>
      <c r="U45" s="30"/>
      <c r="V45" s="30"/>
      <c r="W45" s="30"/>
      <c r="X45" s="30"/>
    </row>
    <row r="46" spans="1:24" x14ac:dyDescent="0.25">
      <c r="A46" s="10"/>
      <c r="B46" s="29"/>
      <c r="C46" s="21" t="s">
        <v>18</v>
      </c>
      <c r="D46" s="19"/>
      <c r="E46" s="19"/>
      <c r="F46" s="20"/>
      <c r="G46" s="20"/>
      <c r="H46" s="20"/>
      <c r="I46" s="20"/>
      <c r="J46" s="20"/>
      <c r="K46" s="20"/>
      <c r="L46" s="30"/>
      <c r="M46" s="30"/>
      <c r="N46" s="30"/>
      <c r="O46" s="30"/>
      <c r="P46" s="30"/>
      <c r="Q46" s="30"/>
      <c r="R46" s="22"/>
      <c r="S46" s="30"/>
      <c r="T46" s="30"/>
      <c r="U46" s="30"/>
      <c r="V46" s="30"/>
      <c r="W46" s="30"/>
      <c r="X46" s="30"/>
    </row>
    <row r="47" spans="1:24" x14ac:dyDescent="0.25">
      <c r="A47" s="10"/>
      <c r="B47" s="29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</row>
    <row r="48" spans="1:24" x14ac:dyDescent="0.25">
      <c r="A48" s="10"/>
      <c r="B48" s="29"/>
      <c r="C48" s="7" t="s">
        <v>9</v>
      </c>
      <c r="D48" s="19"/>
      <c r="E48" s="19"/>
      <c r="F48" s="20"/>
      <c r="G48" s="20"/>
      <c r="H48" s="20"/>
      <c r="I48" s="20"/>
      <c r="J48" s="20"/>
      <c r="K48" s="20"/>
      <c r="L48" s="30" t="e">
        <f>AVERAGE(D48:D57,F48:F57,H48:H57,J48:J57)</f>
        <v>#DIV/0!</v>
      </c>
      <c r="M48" s="30">
        <f>MIN(D48:D57,F48:F57,H48:H57,J48:J57)</f>
        <v>0</v>
      </c>
      <c r="N48" s="30">
        <f>MAX(D48:D57,F48:F57,H48:H57,J48:J57)</f>
        <v>0</v>
      </c>
      <c r="O48" s="30" t="e">
        <f>MEDIAN(D48:D57,F48:F57,H48:H57,J48:J57)</f>
        <v>#NUM!</v>
      </c>
      <c r="P48" s="30" t="e">
        <f>VAR(D48:D57,F48:F57,H48:H57,J48:J57)</f>
        <v>#DIV/0!</v>
      </c>
      <c r="Q48" s="30" t="e">
        <f>_xlfn.STDEV.S(D48:D57,F48:F57,H48:H57,J48:J57)</f>
        <v>#DIV/0!</v>
      </c>
      <c r="R48" s="22"/>
      <c r="S48" s="30" t="e">
        <f>AVERAGE(E48:E57,G48:G57,I48:I57,K48:K57)</f>
        <v>#DIV/0!</v>
      </c>
      <c r="T48" s="30">
        <f>MIN(E48:E57,G48:G57,I48:I57,K48:K57)</f>
        <v>0</v>
      </c>
      <c r="U48" s="30">
        <f>MAX(E48:E57,G48:G57,I48:I57,K48:K57)</f>
        <v>0</v>
      </c>
      <c r="V48" s="30" t="e">
        <f>MEDIAN(E48:E57,G48:G57,I48:I57,K48:K57)</f>
        <v>#NUM!</v>
      </c>
      <c r="W48" s="30" t="e">
        <f>VAR(E48:E57,G48:G57,I48:I57,K48:K57)</f>
        <v>#DIV/0!</v>
      </c>
      <c r="X48" s="30" t="e">
        <f>_xlfn.STDEV.S(E48:E57,G48:G57,I48:I57,K48:K57)</f>
        <v>#DIV/0!</v>
      </c>
    </row>
    <row r="49" spans="1:24" x14ac:dyDescent="0.25">
      <c r="A49" s="10"/>
      <c r="B49" s="29"/>
      <c r="C49" s="7" t="s">
        <v>10</v>
      </c>
      <c r="D49" s="19"/>
      <c r="E49" s="19"/>
      <c r="F49" s="20"/>
      <c r="G49" s="20"/>
      <c r="H49" s="20"/>
      <c r="I49" s="20"/>
      <c r="J49" s="20"/>
      <c r="K49" s="20"/>
      <c r="L49" s="30"/>
      <c r="M49" s="30"/>
      <c r="N49" s="30"/>
      <c r="O49" s="30"/>
      <c r="P49" s="30"/>
      <c r="Q49" s="30"/>
      <c r="R49" s="22"/>
      <c r="S49" s="30"/>
      <c r="T49" s="30"/>
      <c r="U49" s="30"/>
      <c r="V49" s="30"/>
      <c r="W49" s="30"/>
      <c r="X49" s="30"/>
    </row>
    <row r="50" spans="1:24" x14ac:dyDescent="0.25">
      <c r="A50" s="10"/>
      <c r="B50" s="29"/>
      <c r="C50" s="7" t="s">
        <v>11</v>
      </c>
      <c r="D50" s="19"/>
      <c r="E50" s="19"/>
      <c r="F50" s="20"/>
      <c r="G50" s="20"/>
      <c r="H50" s="20"/>
      <c r="I50" s="20"/>
      <c r="J50" s="20"/>
      <c r="K50" s="20"/>
      <c r="L50" s="30"/>
      <c r="M50" s="30"/>
      <c r="N50" s="30"/>
      <c r="O50" s="30"/>
      <c r="P50" s="30"/>
      <c r="Q50" s="30"/>
      <c r="R50" s="22"/>
      <c r="S50" s="30"/>
      <c r="T50" s="30"/>
      <c r="U50" s="30"/>
      <c r="V50" s="30"/>
      <c r="W50" s="30"/>
      <c r="X50" s="30"/>
    </row>
    <row r="51" spans="1:24" x14ac:dyDescent="0.25">
      <c r="A51" s="10"/>
      <c r="B51" s="29"/>
      <c r="C51" s="7" t="s">
        <v>12</v>
      </c>
      <c r="D51" s="19"/>
      <c r="E51" s="19"/>
      <c r="F51" s="20"/>
      <c r="G51" s="20"/>
      <c r="H51" s="20"/>
      <c r="I51" s="20"/>
      <c r="J51" s="20"/>
      <c r="K51" s="20"/>
      <c r="L51" s="30"/>
      <c r="M51" s="30"/>
      <c r="N51" s="30"/>
      <c r="O51" s="30"/>
      <c r="P51" s="30"/>
      <c r="Q51" s="30"/>
      <c r="R51" s="22"/>
      <c r="S51" s="30"/>
      <c r="T51" s="30"/>
      <c r="U51" s="30"/>
      <c r="V51" s="30"/>
      <c r="W51" s="30"/>
      <c r="X51" s="30"/>
    </row>
    <row r="52" spans="1:24" x14ac:dyDescent="0.25">
      <c r="A52" s="10"/>
      <c r="B52" s="29"/>
      <c r="C52" s="7" t="s">
        <v>13</v>
      </c>
      <c r="D52" s="19"/>
      <c r="E52" s="19"/>
      <c r="F52" s="20"/>
      <c r="G52" s="20"/>
      <c r="H52" s="20"/>
      <c r="I52" s="20"/>
      <c r="J52" s="20"/>
      <c r="K52" s="20"/>
      <c r="L52" s="30"/>
      <c r="M52" s="30"/>
      <c r="N52" s="30"/>
      <c r="O52" s="30"/>
      <c r="P52" s="30"/>
      <c r="Q52" s="30"/>
      <c r="R52" s="22"/>
      <c r="S52" s="30"/>
      <c r="T52" s="30"/>
      <c r="U52" s="30"/>
      <c r="V52" s="30"/>
      <c r="W52" s="30"/>
      <c r="X52" s="30"/>
    </row>
    <row r="53" spans="1:24" x14ac:dyDescent="0.25">
      <c r="A53" s="10"/>
      <c r="B53" s="29"/>
      <c r="C53" s="7" t="s">
        <v>14</v>
      </c>
      <c r="D53" s="19"/>
      <c r="E53" s="19"/>
      <c r="F53" s="20"/>
      <c r="G53" s="20"/>
      <c r="H53" s="20"/>
      <c r="I53" s="20"/>
      <c r="J53" s="20"/>
      <c r="K53" s="20"/>
      <c r="L53" s="30"/>
      <c r="M53" s="30"/>
      <c r="N53" s="30"/>
      <c r="O53" s="30"/>
      <c r="P53" s="30"/>
      <c r="Q53" s="30"/>
      <c r="R53" s="22"/>
      <c r="S53" s="30"/>
      <c r="T53" s="30"/>
      <c r="U53" s="30"/>
      <c r="V53" s="30"/>
      <c r="W53" s="30"/>
      <c r="X53" s="30"/>
    </row>
    <row r="54" spans="1:24" x14ac:dyDescent="0.25">
      <c r="A54" s="10"/>
      <c r="B54" s="29"/>
      <c r="C54" s="7" t="s">
        <v>15</v>
      </c>
      <c r="D54" s="19"/>
      <c r="E54" s="19"/>
      <c r="F54" s="20"/>
      <c r="G54" s="20"/>
      <c r="H54" s="20"/>
      <c r="I54" s="20"/>
      <c r="J54" s="20"/>
      <c r="K54" s="20"/>
      <c r="L54" s="30"/>
      <c r="M54" s="30"/>
      <c r="N54" s="30"/>
      <c r="O54" s="30"/>
      <c r="P54" s="30"/>
      <c r="Q54" s="30"/>
      <c r="R54" s="22"/>
      <c r="S54" s="30"/>
      <c r="T54" s="30"/>
      <c r="U54" s="30"/>
      <c r="V54" s="30"/>
      <c r="W54" s="30"/>
      <c r="X54" s="30"/>
    </row>
    <row r="55" spans="1:24" x14ac:dyDescent="0.25">
      <c r="A55" s="10"/>
      <c r="B55" s="29"/>
      <c r="C55" s="7" t="s">
        <v>16</v>
      </c>
      <c r="D55" s="19"/>
      <c r="E55" s="19"/>
      <c r="F55" s="20"/>
      <c r="G55" s="20"/>
      <c r="H55" s="20"/>
      <c r="I55" s="20"/>
      <c r="J55" s="20"/>
      <c r="K55" s="20"/>
      <c r="L55" s="30"/>
      <c r="M55" s="30"/>
      <c r="N55" s="30"/>
      <c r="O55" s="30"/>
      <c r="P55" s="30"/>
      <c r="Q55" s="30"/>
      <c r="R55" s="22"/>
      <c r="S55" s="30"/>
      <c r="T55" s="30"/>
      <c r="U55" s="30"/>
      <c r="V55" s="30"/>
      <c r="W55" s="30"/>
      <c r="X55" s="30"/>
    </row>
    <row r="56" spans="1:24" x14ac:dyDescent="0.25">
      <c r="A56" s="10"/>
      <c r="B56" s="29"/>
      <c r="C56" s="7" t="s">
        <v>17</v>
      </c>
      <c r="D56" s="19"/>
      <c r="E56" s="19"/>
      <c r="F56" s="20"/>
      <c r="G56" s="20"/>
      <c r="H56" s="20"/>
      <c r="I56" s="20"/>
      <c r="J56" s="20"/>
      <c r="K56" s="20"/>
      <c r="L56" s="30"/>
      <c r="M56" s="30"/>
      <c r="N56" s="30"/>
      <c r="O56" s="30"/>
      <c r="P56" s="30"/>
      <c r="Q56" s="30"/>
      <c r="R56" s="22"/>
      <c r="S56" s="30"/>
      <c r="T56" s="30"/>
      <c r="U56" s="30"/>
      <c r="V56" s="30"/>
      <c r="W56" s="30"/>
      <c r="X56" s="30"/>
    </row>
    <row r="57" spans="1:24" x14ac:dyDescent="0.25">
      <c r="A57" s="10"/>
      <c r="B57" s="29"/>
      <c r="C57" s="21" t="s">
        <v>18</v>
      </c>
      <c r="D57" s="19"/>
      <c r="E57" s="19"/>
      <c r="F57" s="20"/>
      <c r="G57" s="20"/>
      <c r="H57" s="20"/>
      <c r="I57" s="20"/>
      <c r="J57" s="20"/>
      <c r="K57" s="20"/>
      <c r="L57" s="30"/>
      <c r="M57" s="30"/>
      <c r="N57" s="30"/>
      <c r="O57" s="30"/>
      <c r="P57" s="30"/>
      <c r="Q57" s="30"/>
      <c r="R57" s="22"/>
      <c r="S57" s="30"/>
      <c r="T57" s="30"/>
      <c r="U57" s="30"/>
      <c r="V57" s="30"/>
      <c r="W57" s="30"/>
      <c r="X57" s="30"/>
    </row>
    <row r="58" spans="1:24" x14ac:dyDescent="0.25">
      <c r="A58" s="10"/>
      <c r="B58" s="29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</row>
    <row r="59" spans="1:24" x14ac:dyDescent="0.25">
      <c r="A59" s="10"/>
      <c r="B59" s="29"/>
      <c r="C59" s="7" t="s">
        <v>9</v>
      </c>
      <c r="D59" s="19"/>
      <c r="E59" s="19"/>
      <c r="F59" s="20"/>
      <c r="G59" s="20"/>
      <c r="H59" s="20"/>
      <c r="I59" s="20"/>
      <c r="J59" s="20"/>
      <c r="K59" s="20"/>
      <c r="L59" s="30" t="e">
        <f>AVERAGE(D59:D68,F59:F68,H59:H68,J59:J68)</f>
        <v>#DIV/0!</v>
      </c>
      <c r="M59" s="30">
        <f>MIN(D59:D68,F59:F68,H59:H68,J59:J68)</f>
        <v>0</v>
      </c>
      <c r="N59" s="30">
        <f>MAX(D59:D68,F59:F68,H59:H68,J59:J68)</f>
        <v>0</v>
      </c>
      <c r="O59" s="30" t="e">
        <f>MEDIAN(D59:D68,F59:F68,H59:H68,J59:J68)</f>
        <v>#NUM!</v>
      </c>
      <c r="P59" s="30" t="e">
        <f>VAR(D59:D68,F59:F68,H59:H68,J59:J68)</f>
        <v>#DIV/0!</v>
      </c>
      <c r="Q59" s="30" t="e">
        <f>_xlfn.STDEV.S(D59:D68,F59:F68,H59:H68,J59:J68)</f>
        <v>#DIV/0!</v>
      </c>
      <c r="R59" s="22"/>
      <c r="S59" s="30" t="e">
        <f>AVERAGE(E59:E68,G59:G68,I59:I68,K59:K68)</f>
        <v>#DIV/0!</v>
      </c>
      <c r="T59" s="30">
        <f>MIN(E59:E68,G59:G68,I59:I68,K59:K68)</f>
        <v>0</v>
      </c>
      <c r="U59" s="30">
        <f>MAX(E59:E68,G59:G68,I59:I68,K59:K68)</f>
        <v>0</v>
      </c>
      <c r="V59" s="30" t="e">
        <f>MEDIAN(E59:E68,G59:G68,I59:I68,K59:K68)</f>
        <v>#NUM!</v>
      </c>
      <c r="W59" s="30" t="e">
        <f>VAR(E59:E68,G59:G68,I59:I68,K59:K68)</f>
        <v>#DIV/0!</v>
      </c>
      <c r="X59" s="30" t="e">
        <f>_xlfn.STDEV.S(E59:E68,G59:G68,I59:I68,K59:K68)</f>
        <v>#DIV/0!</v>
      </c>
    </row>
    <row r="60" spans="1:24" x14ac:dyDescent="0.25">
      <c r="A60" s="10"/>
      <c r="B60" s="29"/>
      <c r="C60" s="7" t="s">
        <v>10</v>
      </c>
      <c r="D60" s="19"/>
      <c r="E60" s="19"/>
      <c r="F60" s="20"/>
      <c r="G60" s="20"/>
      <c r="H60" s="20"/>
      <c r="I60" s="20"/>
      <c r="J60" s="20"/>
      <c r="K60" s="20"/>
      <c r="L60" s="30"/>
      <c r="M60" s="30"/>
      <c r="N60" s="30"/>
      <c r="O60" s="30"/>
      <c r="P60" s="30"/>
      <c r="Q60" s="30"/>
      <c r="R60" s="22"/>
      <c r="S60" s="30"/>
      <c r="T60" s="30"/>
      <c r="U60" s="30"/>
      <c r="V60" s="30"/>
      <c r="W60" s="30"/>
      <c r="X60" s="30"/>
    </row>
    <row r="61" spans="1:24" x14ac:dyDescent="0.25">
      <c r="A61" s="10"/>
      <c r="B61" s="29"/>
      <c r="C61" s="7" t="s">
        <v>11</v>
      </c>
      <c r="D61" s="19"/>
      <c r="E61" s="19"/>
      <c r="F61" s="20"/>
      <c r="G61" s="20"/>
      <c r="H61" s="20"/>
      <c r="I61" s="20"/>
      <c r="J61" s="20"/>
      <c r="K61" s="20"/>
      <c r="L61" s="30"/>
      <c r="M61" s="30"/>
      <c r="N61" s="30"/>
      <c r="O61" s="30"/>
      <c r="P61" s="30"/>
      <c r="Q61" s="30"/>
      <c r="R61" s="22"/>
      <c r="S61" s="30"/>
      <c r="T61" s="30"/>
      <c r="U61" s="30"/>
      <c r="V61" s="30"/>
      <c r="W61" s="30"/>
      <c r="X61" s="30"/>
    </row>
    <row r="62" spans="1:24" x14ac:dyDescent="0.25">
      <c r="A62" s="10"/>
      <c r="B62" s="29"/>
      <c r="C62" s="7" t="s">
        <v>12</v>
      </c>
      <c r="D62" s="19"/>
      <c r="E62" s="19"/>
      <c r="F62" s="20"/>
      <c r="G62" s="20"/>
      <c r="H62" s="20"/>
      <c r="I62" s="20"/>
      <c r="J62" s="20"/>
      <c r="K62" s="20"/>
      <c r="L62" s="30"/>
      <c r="M62" s="30"/>
      <c r="N62" s="30"/>
      <c r="O62" s="30"/>
      <c r="P62" s="30"/>
      <c r="Q62" s="30"/>
      <c r="R62" s="22"/>
      <c r="S62" s="30"/>
      <c r="T62" s="30"/>
      <c r="U62" s="30"/>
      <c r="V62" s="30"/>
      <c r="W62" s="30"/>
      <c r="X62" s="30"/>
    </row>
    <row r="63" spans="1:24" x14ac:dyDescent="0.25">
      <c r="A63" s="10"/>
      <c r="B63" s="29"/>
      <c r="C63" s="7" t="s">
        <v>13</v>
      </c>
      <c r="D63" s="19"/>
      <c r="E63" s="19"/>
      <c r="F63" s="20"/>
      <c r="G63" s="20"/>
      <c r="H63" s="20"/>
      <c r="I63" s="20"/>
      <c r="J63" s="20"/>
      <c r="K63" s="20"/>
      <c r="L63" s="30"/>
      <c r="M63" s="30"/>
      <c r="N63" s="30"/>
      <c r="O63" s="30"/>
      <c r="P63" s="30"/>
      <c r="Q63" s="30"/>
      <c r="R63" s="22"/>
      <c r="S63" s="30"/>
      <c r="T63" s="30"/>
      <c r="U63" s="30"/>
      <c r="V63" s="30"/>
      <c r="W63" s="30"/>
      <c r="X63" s="30"/>
    </row>
    <row r="64" spans="1:24" x14ac:dyDescent="0.25">
      <c r="A64" s="10"/>
      <c r="B64" s="29"/>
      <c r="C64" s="7" t="s">
        <v>14</v>
      </c>
      <c r="D64" s="19"/>
      <c r="E64" s="19"/>
      <c r="F64" s="20"/>
      <c r="G64" s="20"/>
      <c r="H64" s="20"/>
      <c r="I64" s="20"/>
      <c r="J64" s="20"/>
      <c r="K64" s="20"/>
      <c r="L64" s="30"/>
      <c r="M64" s="30"/>
      <c r="N64" s="30"/>
      <c r="O64" s="30"/>
      <c r="P64" s="30"/>
      <c r="Q64" s="30"/>
      <c r="R64" s="22"/>
      <c r="S64" s="30"/>
      <c r="T64" s="30"/>
      <c r="U64" s="30"/>
      <c r="V64" s="30"/>
      <c r="W64" s="30"/>
      <c r="X64" s="30"/>
    </row>
    <row r="65" spans="1:24" x14ac:dyDescent="0.25">
      <c r="A65" s="10"/>
      <c r="B65" s="29"/>
      <c r="C65" s="7" t="s">
        <v>15</v>
      </c>
      <c r="D65" s="19"/>
      <c r="E65" s="19"/>
      <c r="F65" s="20"/>
      <c r="G65" s="20"/>
      <c r="H65" s="20"/>
      <c r="I65" s="20"/>
      <c r="J65" s="20"/>
      <c r="K65" s="20"/>
      <c r="L65" s="30"/>
      <c r="M65" s="30"/>
      <c r="N65" s="30"/>
      <c r="O65" s="30"/>
      <c r="P65" s="30"/>
      <c r="Q65" s="30"/>
      <c r="R65" s="22"/>
      <c r="S65" s="30"/>
      <c r="T65" s="30"/>
      <c r="U65" s="30"/>
      <c r="V65" s="30"/>
      <c r="W65" s="30"/>
      <c r="X65" s="30"/>
    </row>
    <row r="66" spans="1:24" x14ac:dyDescent="0.25">
      <c r="A66" s="10"/>
      <c r="B66" s="29"/>
      <c r="C66" s="7" t="s">
        <v>16</v>
      </c>
      <c r="D66" s="19"/>
      <c r="E66" s="19"/>
      <c r="F66" s="20"/>
      <c r="G66" s="20"/>
      <c r="H66" s="20"/>
      <c r="I66" s="20"/>
      <c r="J66" s="20"/>
      <c r="K66" s="20"/>
      <c r="L66" s="30"/>
      <c r="M66" s="30"/>
      <c r="N66" s="30"/>
      <c r="O66" s="30"/>
      <c r="P66" s="30"/>
      <c r="Q66" s="30"/>
      <c r="R66" s="22"/>
      <c r="S66" s="30"/>
      <c r="T66" s="30"/>
      <c r="U66" s="30"/>
      <c r="V66" s="30"/>
      <c r="W66" s="30"/>
      <c r="X66" s="30"/>
    </row>
    <row r="67" spans="1:24" x14ac:dyDescent="0.25">
      <c r="A67" s="10"/>
      <c r="B67" s="29"/>
      <c r="C67" s="7" t="s">
        <v>17</v>
      </c>
      <c r="D67" s="19"/>
      <c r="E67" s="19"/>
      <c r="F67" s="20"/>
      <c r="G67" s="20"/>
      <c r="H67" s="20"/>
      <c r="I67" s="20"/>
      <c r="J67" s="20"/>
      <c r="K67" s="20"/>
      <c r="L67" s="30"/>
      <c r="M67" s="30"/>
      <c r="N67" s="30"/>
      <c r="O67" s="30"/>
      <c r="P67" s="30"/>
      <c r="Q67" s="30"/>
      <c r="R67" s="22"/>
      <c r="S67" s="30"/>
      <c r="T67" s="30"/>
      <c r="U67" s="30"/>
      <c r="V67" s="30"/>
      <c r="W67" s="30"/>
      <c r="X67" s="30"/>
    </row>
    <row r="68" spans="1:24" x14ac:dyDescent="0.25">
      <c r="A68" s="10"/>
      <c r="B68" s="29"/>
      <c r="C68" s="21" t="s">
        <v>18</v>
      </c>
      <c r="D68" s="19"/>
      <c r="E68" s="19"/>
      <c r="F68" s="20"/>
      <c r="G68" s="20"/>
      <c r="H68" s="20"/>
      <c r="I68" s="20"/>
      <c r="J68" s="20"/>
      <c r="K68" s="20"/>
      <c r="L68" s="30"/>
      <c r="M68" s="30"/>
      <c r="N68" s="30"/>
      <c r="O68" s="30"/>
      <c r="P68" s="30"/>
      <c r="Q68" s="30"/>
      <c r="R68" s="22"/>
      <c r="S68" s="30"/>
      <c r="T68" s="30"/>
      <c r="U68" s="30"/>
      <c r="V68" s="30"/>
      <c r="W68" s="30"/>
      <c r="X68" s="30"/>
    </row>
    <row r="69" spans="1:24" x14ac:dyDescent="0.25">
      <c r="A69" s="10"/>
      <c r="B69" s="33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2" t="s">
        <v>25</v>
      </c>
      <c r="M69" s="32"/>
      <c r="N69" s="32"/>
      <c r="O69" s="32"/>
      <c r="P69" s="27"/>
      <c r="Q69" s="27"/>
      <c r="R69" s="22"/>
      <c r="S69" s="1"/>
      <c r="T69" s="1"/>
      <c r="U69" s="1"/>
      <c r="V69" s="1"/>
      <c r="W69" s="1"/>
      <c r="X69" s="1"/>
    </row>
    <row r="70" spans="1:24" x14ac:dyDescent="0.25">
      <c r="A70" s="1"/>
      <c r="B70" s="33"/>
      <c r="C70" s="26" t="s">
        <v>26</v>
      </c>
      <c r="D70" s="22" t="e">
        <f>AVERAGE(D4:D68)</f>
        <v>#DIV/0!</v>
      </c>
      <c r="E70" s="22" t="e">
        <f>AVERAGE(E4:E68)</f>
        <v>#DIV/0!</v>
      </c>
      <c r="F70" s="22" t="e">
        <f t="shared" ref="F70:K70" si="0">AVERAGE(F4:F68)</f>
        <v>#DIV/0!</v>
      </c>
      <c r="G70" s="22" t="e">
        <f t="shared" si="0"/>
        <v>#DIV/0!</v>
      </c>
      <c r="H70" s="22" t="e">
        <f t="shared" si="0"/>
        <v>#DIV/0!</v>
      </c>
      <c r="I70" s="22" t="e">
        <f t="shared" si="0"/>
        <v>#DIV/0!</v>
      </c>
      <c r="J70" s="22" t="e">
        <f t="shared" si="0"/>
        <v>#DIV/0!</v>
      </c>
      <c r="K70" s="22" t="e">
        <f t="shared" si="0"/>
        <v>#DIV/0!</v>
      </c>
      <c r="L70" s="1"/>
      <c r="M70" s="1"/>
      <c r="N70" s="1"/>
      <c r="O70" s="12"/>
      <c r="P70" s="12"/>
      <c r="Q70" s="12"/>
      <c r="R70" s="12"/>
      <c r="S70" s="1"/>
      <c r="T70" s="1"/>
      <c r="U70" s="1"/>
      <c r="V70" s="1"/>
      <c r="W70" s="1"/>
      <c r="X70" s="1"/>
    </row>
    <row r="71" spans="1:24" x14ac:dyDescent="0.25">
      <c r="A71" s="1"/>
      <c r="B71" s="33"/>
      <c r="C71" s="26" t="s">
        <v>3</v>
      </c>
      <c r="D71" s="22">
        <f>MIN(D4:D68)</f>
        <v>0</v>
      </c>
      <c r="E71" s="22">
        <f>MIN(E4:E68)</f>
        <v>0</v>
      </c>
      <c r="F71" s="22">
        <f t="shared" ref="F71:K71" si="1">MIN(F4:F68)</f>
        <v>0</v>
      </c>
      <c r="G71" s="22">
        <f t="shared" si="1"/>
        <v>0</v>
      </c>
      <c r="H71" s="22">
        <f t="shared" si="1"/>
        <v>0</v>
      </c>
      <c r="I71" s="22">
        <f t="shared" si="1"/>
        <v>0</v>
      </c>
      <c r="J71" s="22">
        <f t="shared" si="1"/>
        <v>0</v>
      </c>
      <c r="K71" s="22">
        <f t="shared" si="1"/>
        <v>0</v>
      </c>
      <c r="L71" s="1"/>
      <c r="M71" s="1"/>
      <c r="N71" s="1"/>
      <c r="O71" s="12"/>
      <c r="P71" s="12"/>
      <c r="Q71" s="12"/>
      <c r="R71" s="12"/>
      <c r="S71" s="1"/>
      <c r="T71" s="1"/>
      <c r="U71" s="1"/>
      <c r="V71" s="1"/>
      <c r="W71" s="1"/>
      <c r="X71" s="1"/>
    </row>
    <row r="72" spans="1:24" x14ac:dyDescent="0.25">
      <c r="A72" s="1"/>
      <c r="B72" s="33"/>
      <c r="C72" s="26" t="s">
        <v>4</v>
      </c>
      <c r="D72" s="22">
        <f>MAX(D3:D68)</f>
        <v>0</v>
      </c>
      <c r="E72" s="22">
        <f>MAX(E3:E68)</f>
        <v>0</v>
      </c>
      <c r="F72" s="22">
        <f t="shared" ref="F72:K72" si="2">MAX(F3:F68)</f>
        <v>0</v>
      </c>
      <c r="G72" s="22">
        <f t="shared" si="2"/>
        <v>0</v>
      </c>
      <c r="H72" s="22">
        <f t="shared" si="2"/>
        <v>0</v>
      </c>
      <c r="I72" s="22">
        <f t="shared" si="2"/>
        <v>0</v>
      </c>
      <c r="J72" s="22">
        <f t="shared" si="2"/>
        <v>0</v>
      </c>
      <c r="K72" s="22">
        <f t="shared" si="2"/>
        <v>0</v>
      </c>
      <c r="L72" s="1"/>
      <c r="M72" s="1"/>
      <c r="N72" s="1"/>
      <c r="O72" s="12"/>
      <c r="P72" s="12"/>
      <c r="Q72" s="12"/>
      <c r="R72" s="12"/>
      <c r="S72" s="1"/>
      <c r="T72" s="1"/>
      <c r="U72" s="1"/>
      <c r="V72" s="1"/>
      <c r="W72" s="1"/>
      <c r="X72" s="1"/>
    </row>
    <row r="73" spans="1:24" x14ac:dyDescent="0.25">
      <c r="A73" s="1"/>
      <c r="B73" s="33"/>
      <c r="C73" s="26" t="s">
        <v>27</v>
      </c>
      <c r="D73" s="22" t="e">
        <f>MEDIAN(D3:D68)</f>
        <v>#NUM!</v>
      </c>
      <c r="E73" s="22" t="e">
        <f>MEDIAN(E3:E68)</f>
        <v>#NUM!</v>
      </c>
      <c r="F73" s="22" t="e">
        <f t="shared" ref="F73:K73" si="3">MEDIAN(F3:F68)</f>
        <v>#NUM!</v>
      </c>
      <c r="G73" s="22" t="e">
        <f t="shared" si="3"/>
        <v>#NUM!</v>
      </c>
      <c r="H73" s="22" t="e">
        <f t="shared" si="3"/>
        <v>#NUM!</v>
      </c>
      <c r="I73" s="22" t="e">
        <f t="shared" si="3"/>
        <v>#NUM!</v>
      </c>
      <c r="J73" s="22" t="e">
        <f t="shared" si="3"/>
        <v>#NUM!</v>
      </c>
      <c r="K73" s="22" t="e">
        <f t="shared" si="3"/>
        <v>#NUM!</v>
      </c>
      <c r="L73" s="12"/>
      <c r="M73" s="12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</row>
    <row r="74" spans="1:24" x14ac:dyDescent="0.25">
      <c r="A74" s="1"/>
      <c r="B74" s="33"/>
      <c r="C74" s="26" t="s">
        <v>5</v>
      </c>
      <c r="D74" s="22"/>
      <c r="E74" s="22"/>
      <c r="F74" s="22"/>
      <c r="G74" s="22"/>
      <c r="H74" s="22"/>
      <c r="I74" s="22"/>
      <c r="J74" s="22"/>
      <c r="K74" s="22"/>
      <c r="L74" s="12"/>
      <c r="M74" s="12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</row>
    <row r="75" spans="1:24" x14ac:dyDescent="0.25">
      <c r="A75" s="1"/>
      <c r="B75" s="33"/>
      <c r="C75" s="26" t="s">
        <v>6</v>
      </c>
      <c r="D75" s="22"/>
      <c r="E75" s="22"/>
      <c r="F75" s="22"/>
      <c r="G75" s="22"/>
      <c r="H75" s="22"/>
      <c r="I75" s="22"/>
      <c r="J75" s="22"/>
      <c r="K75" s="22"/>
      <c r="L75" s="12"/>
      <c r="M75" s="12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</row>
    <row r="76" spans="1:24" x14ac:dyDescent="0.25">
      <c r="A76" s="1"/>
      <c r="B76" s="33"/>
      <c r="C76" s="26" t="s">
        <v>7</v>
      </c>
      <c r="D76" s="22" t="e">
        <f>VAR(D3:D68)</f>
        <v>#DIV/0!</v>
      </c>
      <c r="E76" s="22" t="e">
        <f>VAR(E3:E68)</f>
        <v>#DIV/0!</v>
      </c>
      <c r="F76" s="22" t="e">
        <f t="shared" ref="F76:K76" si="4">VAR(F3:F68)</f>
        <v>#DIV/0!</v>
      </c>
      <c r="G76" s="22" t="e">
        <f t="shared" si="4"/>
        <v>#DIV/0!</v>
      </c>
      <c r="H76" s="22" t="e">
        <f t="shared" si="4"/>
        <v>#DIV/0!</v>
      </c>
      <c r="I76" s="22" t="e">
        <f t="shared" si="4"/>
        <v>#DIV/0!</v>
      </c>
      <c r="J76" s="22" t="e">
        <f t="shared" si="4"/>
        <v>#DIV/0!</v>
      </c>
      <c r="K76" s="22" t="e">
        <f t="shared" si="4"/>
        <v>#DIV/0!</v>
      </c>
      <c r="L76" s="12"/>
      <c r="M76" s="12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</row>
    <row r="77" spans="1:24" x14ac:dyDescent="0.25">
      <c r="A77" s="1"/>
      <c r="B77" s="33"/>
      <c r="C77" s="26" t="s">
        <v>28</v>
      </c>
      <c r="D77" s="22" t="e">
        <f>_xlfn.STDEV.S(D3:D68)</f>
        <v>#DIV/0!</v>
      </c>
      <c r="E77" s="22" t="e">
        <f>_xlfn.STDEV.S(E3:E68)</f>
        <v>#DIV/0!</v>
      </c>
      <c r="F77" s="22" t="e">
        <f t="shared" ref="F77:K77" si="5">_xlfn.STDEV.S(F3:F68)</f>
        <v>#DIV/0!</v>
      </c>
      <c r="G77" s="22" t="e">
        <f t="shared" si="5"/>
        <v>#DIV/0!</v>
      </c>
      <c r="H77" s="22" t="e">
        <f t="shared" si="5"/>
        <v>#DIV/0!</v>
      </c>
      <c r="I77" s="22" t="e">
        <f t="shared" si="5"/>
        <v>#DIV/0!</v>
      </c>
      <c r="J77" s="22" t="e">
        <f t="shared" si="5"/>
        <v>#DIV/0!</v>
      </c>
      <c r="K77" s="22" t="e">
        <f t="shared" si="5"/>
        <v>#DIV/0!</v>
      </c>
      <c r="L77" s="12"/>
      <c r="M77" s="12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</row>
  </sheetData>
  <mergeCells count="88">
    <mergeCell ref="D1:E1"/>
    <mergeCell ref="F1:K1"/>
    <mergeCell ref="C2:E2"/>
    <mergeCell ref="F2:G2"/>
    <mergeCell ref="H2:I2"/>
    <mergeCell ref="J2:K2"/>
    <mergeCell ref="L2:Q2"/>
    <mergeCell ref="S2:X2"/>
    <mergeCell ref="B3:B13"/>
    <mergeCell ref="L4:L13"/>
    <mergeCell ref="M4:M13"/>
    <mergeCell ref="N4:N13"/>
    <mergeCell ref="O4:O13"/>
    <mergeCell ref="P4:P13"/>
    <mergeCell ref="Q4:Q13"/>
    <mergeCell ref="S4:S13"/>
    <mergeCell ref="T4:T13"/>
    <mergeCell ref="U4:U13"/>
    <mergeCell ref="V4:V13"/>
    <mergeCell ref="W4:W13"/>
    <mergeCell ref="X4:X13"/>
    <mergeCell ref="B14:B24"/>
    <mergeCell ref="L15:L24"/>
    <mergeCell ref="M15:M24"/>
    <mergeCell ref="N15:N24"/>
    <mergeCell ref="O15:O24"/>
    <mergeCell ref="P15:P24"/>
    <mergeCell ref="Q15:Q24"/>
    <mergeCell ref="S15:S24"/>
    <mergeCell ref="T15:T24"/>
    <mergeCell ref="U15:U24"/>
    <mergeCell ref="V15:V24"/>
    <mergeCell ref="W15:W24"/>
    <mergeCell ref="X15:X24"/>
    <mergeCell ref="B26:B35"/>
    <mergeCell ref="L26:L35"/>
    <mergeCell ref="M26:M35"/>
    <mergeCell ref="N26:N35"/>
    <mergeCell ref="O26:O35"/>
    <mergeCell ref="P26:P35"/>
    <mergeCell ref="Q26:Q35"/>
    <mergeCell ref="S26:S35"/>
    <mergeCell ref="T26:T35"/>
    <mergeCell ref="U26:U35"/>
    <mergeCell ref="V26:V35"/>
    <mergeCell ref="W26:W35"/>
    <mergeCell ref="X26:X35"/>
    <mergeCell ref="B36:B46"/>
    <mergeCell ref="L37:L46"/>
    <mergeCell ref="M37:M46"/>
    <mergeCell ref="N37:N46"/>
    <mergeCell ref="O37:O46"/>
    <mergeCell ref="P37:P46"/>
    <mergeCell ref="Q37:Q46"/>
    <mergeCell ref="S37:S46"/>
    <mergeCell ref="T37:T46"/>
    <mergeCell ref="U37:U46"/>
    <mergeCell ref="V37:V46"/>
    <mergeCell ref="W37:W46"/>
    <mergeCell ref="X37:X46"/>
    <mergeCell ref="B47:B57"/>
    <mergeCell ref="L48:L57"/>
    <mergeCell ref="M48:M57"/>
    <mergeCell ref="N48:N57"/>
    <mergeCell ref="O48:O57"/>
    <mergeCell ref="P48:P57"/>
    <mergeCell ref="Q48:Q57"/>
    <mergeCell ref="S48:S57"/>
    <mergeCell ref="T48:T57"/>
    <mergeCell ref="U48:U57"/>
    <mergeCell ref="V48:V57"/>
    <mergeCell ref="W48:W57"/>
    <mergeCell ref="X48:X57"/>
    <mergeCell ref="V59:V68"/>
    <mergeCell ref="W59:W68"/>
    <mergeCell ref="X59:X68"/>
    <mergeCell ref="B69:B77"/>
    <mergeCell ref="L69:O69"/>
    <mergeCell ref="P59:P68"/>
    <mergeCell ref="Q59:Q68"/>
    <mergeCell ref="S59:S68"/>
    <mergeCell ref="T59:T68"/>
    <mergeCell ref="U59:U68"/>
    <mergeCell ref="B58:B68"/>
    <mergeCell ref="L59:L68"/>
    <mergeCell ref="M59:M68"/>
    <mergeCell ref="N59:N68"/>
    <mergeCell ref="O59:O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50</vt:lpstr>
      <vt:lpstr>500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</dc:creator>
  <cp:lastModifiedBy>Thomas</cp:lastModifiedBy>
  <cp:lastPrinted>2021-06-30T11:51:43Z</cp:lastPrinted>
  <dcterms:created xsi:type="dcterms:W3CDTF">2021-06-29T14:24:02Z</dcterms:created>
  <dcterms:modified xsi:type="dcterms:W3CDTF">2021-06-30T15:48:59Z</dcterms:modified>
</cp:coreProperties>
</file>