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3"/>
  <workbookPr filterPrivacy="1" codeName="ThisWorkbook"/>
  <xr:revisionPtr revIDLastSave="0" documentId="8_{DFCE9C2B-6A7A-4264-8E4D-75578D459DE5}" xr6:coauthVersionLast="47" xr6:coauthVersionMax="47" xr10:uidLastSave="{00000000-0000-0000-0000-000000000000}"/>
  <bookViews>
    <workbookView xWindow="-120" yWindow="-120" windowWidth="51840" windowHeight="21240" firstSheet="2" activeTab="2" xr2:uid="{00000000-000D-0000-FFFF-FFFF00000000}"/>
  </bookViews>
  <sheets>
    <sheet name="2. Select and Compare Metrics" sheetId="4" r:id="rId1"/>
    <sheet name="3. Metrics Library" sheetId="5" r:id="rId2"/>
    <sheet name="4. References" sheetId="6" r:id="rId3"/>
  </sheets>
  <externalReferences>
    <externalReference r:id="rId4"/>
  </externalReferences>
  <definedNames>
    <definedName name="Attendance">'3. Metrics Library'!$B$18:$B$26</definedName>
    <definedName name="Category">'3. Metrics Library'!$B$6:$B$14</definedName>
    <definedName name="Compensation">'3. Metrics Library'!$B$30:$B$51</definedName>
    <definedName name="Functions">[1]Text!$E$5:$E$10</definedName>
    <definedName name="HREfficiency">'3. Metrics Library'!$B$55:$B$70</definedName>
    <definedName name="LearningandDevelopment">'3. Metrics Library'!$B$74:$B$95</definedName>
    <definedName name="_xlnm.Print_Area" localSheetId="0">'2. Select and Compare Metrics'!$B$2:$D$16</definedName>
    <definedName name="_xlnm.Print_Area" localSheetId="1">'3. Metrics Library'!$B$2:$D$242</definedName>
    <definedName name="Productivity">'3. Metrics Library'!$B$102:$B$117</definedName>
    <definedName name="Retention">'3. Metrics Library'!$B$122:$B$142</definedName>
    <definedName name="SelectCategory">'2. Select and Compare Metrics'!$C$6</definedName>
    <definedName name="SelectMetric1">'2. Select and Compare Metrics'!$C$7</definedName>
    <definedName name="SelectMetric2">'2. Select and Compare Metrics'!$C$8</definedName>
    <definedName name="SelectMetric3">'2. Select and Compare Metrics'!$C$9</definedName>
    <definedName name="TalentAcquisition">'3. Metrics Library'!$B$146:$B$196</definedName>
    <definedName name="VariableChart1">'2. Select and Compare Metrics'!#REF!</definedName>
    <definedName name="VariableChart2">'2. Select and Compare Metrics'!#REF!</definedName>
    <definedName name="VariableChart3">'2. Select and Compare Metrics'!#REF!</definedName>
    <definedName name="Wellbeing">'3. Metrics Library'!$B$200:$B$224</definedName>
    <definedName name="WorkforceDemographics">'3. Metrics Library'!$B$228:$B$242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4" l="1"/>
  <c r="I9" i="4"/>
  <c r="I8" i="4"/>
  <c r="I7" i="4"/>
  <c r="D14" i="4"/>
  <c r="C14" i="4"/>
  <c r="B14" i="4"/>
  <c r="B16" i="4"/>
  <c r="B15" i="4"/>
  <c r="D16" i="4"/>
  <c r="C16" i="4"/>
  <c r="D15" i="4"/>
  <c r="C15" i="4"/>
</calcChain>
</file>

<file path=xl/sharedStrings.xml><?xml version="1.0" encoding="utf-8"?>
<sst xmlns="http://schemas.openxmlformats.org/spreadsheetml/2006/main" count="675" uniqueCount="633">
  <si>
    <t>Select and Compare Metrics</t>
  </si>
  <si>
    <r>
      <t xml:space="preserve">Use this metric selection tool as a starting point from which to select your own metrics.
Here are the steps for using this tool:                                                                                                                                                                                                                                                                                                                                                                                                                                                                                                                                                                                                                                                                                                                                                                                                                                                                                                                                                                                                                                                                                                                                                                                                                                         
</t>
    </r>
    <r>
      <rPr>
        <b/>
        <sz val="10"/>
        <color theme="1"/>
        <rFont val="Arial"/>
        <family val="2"/>
      </rPr>
      <t>From the "Metric Selector" table:</t>
    </r>
    <r>
      <rPr>
        <sz val="10"/>
        <color theme="1"/>
        <rFont val="Arial"/>
        <family val="2"/>
      </rPr>
      <t xml:space="preserve">
1. Use the drop-down list to select the category of metrics you would like to measure.                                                                                                                                                                                                                                                                                                                                                                                                                                                                                                                                                                                                                                                                                                                                                                                                                                                                   
2. Choose up to three metrics within the chosen metric category. 
</t>
    </r>
    <r>
      <rPr>
        <b/>
        <sz val="10"/>
        <color theme="1"/>
        <rFont val="Arial"/>
        <family val="2"/>
      </rPr>
      <t xml:space="preserve">
From the "Metrics Information" table:</t>
    </r>
    <r>
      <rPr>
        <sz val="10"/>
        <color theme="1"/>
        <rFont val="Arial"/>
        <family val="2"/>
      </rPr>
      <t xml:space="preserve"> 
3. See more information about each metric, along with their description and formula.</t>
    </r>
  </si>
  <si>
    <t>Metric Selector</t>
  </si>
  <si>
    <t>Select Metric Category</t>
  </si>
  <si>
    <t>HR Efficiency</t>
  </si>
  <si>
    <t>Metric 1</t>
  </si>
  <si>
    <t>HR Costs per Employee</t>
  </si>
  <si>
    <t>Metric 2</t>
  </si>
  <si>
    <t xml:space="preserve">HR Costs per FTE </t>
  </si>
  <si>
    <t>Metric 3</t>
  </si>
  <si>
    <t xml:space="preserve">Time Required to Perform an HR Task </t>
  </si>
  <si>
    <t>Metrics Information</t>
  </si>
  <si>
    <t>Metric</t>
  </si>
  <si>
    <t>Definition</t>
  </si>
  <si>
    <t>Calculation</t>
  </si>
  <si>
    <t>Metrics Library</t>
  </si>
  <si>
    <t>McLean &amp; Company identifies over 150 potential HR metrics that can be used within your organization. In this tab, "Metrics Library," you will find below the list of our entire metric selection, divided by category. Click the desired category in the "Metric Categories" table below to get a full list of all the metrics under that category.</t>
  </si>
  <si>
    <t>Metric Categories</t>
  </si>
  <si>
    <t>Attendance</t>
  </si>
  <si>
    <t>Compensation</t>
  </si>
  <si>
    <t>Learning and Development</t>
  </si>
  <si>
    <t>Productivity</t>
  </si>
  <si>
    <t>Retention</t>
  </si>
  <si>
    <t>Talent Acquisition</t>
  </si>
  <si>
    <t>Wellbeing</t>
  </si>
  <si>
    <t>Workforce Demographics</t>
  </si>
  <si>
    <t>Absenteeism Costs</t>
  </si>
  <si>
    <t>Measures costs associated with absenteeism.</t>
  </si>
  <si>
    <t>Total hours lost to employee absenteeism for the month * Total compensation (including benefits, overtime, premium pay and other incidentals) per employee</t>
  </si>
  <si>
    <t>Absenteeism Rate</t>
  </si>
  <si>
    <t>Percentage of lost working days due to all types of absence (sick days, long-term disability, leave of absence).</t>
  </si>
  <si>
    <t>((Number of lost working days due to absence) / (Number employees * # workdays)) * 100 [can be computed for entire company, by unit, department, etc.]</t>
  </si>
  <si>
    <t>Annual Long-Term Disability Annual Claim Incidence</t>
  </si>
  <si>
    <t>Calculates the number of new claims per thousand covered employees incurred during a defined period of time.</t>
  </si>
  <si>
    <t>(Number of new long-term claims / Average number of long-term covered employees) * 1000</t>
  </si>
  <si>
    <t>Cost per Active Short-Term Disability Claim</t>
  </si>
  <si>
    <t>Calculates the cost of short-term disability benefits per active short-term disability claim for a defined period of time.</t>
  </si>
  <si>
    <t>Total short-term disability benefits paid / Total number of active short-term disability claims</t>
  </si>
  <si>
    <t>Cost per Long-Term Disability Claim</t>
  </si>
  <si>
    <t xml:space="preserve">Calculates the per claim cost of long-term disability coverage for a defined period of time. </t>
  </si>
  <si>
    <t>Total long-term disability payments / Number of active long-term disability claims</t>
  </si>
  <si>
    <t>Disability Leaves and Absenteeism</t>
  </si>
  <si>
    <t>Number of days lost due to disability (long-term disability and short-term disability) and absenteeism.</t>
  </si>
  <si>
    <t>(Number of lost working days due to absence + Number of lost working days due to disability leaves) / (Number of employees * # of workdays) [can be computed for entire company, by unit, department, etc.]</t>
  </si>
  <si>
    <t>Illness Absence Rate</t>
  </si>
  <si>
    <t>Number of work days missed due to illness per FTE.</t>
  </si>
  <si>
    <t>Sick days / FTE [can be computed for entire company, by unit, department, etc.]</t>
  </si>
  <si>
    <t>Lost Workdays per 100 Employees as a Result of Short-Term Disability</t>
  </si>
  <si>
    <t xml:space="preserve">Calculates the number of workdays lost due to short-term disability, excluding the elimination period, per 100 employees for a defined period of time. </t>
  </si>
  <si>
    <t>(Number of lost workdays as a result of short-term disability / Average number of short-term disability covered employees) * 100</t>
  </si>
  <si>
    <t>Percentage of Short-Term Disability Leaves That Turn into Long-Term Disability Leaves</t>
  </si>
  <si>
    <t>Calculates the number of short-term disability leaves that end up becoming long-term disability leaves.</t>
  </si>
  <si>
    <t>(Number of short-term disability leaves that turned into long-term disability leaves / Number of short-term disability leaves) * 100</t>
  </si>
  <si>
    <t>Change in Number of Accidents</t>
  </si>
  <si>
    <t>Measure the change in accidents over a period of time.</t>
  </si>
  <si>
    <t>((number of accidents in Y1 - number of accidents in Y2) / number of accidents in Y1) * 100</t>
  </si>
  <si>
    <t>Average Compensation Paid to Each FTE</t>
  </si>
  <si>
    <t>The average compensation paid to each full-time equivalent employee (can also be calculated for solely the executive or manager level).</t>
  </si>
  <si>
    <t xml:space="preserve">Compensation costs / Total number of FTE </t>
  </si>
  <si>
    <t>Average Total Compensation Paid to FTEs</t>
  </si>
  <si>
    <t>The average compensation and benefit costs per full-time equivalent and contingent employees excluding management and executive-level employees.</t>
  </si>
  <si>
    <t xml:space="preserve">Total compensation (including benefits) / Total number of FTE </t>
  </si>
  <si>
    <t>Benefits as a Percentage of Operating Expenses</t>
  </si>
  <si>
    <t>Employee benefit costs as a percentage of operating expenses.</t>
  </si>
  <si>
    <t xml:space="preserve">Benefit costs / Operating expenses </t>
  </si>
  <si>
    <t xml:space="preserve">Benefits as a Percentage of Revenue </t>
  </si>
  <si>
    <t>The cost of employee benefits as a percentage of revenue.</t>
  </si>
  <si>
    <t>Benefit costs / Revenue</t>
  </si>
  <si>
    <t>Benefits as a Percentage of Total Compensation</t>
  </si>
  <si>
    <t>The total cost of benefits as a percentage of the total cost of compensation.</t>
  </si>
  <si>
    <t>Benefits / Total Compensation</t>
  </si>
  <si>
    <t>Compa-Ratio by Gender</t>
  </si>
  <si>
    <t>Calculates the employee’s salary as a percentage of the mid-point range of salaries of people of a certain gender.</t>
  </si>
  <si>
    <t>(An employee’s annual FTE salary / Salary range midpoint of all employees of a certain gender) * 100</t>
  </si>
  <si>
    <t>Compa-Ratio by Protected Category</t>
  </si>
  <si>
    <t>Calculates the employee’s salary as a percentage of the mid-point range of salaries of people of protected category (e.g. disabled, age, gender, ethnicity).</t>
  </si>
  <si>
    <t>(An employee’s annual FTE salary / Salary range midpoint of all employees of specific protected category) * 100</t>
  </si>
  <si>
    <t>Compa-Ratio</t>
  </si>
  <si>
    <t>Calculates the employee’s salary as a percentage of the midpoint of the salary grade.</t>
  </si>
  <si>
    <t>(An employee’s annual FTE salary / Salary range midpoint of the employee’s grade level) * 100</t>
  </si>
  <si>
    <t>Compensation as a Percentage of Revenue</t>
  </si>
  <si>
    <t>Employee compensation costs as a percentage of revenue.</t>
  </si>
  <si>
    <t>Costs of compensation for all employees on payroll / Revenue</t>
  </si>
  <si>
    <t>Compensation Costs as a Percentage of Operating Expenses</t>
  </si>
  <si>
    <t>Employee compensation costs as a percentage of operating expenses.</t>
  </si>
  <si>
    <t xml:space="preserve">Costs of compensation for all employees on payroll / Operating expenses </t>
  </si>
  <si>
    <t>Executive Compensation as a Percentage of Compensation Costs</t>
  </si>
  <si>
    <t>The cost of executive compensation as a percentage of all compensation costs.</t>
  </si>
  <si>
    <t>Costs of compensation for all executive-level employees on payroll / Costs of compensation for all employees on payroll</t>
  </si>
  <si>
    <t>Health Care Costs per Employee</t>
  </si>
  <si>
    <t>Per capita cost of employee health benefits.</t>
  </si>
  <si>
    <t>Total cost of healthcare / Total number of FTE</t>
  </si>
  <si>
    <t>Labor Cost Expense Percent</t>
  </si>
  <si>
    <t>Total labor costs as a percentage of total expenses.</t>
  </si>
  <si>
    <t>Labor cost / Total expenses</t>
  </si>
  <si>
    <t>Labor Cost Revenue Percent</t>
  </si>
  <si>
    <t xml:space="preserve">Total labor costs as a percentage of organizational revenue. </t>
  </si>
  <si>
    <t>Labor costs / Revenue</t>
  </si>
  <si>
    <t>Manager Compensation as a Percentage of Compensation Costs</t>
  </si>
  <si>
    <t xml:space="preserve">The cost of management-level employee compensation as a percentage of all compensation costs. </t>
  </si>
  <si>
    <t xml:space="preserve">Costs of compensation for all management-level employees / Total compensation </t>
  </si>
  <si>
    <t>Percentage of Compensation Tied to Performance</t>
  </si>
  <si>
    <t>Measures the percentage of compensation that is variable and based on performance.</t>
  </si>
  <si>
    <t xml:space="preserve">Compensation based on performance / Total compensation </t>
  </si>
  <si>
    <t xml:space="preserve">Total Temporary Employee Compensation as a Percentage of Compensation Costs </t>
  </si>
  <si>
    <t>Total costs of compensation for contingent employees as a percentage of compensation costs.</t>
  </si>
  <si>
    <t>Costs of contingent employees / Total compensation</t>
  </si>
  <si>
    <t>Variable Compensation Costs as a Percentage of Compensation Costs</t>
  </si>
  <si>
    <t>The costs of variable compensation as a percentage of compensation costs.</t>
  </si>
  <si>
    <t xml:space="preserve">Variable compensation costs / Costs of compensation for all employees on payroll </t>
  </si>
  <si>
    <t>Workers' Compensation Cost per Employee</t>
  </si>
  <si>
    <t>The average worker compensation cost per employee.</t>
  </si>
  <si>
    <t xml:space="preserve">Total workers’ compensation for the year / Average number of employees </t>
  </si>
  <si>
    <t>Workers’ Compensation Incident Rate</t>
  </si>
  <si>
    <t>The “incident rate” is the number of injuries or illnesses per 100 FTE.</t>
  </si>
  <si>
    <t>(Number of injuries and/or illnesses per 100 FTE / Total hours worked by all employees during the calendar year) * 200,000</t>
  </si>
  <si>
    <t>Workers’ Compensation Severity Rate</t>
  </si>
  <si>
    <t>The “severity rate” is the number of days away from work per 100 full-time equivalent employees.</t>
  </si>
  <si>
    <t>(Number of days away from work per 100 FTE / Total hours worked by all employees during the calendar year) * 200,000</t>
  </si>
  <si>
    <t xml:space="preserve">Average Time to Resolve a Request </t>
  </si>
  <si>
    <t>Average time taken to resolve requests, usually in a shared service center.</t>
  </si>
  <si>
    <t>Total time taken to resolve requests / Number of requests solved</t>
  </si>
  <si>
    <t>Variances Between Projected HR Spending Figures and Actual Spending</t>
  </si>
  <si>
    <t xml:space="preserve">Variances between a projected HR budget and actual HR expenditures year-over-year. </t>
  </si>
  <si>
    <t>HR projected budget - HR expenditures</t>
  </si>
  <si>
    <t xml:space="preserve">The cost of creating, implementing, and administering HR programs for each employee (includes benefits, compensation, HRIS, recruitment, retention, etc.). </t>
  </si>
  <si>
    <t xml:space="preserve">Total HR department costs / Total headcount </t>
  </si>
  <si>
    <t>The cost of creating, implementing, and administering HR programs, including benefits, compensation, HRIS, etc.</t>
  </si>
  <si>
    <t>Total HR department costs / Total number of FTE</t>
  </si>
  <si>
    <t>HR Employee Cost Factor</t>
  </si>
  <si>
    <t>The average compensation paid to HR employees.</t>
  </si>
  <si>
    <t xml:space="preserve">HR compensation costs / Regular HR FTE </t>
  </si>
  <si>
    <t>HR Expense Percent</t>
  </si>
  <si>
    <t>HR expenses in relation to the total operating expenses of the organization.</t>
  </si>
  <si>
    <t xml:space="preserve">HR expense / Total operation expense </t>
  </si>
  <si>
    <t>HR FTE Ratio</t>
  </si>
  <si>
    <t>The ratio of HR staff to 100 FTE in the organization. This shows the ratio of HR staff supporting the organization’s employee base.</t>
  </si>
  <si>
    <t xml:space="preserve">Total headcount in HR / (Total number of FTE * 100) </t>
  </si>
  <si>
    <t>HR Outsourcing Percent</t>
  </si>
  <si>
    <t>The outsourcing expenses as a percentage of total HR expenses.</t>
  </si>
  <si>
    <t>HR outsourcing costs / HR expenses</t>
  </si>
  <si>
    <t>Change in Level of Business Satisfaction with HR</t>
  </si>
  <si>
    <t>Level of business satisfaction with HR’s services year over year, gathered from a survey.</t>
  </si>
  <si>
    <t>Business satisfaction with HR Y2 - Business satisfaction with HR Y1</t>
  </si>
  <si>
    <t xml:space="preserve">Net Promoter Score </t>
  </si>
  <si>
    <t>Calculates the percentage of respondents who are “Promoters” (individuals who would recommend the organization as a great place to work will score a 9 or 10) minus the percentage of respondents who are “Detractors” (individuals who would not recommend the organization as a great place to work will score 1-6; scores of 7 and 8 are neutral).</t>
  </si>
  <si>
    <t xml:space="preserve">Percentage of promoters - Percentage of detractors </t>
  </si>
  <si>
    <t xml:space="preserve">Change in Number of Employee Relations Cases </t>
  </si>
  <si>
    <t>Comparison of the number of employee relations cases.</t>
  </si>
  <si>
    <t>Number of employee relations cases Y2 – number of employee relations cases Y1</t>
  </si>
  <si>
    <t>Number of Performance Appraisals Completed on Time</t>
  </si>
  <si>
    <t>What percentage of performance appraisals are completed on time.</t>
  </si>
  <si>
    <t>Number of performance appraisals completed / Total headcount (who require performance appraisals)</t>
  </si>
  <si>
    <t>Percentage of Time HR Spends on Administrative vs. Strategic Tasks</t>
  </si>
  <si>
    <t>Compares time spent on strategic and administrative tasks.</t>
  </si>
  <si>
    <t>(Time spent on administrative tasks / Total HR hours) * 100 vs. (Time spent on strategic tasks / Total HR hours) * 100</t>
  </si>
  <si>
    <t>Utilization</t>
  </si>
  <si>
    <t>Measures the utilization rate of an individual or group.</t>
  </si>
  <si>
    <t>(Number of billable hours / Total hours) * 100</t>
  </si>
  <si>
    <t>The Proportion of Spending Allocated to HR Operations Versus HR Projects</t>
  </si>
  <si>
    <t xml:space="preserve">Identifies how much of HR’s budget is spent on HR operations versus HR projects. </t>
  </si>
  <si>
    <t>Amount spent on HR operations / (Amount spent on HR operations + Amount spent on HR projects)</t>
  </si>
  <si>
    <t xml:space="preserve">Average time it takes to complete an HR task. </t>
  </si>
  <si>
    <t xml:space="preserve">Total hours spent on HR tasks / Number of time task completed </t>
  </si>
  <si>
    <t>Average Level of New Hire Productivity</t>
  </si>
  <si>
    <t xml:space="preserve">Measures the average level of productivity of new hires in the first three months. </t>
  </si>
  <si>
    <t>Average productivity of new hires</t>
  </si>
  <si>
    <t>Average Participant Satisfaction with the an L&amp;D Program</t>
  </si>
  <si>
    <t>Records the satisfaction of the participants of an L&amp;D program (for example, job rotation or mentorship programs).</t>
  </si>
  <si>
    <t>Total sum of satisfaction scores / Number of program participants</t>
  </si>
  <si>
    <t>Change in Job Performance after an L&amp;D Program</t>
  </si>
  <si>
    <t>Measures employee performance after participation in an L&amp;D program.</t>
  </si>
  <si>
    <t>((Y2 performance appraisal score - Y1 performance appraisal score) / Y1 performance appraisal score) * 100</t>
  </si>
  <si>
    <t xml:space="preserve">Change in Number of Coaching Conversations </t>
  </si>
  <si>
    <t>Compares the number of reported coaching conversations to a previous period.</t>
  </si>
  <si>
    <t>((Y2 number of coaching conversations - Y1 number of coaching conversations) / Y1 number of coaching conversations) * 100</t>
  </si>
  <si>
    <t xml:space="preserve">Internal Versus External Training Costs </t>
  </si>
  <si>
    <t>The ratio of the cost of internal training versus the cost of external training.</t>
  </si>
  <si>
    <t>(Cost of internal training) / (Cost of external training)</t>
  </si>
  <si>
    <t>Learning &amp; Development Cost as a Percentage of HR Expenses</t>
  </si>
  <si>
    <t xml:space="preserve">Learning and development as a percentage of HR expenses. </t>
  </si>
  <si>
    <t xml:space="preserve">Total Learning &amp; Development costs / HR expenses </t>
  </si>
  <si>
    <t>Learning &amp; Development Cost Payroll Percentage</t>
  </si>
  <si>
    <t>Total costs of learning and development as a percentage of payroll (excluding benefits).</t>
  </si>
  <si>
    <t>Learning &amp; Development cost / Payroll</t>
  </si>
  <si>
    <t>Learning &amp; Development Cost Revenue Percentage</t>
  </si>
  <si>
    <t>Total costs of learning and development as a percentage of the total revenue from operations.</t>
  </si>
  <si>
    <t>Learning &amp; Development cost / Revenue</t>
  </si>
  <si>
    <t xml:space="preserve">Learning &amp; Development Costs per Hour </t>
  </si>
  <si>
    <t xml:space="preserve">The dollars spent on learning and development per employee per hour of training provided. </t>
  </si>
  <si>
    <t xml:space="preserve">Total cost of L&amp;D / Total training hours provided </t>
  </si>
  <si>
    <t>Learning &amp; Development FTE Ratio</t>
  </si>
  <si>
    <t>How many employees is each L&amp;D employee expected to support.</t>
  </si>
  <si>
    <t>FTE / Learning &amp; Development FTE</t>
  </si>
  <si>
    <t>Learning &amp; Development Hours per FTE</t>
  </si>
  <si>
    <t>Number of hours spent learning per FTE.</t>
  </si>
  <si>
    <t>Learning &amp; Development hours / FTE</t>
  </si>
  <si>
    <t>Learning &amp; Development Investment per FTE</t>
  </si>
  <si>
    <t>Number of dollars invested in learning and development per FTE.</t>
  </si>
  <si>
    <t>Learning &amp; Development cost / FTE</t>
  </si>
  <si>
    <t>Change in Engagement After L&amp;D Program</t>
  </si>
  <si>
    <t xml:space="preserve">Measures the impact on engagement scores after completing a L&amp;D program (for example, managers' change in engagement after completing leadership development program). </t>
  </si>
  <si>
    <t>((Y2 Engagement Score - Y1 Engagement Score) / Y1 Engagement Score) * 100</t>
  </si>
  <si>
    <t>New Employee Onboarding Time</t>
  </si>
  <si>
    <t>The average time it takes to onboard a new hire.</t>
  </si>
  <si>
    <t>Total onboarding time / Number of new hires</t>
  </si>
  <si>
    <t>Change in Number of Non-Compliance Incidents</t>
  </si>
  <si>
    <t>The change in number of non-compliance incidents.</t>
  </si>
  <si>
    <t>((Y2 Number of non-compliance issues - Y1 number of non-compliance issues) / Y1 number of non-compliance issues) * 100</t>
  </si>
  <si>
    <t>Onboarding Cost per Employee</t>
  </si>
  <si>
    <t>The cost of onboarding each employee in a given period (quarterly, annually).</t>
  </si>
  <si>
    <t xml:space="preserve">Total onboarding costs / Number of onboarded employees in a given period </t>
  </si>
  <si>
    <t xml:space="preserve">Participation Rate in an L&amp;D Program </t>
  </si>
  <si>
    <t>Number of FTE involved in an L&amp;D program in comparison with the number of FTE at the organization.</t>
  </si>
  <si>
    <t>Number of FTE involved in the L&amp;D program / Total number of FTE</t>
  </si>
  <si>
    <t>Percentage of Employees Who Have Received Learning &amp; Development</t>
  </si>
  <si>
    <t xml:space="preserve">Percentage of employees who have participated in a learning and development activity during a certain period of time. </t>
  </si>
  <si>
    <t xml:space="preserve">Number of employees who participated in Learning &amp; Development activities / Total number of employees at the organization </t>
  </si>
  <si>
    <t>Turnover Rates of Employees who Received L&amp;D</t>
  </si>
  <si>
    <t xml:space="preserve">Number of participants who participated in learning and development within a recent time period (for example, the last year) and then stayed with the organization. </t>
  </si>
  <si>
    <t>(Number of employees who received L&amp;D and subsequently left the organization / Total number of employees who received Learning &amp; Development) * 100</t>
  </si>
  <si>
    <t xml:space="preserve">Percentage of Staff With Development Plans </t>
  </si>
  <si>
    <t>Percentage of employees with formal development plans.</t>
  </si>
  <si>
    <t>(Number of staff with development plans / Total headcount) * 100</t>
  </si>
  <si>
    <t>Change in Productivity Level Following Participation in L&amp;D Program</t>
  </si>
  <si>
    <t>Change in productivity level following participation in L&amp;D program.</t>
  </si>
  <si>
    <t>((Y2 Productivity Levels - Y1 Productivity Levels) / Y1 Productivity Level) * 100</t>
  </si>
  <si>
    <t>Return on Investment (ROI) for Learning &amp; Development</t>
  </si>
  <si>
    <t>The rate of return for each dollar invested in employee learning and development.</t>
  </si>
  <si>
    <t xml:space="preserve">(Learning &amp; Development benefits - Program cost) / Program cost </t>
  </si>
  <si>
    <t>Amount Saved in Regulation Fines</t>
  </si>
  <si>
    <t>Comparison of money spent on regulation fines between two periods.</t>
  </si>
  <si>
    <t>Y2 fines – Y1 fines</t>
  </si>
  <si>
    <t>Percentage Change Increase in Frequency of Learning Experiences</t>
  </si>
  <si>
    <t>Comparison of frequency of learning experiences between two periods.</t>
  </si>
  <si>
    <t>((Y2 number of learning experiences – Y1 number of learning experiences) / Y1 number of learning experiences) * 100</t>
  </si>
  <si>
    <t>Customer Retention (Customer Churn Rate)</t>
  </si>
  <si>
    <t>Percentage of customers lost over a period of time.</t>
  </si>
  <si>
    <t>(Y2 number of customers  – Y1 number of customers) / Y1 number of customers</t>
  </si>
  <si>
    <t xml:space="preserve">Employee Engagement </t>
  </si>
  <si>
    <t xml:space="preserve">The percentage of employees who are engaged within an organization. </t>
  </si>
  <si>
    <t>Number of employees who are engaged / Total number of employees</t>
  </si>
  <si>
    <t xml:space="preserve">Growth in Sales </t>
  </si>
  <si>
    <t>A comparison of sales numbers over a specified period.</t>
  </si>
  <si>
    <t>(Y2 Sales  – Y1 Sales) / Y1 Sales</t>
  </si>
  <si>
    <t>Human Capital Return on Investment (ROI)</t>
  </si>
  <si>
    <t>Rate of return for each dollar invested in employee pay and benefits.</t>
  </si>
  <si>
    <t>(Revenue - (Operating expense - Labor expense)) / Labor expense</t>
  </si>
  <si>
    <t xml:space="preserve">Change in Customer Satisfaction Scores </t>
  </si>
  <si>
    <t>Compares customer satisfaction survey scores to a previous period.</t>
  </si>
  <si>
    <t>((Y2 customer satisfaction scores – Y1 customer satisfaction scores) / Y1 customer satisfaction scores) * 100</t>
  </si>
  <si>
    <t xml:space="preserve">Management Costs per FTE </t>
  </si>
  <si>
    <t>The dollars spent on managers per full-time equivalent employee.</t>
  </si>
  <si>
    <t>Management compensation cost / Total FTE</t>
  </si>
  <si>
    <t>Management Ratio</t>
  </si>
  <si>
    <t>The number of employees to each manager.</t>
  </si>
  <si>
    <t>Total non-management headcount / Management headcount</t>
  </si>
  <si>
    <t>Change in Number of Complaints</t>
  </si>
  <si>
    <t>Increase or decrease in the number of complaints lodged in a period.</t>
  </si>
  <si>
    <t>(Y2 number of complaints – Y1 number of complaints) / Y1 number of complaints</t>
  </si>
  <si>
    <t>Overtime per Individual Contributor</t>
  </si>
  <si>
    <t>Average number of overtime hours worked by each individual contributor.</t>
  </si>
  <si>
    <t>Overtime hours / Number of individual contributors</t>
  </si>
  <si>
    <t>Percentage of Overtime Worked</t>
  </si>
  <si>
    <t>The percentage of overtime hours out of total hours worked.</t>
  </si>
  <si>
    <t>Overtime hours worked [time period] / Total hours worked [time period] * 100</t>
  </si>
  <si>
    <t xml:space="preserve">Product Improvement Suggestions per FTE </t>
  </si>
  <si>
    <t>Number of product improvement suggestions per FTE.</t>
  </si>
  <si>
    <t>Product improvement suggestions / FTE</t>
  </si>
  <si>
    <t>Project Failure Rate</t>
  </si>
  <si>
    <t>The rate at which projects undertaken by the organization fail, expressed as a percentage.</t>
  </si>
  <si>
    <t>(Failed projects / Total completed projects) * 100</t>
  </si>
  <si>
    <t>Profit per FTE</t>
  </si>
  <si>
    <t>Number of dollars of profit generated per FTE (based on pre-tax profit).</t>
  </si>
  <si>
    <t>(Revenue - operating cost) / Total FTE</t>
  </si>
  <si>
    <t>Project Completion Rate</t>
  </si>
  <si>
    <t xml:space="preserve">Number of projects completed within the prescribed deadline. </t>
  </si>
  <si>
    <t xml:space="preserve">(Number of projects completed on time / Total number of projects) * 100 </t>
  </si>
  <si>
    <t>Revenue per FTE</t>
  </si>
  <si>
    <t xml:space="preserve">Number of dollars of revenue from operations generated per FTE. </t>
  </si>
  <si>
    <t>Revenue / FTE</t>
  </si>
  <si>
    <t>Time to Market</t>
  </si>
  <si>
    <t>Compares a product’s time to market between periods to identify an improvement or deterioration in efficiency.</t>
  </si>
  <si>
    <t>Time-to-market in Y1 / Time-to-market In Y2</t>
  </si>
  <si>
    <t xml:space="preserve">Value Added by Human Capital </t>
  </si>
  <si>
    <t xml:space="preserve">Average value produced by each FTE. </t>
  </si>
  <si>
    <t xml:space="preserve">Revenue - (Operating expense - Labor expense) / Total number of FTE </t>
  </si>
  <si>
    <t xml:space="preserve">Change in Volume of Product Sold </t>
  </si>
  <si>
    <t>Comparison of the volume of a product sold before and after a change in organizational culture.</t>
  </si>
  <si>
    <t>(Y2 volume of product sold – Y1 volume of product sold) / Y1 volume of product sold</t>
  </si>
  <si>
    <t>2 to 3 Years of Service Resignation Rate</t>
  </si>
  <si>
    <t>Percentage of employees with between 2 and 3 years of service who resigned.</t>
  </si>
  <si>
    <t>Resignations within 2-3 years of service / Headcount 2-3 years of service</t>
  </si>
  <si>
    <t>5 to 10 Years of Service Resignation Rate</t>
  </si>
  <si>
    <t>Percentage of employees with between 5 and 10 years of service who resigned.</t>
  </si>
  <si>
    <t>Resignations within 5-10 years of service / Headcount 5-10 years of service</t>
  </si>
  <si>
    <t>Average Retirement Age</t>
  </si>
  <si>
    <t>Average age of employees who retired.</t>
  </si>
  <si>
    <t>Sum of retirement ages / Number of retirement</t>
  </si>
  <si>
    <t xml:space="preserve">Change in Number of Employees in Succession Plan </t>
  </si>
  <si>
    <t>Identifies the change in number of successors in succession planning.</t>
  </si>
  <si>
    <t>Number of employees in succession plan Y2 - Number of employees in succession plan Y1 / Number of employees in succession plan Y1</t>
  </si>
  <si>
    <t>Cost of Turnover</t>
  </si>
  <si>
    <t>The separation, vacancy, replacement, and training costs resulting from employee turnover.</t>
  </si>
  <si>
    <t xml:space="preserve">Total of the costs of separation + Vacancy + Replacement + Training </t>
  </si>
  <si>
    <t>Cost of Voluntary Turnover</t>
  </si>
  <si>
    <t>Average cost to replace each employee who left voluntarily.</t>
  </si>
  <si>
    <t>(Total of the costs of voluntary separation + Vacancy + Replacement + Training) / (Resignations + Retirements)</t>
  </si>
  <si>
    <t>Critical Roles Turnover</t>
  </si>
  <si>
    <t>The rate at which an organization loses/gains employees in a critical role.</t>
  </si>
  <si>
    <t>Number of employees who leave the organization who were in a critical role / Total number of critical roles</t>
  </si>
  <si>
    <t>First Two Years of Service Resignation Rate</t>
  </si>
  <si>
    <t xml:space="preserve">Percentage of employees with less than two years of service who resigned. </t>
  </si>
  <si>
    <t>Resignations within 0-2 years of service / Headcount 0-2 years of service</t>
  </si>
  <si>
    <t>High Performance Turnover Rate</t>
  </si>
  <si>
    <t>The rate at which an organization loses/gains high-performing employees.</t>
  </si>
  <si>
    <t>Number of permanent, high-performing employee departures / Average number of permanent, high-performing employees</t>
  </si>
  <si>
    <t xml:space="preserve">Intent to Stay </t>
  </si>
  <si>
    <t>Acts as an indication of the employee satisfaction with their position and with the company as per an engagement survey.</t>
  </si>
  <si>
    <t>(Number of employees who are satisfied on engagement survey / Total number of employees) * 100</t>
  </si>
  <si>
    <t>Involuntary Turnover Rate</t>
  </si>
  <si>
    <t>Employees who left the organization involuntarily as a percentage of headcount.</t>
  </si>
  <si>
    <t>Involuntary terminations / Headcount</t>
  </si>
  <si>
    <t>Low Performance Turnover Rate</t>
  </si>
  <si>
    <t>The rate at which an organization loses/gains low performing employees.</t>
  </si>
  <si>
    <t>Number of permanent, low-performing employee departures  / Average number of permanent, low-performing employees</t>
  </si>
  <si>
    <t>More Than Ten Years of Service Resignation Rate</t>
  </si>
  <si>
    <t>Percentage of employees with more than ten years of service who resigned.</t>
  </si>
  <si>
    <t>Resignations with more than ten years of service / Headcount of employees with ten years or more of service</t>
  </si>
  <si>
    <t>Regrettable Turnover</t>
  </si>
  <si>
    <t>The loss of an employee that the organization wishes it could have kept as a percentage of total turnover.</t>
  </si>
  <si>
    <t>Number of employees who left that the organization wishes had remained / Number of individuals who leave the organization</t>
  </si>
  <si>
    <t>Resignation Rate</t>
  </si>
  <si>
    <t>Percentage of employees who resigned from the organization.</t>
  </si>
  <si>
    <t>Resignations / Headcount</t>
  </si>
  <si>
    <t>Resignation Rate by Protected Group</t>
  </si>
  <si>
    <t>Percentage of employees within a certain protected group (e.g. age range, gender, disability, diversity) who resigned from the organization.</t>
  </si>
  <si>
    <t xml:space="preserve">Resignations of employees within a protected group / Headcount of employees within a protected group </t>
  </si>
  <si>
    <t>Retirement Rate</t>
  </si>
  <si>
    <t>Percentage of employees who retired.</t>
  </si>
  <si>
    <t>Retirements / Headcount</t>
  </si>
  <si>
    <t xml:space="preserve">Total Top Quartile Performer Resignation Rate </t>
  </si>
  <si>
    <t>Employees who voluntarily left the organization and were within the top quartile of performers, as a percentage of headcount.</t>
  </si>
  <si>
    <t>Resignations in the top quartile / Headcount</t>
  </si>
  <si>
    <t>Turnover by Manager</t>
  </si>
  <si>
    <t xml:space="preserve">Number of employees who leave per manager. Can be calculated for each individual manager. </t>
  </si>
  <si>
    <t>Number of employees who leave / Number of managers</t>
  </si>
  <si>
    <t>Turnover Rate</t>
  </si>
  <si>
    <t>Employees who left, either voluntarily or involuntarily, as a percentage of headcount.</t>
  </si>
  <si>
    <t>(Resignation + Retirements + Involuntary terminations) / Headcount</t>
  </si>
  <si>
    <t>Voluntary Turnover Rate</t>
  </si>
  <si>
    <t>Employees who left the organization voluntarily as a percentage of headcount.</t>
  </si>
  <si>
    <t>(Resignations + Retirements) / Headcount</t>
  </si>
  <si>
    <t>First-Year Involuntary Turnover Rate</t>
  </si>
  <si>
    <t xml:space="preserve">Percentage of employees with less than one year of service who left involuntarily. </t>
  </si>
  <si>
    <t>Involuntary terminations within 0-1 year of service / Headcount 0-1 year of service</t>
  </si>
  <si>
    <t>First-Year Resignation Rate</t>
  </si>
  <si>
    <t>Percentage of employees with less than one year of service who resigned.</t>
  </si>
  <si>
    <t>Resignations within 0-1 year of service / Headcount 0-1 year of service</t>
  </si>
  <si>
    <t>First-Year Turnover Rate</t>
  </si>
  <si>
    <t>Percentage of employees with less than one year of service who left the organization.</t>
  </si>
  <si>
    <t>(Resignations + Retirements + Involuntary terminations) within 0-1 year of service / Headcount 0-1 year of service</t>
  </si>
  <si>
    <t>90-Day Involuntary Turnover Rate</t>
  </si>
  <si>
    <t>Percentage of new employees leaving the organization on an involuntary basis within 90 days of starting their employment.</t>
  </si>
  <si>
    <t>Involuntary terminations within 0-90 days of service / Headcount 90 days of service</t>
  </si>
  <si>
    <t>90-Day Turnover Rate</t>
  </si>
  <si>
    <t>Percentage of new employees leaving the organization within 90 days of starting their employment.</t>
  </si>
  <si>
    <t>(Resignations + Retirements + Involuntary terminations) within 0-90 days of service / Headcount 90 days of service</t>
  </si>
  <si>
    <t>90-Day Voluntary Turnover Rate</t>
  </si>
  <si>
    <t xml:space="preserve">Percentage of new employees leaving the organization on a voluntary basis within 90 days of starting their employment. </t>
  </si>
  <si>
    <t>(Resignations + Retirements) within 0-90 days of service / Headcount 90 days of service</t>
  </si>
  <si>
    <t>Age Range Hire Ratio</t>
  </si>
  <si>
    <t>Percentage of employees hired externally within an age range (e.g. 25-29, 30-34).</t>
  </si>
  <si>
    <t>New hires who are between X-Y years old / New hires total</t>
  </si>
  <si>
    <t>Average Applicants per Posting</t>
  </si>
  <si>
    <t>The average number of applicants received per post.</t>
  </si>
  <si>
    <t>Number of applications / Number of postings</t>
  </si>
  <si>
    <t>Application Abandonment Rate</t>
  </si>
  <si>
    <t>Number of applicants who start but don't finish application.</t>
  </si>
  <si>
    <t>Number of applicants who don’t finish application / Total number of applications started</t>
  </si>
  <si>
    <t>Average Cost of Hiring an Intern</t>
  </si>
  <si>
    <t>The average cost of hiring an intern.</t>
  </si>
  <si>
    <t xml:space="preserve">(Cost of intern recruitment + Training costs) / Number of interns </t>
  </si>
  <si>
    <t>Average Cost per Lawsuit</t>
  </si>
  <si>
    <t>Cost per lawsuit.</t>
  </si>
  <si>
    <t>Total lawsuit expense / Number of lawsuits</t>
  </si>
  <si>
    <t>Average Number of Interviews for Open Job Positions</t>
  </si>
  <si>
    <t>Average number of interviews for open job positions.</t>
  </si>
  <si>
    <t xml:space="preserve">Total number of interviews / Total number of open job positions </t>
  </si>
  <si>
    <t>Average Number of Applicants Interviewed for Open Job Positions</t>
  </si>
  <si>
    <t>Average number of individuals who have been interviewed for open job positions.</t>
  </si>
  <si>
    <t xml:space="preserve">Total number of interviewees / Total number of open job positions </t>
  </si>
  <si>
    <t>Average Sign-on Bonus</t>
  </si>
  <si>
    <t xml:space="preserve">The average sign-on bonus dollar amount for each new hire who received a sign-on bonus. </t>
  </si>
  <si>
    <t>Total sign-on bonus costs / Total number of new hires receiving sign-on bonuses</t>
  </si>
  <si>
    <t>Candidate Reach by Source</t>
  </si>
  <si>
    <t xml:space="preserve">Number of candidates each source offers. </t>
  </si>
  <si>
    <t>Number of candidates per source</t>
  </si>
  <si>
    <t>Cost of Referral Hire</t>
  </si>
  <si>
    <t>Identify the average cost of hiring an individual who was referred by a current employee.</t>
  </si>
  <si>
    <t xml:space="preserve">Referral recruitment expenses for that period of time / Number of hires from referrals </t>
  </si>
  <si>
    <t>Cost per Hire per Source</t>
  </si>
  <si>
    <t>The cost of recruiting one individual from a source.</t>
  </si>
  <si>
    <t>Cost per source / Number of hires recruited from this source</t>
  </si>
  <si>
    <t>Diversity Hire Ratio</t>
  </si>
  <si>
    <t>Percentage of people hired externally who self-identify as coming from a diversity category.</t>
  </si>
  <si>
    <t>(New hires who self-identify as a protected group) / Total new hires</t>
  </si>
  <si>
    <t>Usage of Employee Referral Program</t>
  </si>
  <si>
    <t>Percentage of employees who refer job candidates.</t>
  </si>
  <si>
    <t xml:space="preserve">(Number of employees who refer potential job candidates / Total number of employees) * 100 </t>
  </si>
  <si>
    <t>External Cost per Hire</t>
  </si>
  <si>
    <t>Average direct costs for external hiring per external hire.</t>
  </si>
  <si>
    <t>Total external hiring costs / External candidates</t>
  </si>
  <si>
    <t>External Hire Rate</t>
  </si>
  <si>
    <t>People hired externally as a percentage of headcount.</t>
  </si>
  <si>
    <t>New hire total / Headcount</t>
  </si>
  <si>
    <t>External Hire Rate [Executive Level, Management Level, or Individual Contributor*]</t>
  </si>
  <si>
    <t>Executives hired externally as a percentage of [executive, management, or individual contributor] headcount.</t>
  </si>
  <si>
    <t>New hire [executive level, management level, individual contributor] total / [Executive level, management level, or individual contributor] Headcount</t>
  </si>
  <si>
    <t>External Offer Acceptance Rate</t>
  </si>
  <si>
    <t>Percentage of job offers extended to external candidates that were accepted.</t>
  </si>
  <si>
    <t>(Number of job offers that are accepted / Number of job offers extended) * 100</t>
  </si>
  <si>
    <t xml:space="preserve">External Offer Decline Rate </t>
  </si>
  <si>
    <t xml:space="preserve">Percentage of job offers declined in comparison with total number of job offers extended. </t>
  </si>
  <si>
    <t>(Number of job offers that are declined / Number of job offers extended) * 100</t>
  </si>
  <si>
    <t>Average External Time to Fill</t>
  </si>
  <si>
    <t>Average number of calendar days from when the requisition is issued to when a candidate accepts the position from outside the organization.</t>
  </si>
  <si>
    <t>External days to fill / External candidates</t>
  </si>
  <si>
    <t>External Time to Fill [Executive, or Manager, or Individual Contributor*] Position</t>
  </si>
  <si>
    <t>Average number of calendar days taken to fill an executive, manager, or individual contributor position from outside the organization.</t>
  </si>
  <si>
    <t>External days to fill [executive, manager, or individual contributor] level positions / [Executive, manager or individual contributor]-level external candidates</t>
  </si>
  <si>
    <t>Female Hire Ratio</t>
  </si>
  <si>
    <t>Percentage of female employees hired externally.</t>
  </si>
  <si>
    <t>New hires who are female / Total new hires</t>
  </si>
  <si>
    <t>Internal Time to Fill [Executive, or Manager, or Individual Contributor*] Position</t>
  </si>
  <si>
    <t>Average number of calendar days taken to fill an executive, manager, or individual contributor position from inside the organization.</t>
  </si>
  <si>
    <t>Internal days to fill [executive, manager, or individual contributor] level positions / [Executive, manager or individual contributor]-level internal candidates</t>
  </si>
  <si>
    <t>Intern-Employee Conversion Rate</t>
  </si>
  <si>
    <t>Number of interns who are converted into full-time employees.</t>
  </si>
  <si>
    <t>(Number of interns who become full-time employees / Number of interns) * 100</t>
  </si>
  <si>
    <t>Interview per Screen</t>
  </si>
  <si>
    <t>The number of applicants selected for interviews following screening.</t>
  </si>
  <si>
    <t>Number selected for interviews / Number of screened applicants</t>
  </si>
  <si>
    <t>Mobile Applicants</t>
  </si>
  <si>
    <t>The number of applicants from mobile devices.</t>
  </si>
  <si>
    <t>Number of mobile applicants / Total number of applicants</t>
  </si>
  <si>
    <t xml:space="preserve">New Hire Promotions Over First Three Years </t>
  </si>
  <si>
    <t>Percentage of employees with less than three years of service who have been promoted.</t>
  </si>
  <si>
    <t>(Promoted employees with less than three years of service / total employees with less than three years of service) * 100</t>
  </si>
  <si>
    <t>Number of Internship Applications</t>
  </si>
  <si>
    <t>Review the number of internship applications in comparison with previous years.</t>
  </si>
  <si>
    <t>(Number of internship applications in Y2 - Y1) / Number of internship applications in Y1</t>
  </si>
  <si>
    <t>Number of Internships Created</t>
  </si>
  <si>
    <t>The number of internship positions in comparison with previous years.</t>
  </si>
  <si>
    <t>(Number of internship positions in Y2 - Y1) / Number of internship positions in Y1</t>
  </si>
  <si>
    <t>Number of Referral Extended an Offer Who Accept</t>
  </si>
  <si>
    <t xml:space="preserve">The number of referrals who accept offers from the organization over a given period of time. </t>
  </si>
  <si>
    <t xml:space="preserve">Number of referrals who accept offers / Number of referrals who receive offers </t>
  </si>
  <si>
    <t>Number of Referrals Who Receive Offers</t>
  </si>
  <si>
    <t xml:space="preserve">The number of referrals who receive offers from the organization over a given period. </t>
  </si>
  <si>
    <t xml:space="preserve">Number of referrals who receive offers / Total number of referrals </t>
  </si>
  <si>
    <t>Offers per Interview</t>
  </si>
  <si>
    <t>The number of applicants offered jobs following interviews.</t>
  </si>
  <si>
    <t>Number of offers extended / Number of interviews</t>
  </si>
  <si>
    <t>Percentage of Critical Roles Filled Internally</t>
  </si>
  <si>
    <t>Percentage of critical roles for which internal candidates were hired.</t>
  </si>
  <si>
    <t>Number of critical roles filled internally / Number of critical roles filled</t>
  </si>
  <si>
    <t>Percentage of Referrals Hired</t>
  </si>
  <si>
    <t>Identify the number of referrals who were hired.</t>
  </si>
  <si>
    <t xml:space="preserve">Number of hired referrals / Total number of referrals </t>
  </si>
  <si>
    <t>Percentage of Referrals Out of Total Applicant Pool</t>
  </si>
  <si>
    <t>Percentage of the total number of applicants who were referrals.</t>
  </si>
  <si>
    <t>(Number of total referrals / Total applicant pool) * 100</t>
  </si>
  <si>
    <t xml:space="preserve">Percentage of Stale Job Descriptions </t>
  </si>
  <si>
    <t>Percentage of job descriptions that have not been reviewed and updated within a certain time period.</t>
  </si>
  <si>
    <t>(Stale job descriptions / total job descriptions) * 100</t>
  </si>
  <si>
    <t xml:space="preserve">Percentage of Target Group Hired </t>
  </si>
  <si>
    <t>The percentage of a target group that was hired.</t>
  </si>
  <si>
    <t>Number of FTE hired / Targeted number of FTE to be hired</t>
  </si>
  <si>
    <t xml:space="preserve">Pipeline Throughput </t>
  </si>
  <si>
    <t>Percentage of candidates advancing through to the next stage.</t>
  </si>
  <si>
    <t>(Number of candidates in chosen stage / Number of candidates in preceding stage) * 100</t>
  </si>
  <si>
    <t>Quality of Hire</t>
  </si>
  <si>
    <t xml:space="preserve">Percentage of new hires achieving a satisfactory appraisal at their first assessment. </t>
  </si>
  <si>
    <t xml:space="preserve">New hires who achieve a satisfactory rating at their first appraisal / Total number of new hires </t>
  </si>
  <si>
    <t xml:space="preserve">Ratio of Internal and External Hires </t>
  </si>
  <si>
    <t>Compares the number of new hires from internal and external sources.</t>
  </si>
  <si>
    <t>Internal hires : External hires</t>
  </si>
  <si>
    <t>Rejection Rate</t>
  </si>
  <si>
    <t>Percentage of candidates who were not made an offer.</t>
  </si>
  <si>
    <t>Number of applicants rejected / Total number of applicants</t>
  </si>
  <si>
    <t>Percentage of Applicants Screened</t>
  </si>
  <si>
    <t>The percentage of applicants who were selected for phone interview (or first stage screening).</t>
  </si>
  <si>
    <t>Number selected for screening / Number of applicants</t>
  </si>
  <si>
    <t xml:space="preserve">Average Time to Hire </t>
  </si>
  <si>
    <t>Average number of calendar days between first contact with the candidate and when they accept the offer.</t>
  </si>
  <si>
    <t xml:space="preserve">Sum of number of days between first contact and offer acceptance / External candidates </t>
  </si>
  <si>
    <t xml:space="preserve">Time to Productivity </t>
  </si>
  <si>
    <t>How long it takes for a new hire to contribute to the organization.</t>
  </si>
  <si>
    <t>Sum of days to productivity for each new hire / Number of new hires</t>
  </si>
  <si>
    <t>Turnover of Referrals During the First 12 Months</t>
  </si>
  <si>
    <t xml:space="preserve">Used to judge the turnover rate of referrals in the first 12 months of hire. </t>
  </si>
  <si>
    <t>(Voluntary + involuntary departures of referrals) / Number of referrals</t>
  </si>
  <si>
    <t>Vacancy Rate</t>
  </si>
  <si>
    <t>Percentage of positions being actively recruited for at the end of the reporting period.</t>
  </si>
  <si>
    <t>Count of vacant positions / (Headcount + Vacant positions)</t>
  </si>
  <si>
    <t>Average Sick Leave per Employee</t>
  </si>
  <si>
    <t>Number of sick days taken on average per employee.</t>
  </si>
  <si>
    <t>Total sick leave / FTE</t>
  </si>
  <si>
    <t>Average Cost of Workers’ Compensation Claims</t>
  </si>
  <si>
    <t>Cost per employee for compensation claims.</t>
  </si>
  <si>
    <t>Workers compensation premium / FTE</t>
  </si>
  <si>
    <t>Change in Employee Engagement Rates</t>
  </si>
  <si>
    <t>Measures the impact on engagement scores after implementing a wellbeing initiative.</t>
  </si>
  <si>
    <t>(Y2 Engagement score - Y1 Engagement score) / Y1 Engagement score * 100</t>
  </si>
  <si>
    <t>Change in Incidents of Violence in the Workplace</t>
  </si>
  <si>
    <t xml:space="preserve">Comparison of incidents of violence in the organization over a period of time. </t>
  </si>
  <si>
    <t>(Y2 Incidences of violence - Y1 Incidences of violence) / Y1 Incidences of violence * 100</t>
  </si>
  <si>
    <t>Change in Insurance Premiums per Employee</t>
  </si>
  <si>
    <t>Comparison of insurance premiums to previous time period.</t>
  </si>
  <si>
    <t>(Y2 Insurance premiums - Y1 Insurance premiums) / Y1 Insurance premiums * 100</t>
  </si>
  <si>
    <t>Change in Long-Term Disability Claims</t>
  </si>
  <si>
    <t>Comparison of long-term disability claims to previous time period.</t>
  </si>
  <si>
    <t>(Y2 Long-term disability claims - Y1 Long-term disability claims) / Y1 Long-term disability claims * 100</t>
  </si>
  <si>
    <t>Change in Overtime Hours Worked</t>
  </si>
  <si>
    <t>Comparison of overtime hours worked to previous time period.</t>
  </si>
  <si>
    <t>(Y2 Overtime hours - Y1 Overtime hours) / Y1 Overtime hours * 100</t>
  </si>
  <si>
    <t>Change in Short-Term Disability Claims</t>
  </si>
  <si>
    <t>Comparison of short-term disability claims to previous time period.</t>
  </si>
  <si>
    <t>(Y2 Short term disability claims - Y1 Short term disability claims) / Y1 Short term disability claims * 100</t>
  </si>
  <si>
    <t>Change in Stress Leave Claims</t>
  </si>
  <si>
    <t>Comparison of stress leave claims to previous time period.</t>
  </si>
  <si>
    <t>(Y2 Stress leave claims - Y1 Stress leave claims) / Y1 Stress leave claims * 100</t>
  </si>
  <si>
    <t>Change in Voluntary Turnover</t>
  </si>
  <si>
    <t>The amount of voluntary turnover in comparison to the previous reporting period.</t>
  </si>
  <si>
    <t>(Y2 Voluntary turnover - Y1 Voluntary turnover) / Y1 Voluntary turnover * 100</t>
  </si>
  <si>
    <t>Change in Workplace Harassment Claims</t>
  </si>
  <si>
    <t xml:space="preserve">Comparison of incidents of workplace harassment claims within the organization over a period of time. </t>
  </si>
  <si>
    <t>(Y2 Harassment claims - Y1 Harassment claims) / Y1 Harassment claims * 100</t>
  </si>
  <si>
    <t>Average Lost Time Due to Workplace Accidents or Injuries per FTE</t>
  </si>
  <si>
    <t>The amount of lost time due to injuries per full time employee.</t>
  </si>
  <si>
    <t>Amount of lost time / FTE</t>
  </si>
  <si>
    <t>Number of Accident-Free Days</t>
  </si>
  <si>
    <t>The amount of accident-free days organization-wide in a defined time period.</t>
  </si>
  <si>
    <t>Number of accident-free days [time period]</t>
  </si>
  <si>
    <t>Number of Emails Sent After Hours</t>
  </si>
  <si>
    <t>Number of emails that are sent outside regular working hours.</t>
  </si>
  <si>
    <t>Number of emails sent after hours [total, by division, by FTE]</t>
  </si>
  <si>
    <t>Long-Term Disability Claims as a Percentage of Total Disability Claims</t>
  </si>
  <si>
    <t>Measures the number of long-term disabilities claims over the total number of claims.</t>
  </si>
  <si>
    <t>(Number of long-term claims [time period] / Total number of claims [time period]) * 100</t>
  </si>
  <si>
    <t>Number of Occupational Illnesses</t>
  </si>
  <si>
    <t>The amount of occupational-related illnesses within an organization.</t>
  </si>
  <si>
    <t>Number of workplace-related illnesses / Total hours worked</t>
  </si>
  <si>
    <t>Number of Short-Term Disability Claims</t>
  </si>
  <si>
    <t>Measures the percentage of short-term disabilities claims over the total number of claims.</t>
  </si>
  <si>
    <t>(Number of short-term claims [time period] / Total number of claims [time period]) * 100</t>
  </si>
  <si>
    <t>Number of Workers’ Compensation Claims</t>
  </si>
  <si>
    <t>Measures the number of workers compensation claims over the total number of claims.</t>
  </si>
  <si>
    <t>(Number of workers compensation claims [time period] / Total number of claims [time period]) * 100</t>
  </si>
  <si>
    <t>Percentage of Hours That Occur Overnight</t>
  </si>
  <si>
    <t>The percentage of total hours worked that occur overnight.</t>
  </si>
  <si>
    <t>(Hours worked overnight [time period] / Total hours worked [time period]) * 100</t>
  </si>
  <si>
    <t>Percentage of Lieu Time Granted
(paid or paid time-off in lieu of overtime)</t>
  </si>
  <si>
    <t>The percentage of lieu hours granted out of total hours worked.</t>
  </si>
  <si>
    <t>(Lieu hours granted [time period] / Total hours worked [time period]) * 100</t>
  </si>
  <si>
    <t>(Overtime hours worked [time period] / Total hours worked [time period]) * 100</t>
  </si>
  <si>
    <t>Percentage of Sick Days Used</t>
  </si>
  <si>
    <t>The percentage of sick time taken.</t>
  </si>
  <si>
    <t>(Number of sick days used / Total sick days available) * 100</t>
  </si>
  <si>
    <t>Rate of Successful Completion of Optional Employee Wellbeing-Related Training</t>
  </si>
  <si>
    <t>Determine the completion of optional employee wellbeing-related training.</t>
  </si>
  <si>
    <t>(Number of employees completing an optional employee wellbeing training / total number of employees) * 100</t>
  </si>
  <si>
    <t>Return to Work Rates After Lost Time Due to Workplace Accidents or Injuries</t>
  </si>
  <si>
    <t>Ratio of employees returning from disability leave after lost time to every resignation while on disability leave.</t>
  </si>
  <si>
    <t>Disability returns [due to lost time] : Disability resignations</t>
  </si>
  <si>
    <t>Workplace Accident Rates</t>
  </si>
  <si>
    <t>The percentage of accidents per employee during a period of time.</t>
  </si>
  <si>
    <t>Number of accidents in accounting period / Total hours worked</t>
  </si>
  <si>
    <t>Age Distribution</t>
  </si>
  <si>
    <t>Percentage of employees within a particular age bracket.</t>
  </si>
  <si>
    <t>(Number of employees within certain age bracket / Total number of employees ) * 100</t>
  </si>
  <si>
    <t>Average Age</t>
  </si>
  <si>
    <t>Average age of the organization’s total employee population.</t>
  </si>
  <si>
    <t>Sum of age of employees / Headcount</t>
  </si>
  <si>
    <t>Average Length of Service</t>
  </si>
  <si>
    <t>Average length of employee service (based on headcount).</t>
  </si>
  <si>
    <t>Sum of length of service / Headcount</t>
  </si>
  <si>
    <t>Average Tenure per Employee</t>
  </si>
  <si>
    <t xml:space="preserve">The average employee tenure at the organization. This can give an indication of experience. </t>
  </si>
  <si>
    <t>Sum of tenure of employees / Total number of employees</t>
  </si>
  <si>
    <t>Percentage of Internal Talent Mobility that are Promotions</t>
  </si>
  <si>
    <t>Employees moving upward in the organization as a percentage of all employee movement.</t>
  </si>
  <si>
    <t>Promotions / (Promotions + Transfers)</t>
  </si>
  <si>
    <t>Diversity Percentage</t>
  </si>
  <si>
    <t>Percentage of employees who identify in a diversity category.</t>
  </si>
  <si>
    <t>(Employees who self-identify as a member of a diverse group) / Headcount</t>
  </si>
  <si>
    <t>Female [Executives, Managers, Individual Contributors*]</t>
  </si>
  <si>
    <t>Percentage of [executives, managers, or individual contributors] who are female.</t>
  </si>
  <si>
    <t>Female [executive]-level employees / [Executive-level] headcount</t>
  </si>
  <si>
    <t>Female Percentage</t>
  </si>
  <si>
    <t>Percentage of employees who are female.</t>
  </si>
  <si>
    <t>Female employees / Headcount</t>
  </si>
  <si>
    <t>Internal Movement Rate (Churnover)</t>
  </si>
  <si>
    <t xml:space="preserve">Rate of internal movement by employees as percentage of headcount. </t>
  </si>
  <si>
    <t>(Promotions + Demotions + Transfers) / Headcount</t>
  </si>
  <si>
    <t>Part-Time Percentage</t>
  </si>
  <si>
    <t>Permanent employees who work part-time as a percentage of headcount.</t>
  </si>
  <si>
    <t>Part-time employees / Headcount</t>
  </si>
  <si>
    <t>Percent of Higher Degree Employees</t>
  </si>
  <si>
    <t>Number of employees with a Masters or Doctorate degree as a percentage of total number of employees.</t>
  </si>
  <si>
    <t xml:space="preserve">Number of employees with a masters or doctorate degree / Total number of employees </t>
  </si>
  <si>
    <t>Promotion Rate</t>
  </si>
  <si>
    <t>Employees promoted as a percentage of headcount.</t>
  </si>
  <si>
    <t>Promotions / Headcount</t>
  </si>
  <si>
    <t xml:space="preserve">Retirement Eligibility </t>
  </si>
  <si>
    <t xml:space="preserve">The number of retirement-eligible employees within 2-5 years. </t>
  </si>
  <si>
    <t xml:space="preserve">Number of employees who are eligible for retirement in 2-5 years / Total number of employees </t>
  </si>
  <si>
    <t>Temporary Staff Percentage</t>
  </si>
  <si>
    <t>Non-permanent employees as a percentage of headcount.</t>
  </si>
  <si>
    <t>Non-permanent employees / Headcount</t>
  </si>
  <si>
    <t>Percentage Unionized</t>
  </si>
  <si>
    <t>Employees belonging to a union as a percentage of headcount.</t>
  </si>
  <si>
    <t>Union headcount / Headcount</t>
  </si>
  <si>
    <t>References</t>
  </si>
  <si>
    <r>
      <t xml:space="preserve">EMPAQ. “About Short-Term Disability.” </t>
    </r>
    <r>
      <rPr>
        <i/>
        <sz val="10"/>
        <color theme="1"/>
        <rFont val="Arial"/>
        <family val="2"/>
      </rPr>
      <t xml:space="preserve">National Business Group on Health. </t>
    </r>
    <r>
      <rPr>
        <sz val="10"/>
        <color theme="1"/>
        <rFont val="Arial"/>
        <family val="2"/>
      </rPr>
      <t>2014. Web. Oct. 2014.</t>
    </r>
  </si>
  <si>
    <r>
      <t xml:space="preserve">“How to Compute a Firm’s Incidence Rate for Safety Management.” </t>
    </r>
    <r>
      <rPr>
        <i/>
        <sz val="10"/>
        <color theme="1"/>
        <rFont val="Arial"/>
        <family val="2"/>
      </rPr>
      <t>U.S Bureau of Labor Statistics.</t>
    </r>
    <r>
      <rPr>
        <sz val="10"/>
        <color theme="1"/>
        <rFont val="Arial"/>
        <family val="2"/>
      </rPr>
      <t xml:space="preserve"> 2013. Web. Mar. 2016. </t>
    </r>
  </si>
  <si>
    <r>
      <t xml:space="preserve">“HR &amp; Business Metrics.” </t>
    </r>
    <r>
      <rPr>
        <i/>
        <sz val="10"/>
        <color theme="1"/>
        <rFont val="Arial"/>
        <family val="2"/>
      </rPr>
      <t xml:space="preserve">SHRM. </t>
    </r>
    <r>
      <rPr>
        <sz val="10"/>
        <color theme="1"/>
        <rFont val="Arial"/>
        <family val="2"/>
      </rPr>
      <t>2014. Web. Oct. 2014.</t>
    </r>
  </si>
  <si>
    <r>
      <t xml:space="preserve">“HR Metrics Standards &amp; Glossary.” </t>
    </r>
    <r>
      <rPr>
        <i/>
        <sz val="10"/>
        <color rgb="FF333333"/>
        <rFont val="Arial"/>
        <family val="2"/>
      </rPr>
      <t xml:space="preserve">BC Human Resources Management Association. </t>
    </r>
    <r>
      <rPr>
        <sz val="10"/>
        <color rgb="FF333333"/>
        <rFont val="Arial"/>
        <family val="2"/>
      </rPr>
      <t xml:space="preserve">2010. Web. 2012. </t>
    </r>
  </si>
  <si>
    <r>
      <t xml:space="preserve">Human Resources Management Association. “HR Metrics Interpretation Guide.” </t>
    </r>
    <r>
      <rPr>
        <i/>
        <sz val="10"/>
        <color theme="1"/>
        <rFont val="Arial"/>
        <family val="2"/>
      </rPr>
      <t>HR Metrics Service.</t>
    </r>
    <r>
      <rPr>
        <sz val="10"/>
        <color theme="1"/>
        <rFont val="Arial"/>
        <family val="2"/>
      </rPr>
      <t xml:space="preserve"> Aug. 2014. Web. Oct. 2014. </t>
    </r>
  </si>
  <si>
    <r>
      <t xml:space="preserve">“KPI Library.” </t>
    </r>
    <r>
      <rPr>
        <i/>
        <sz val="10"/>
        <color theme="1"/>
        <rFont val="Arial"/>
        <family val="2"/>
      </rPr>
      <t xml:space="preserve">ServiceNow. </t>
    </r>
    <r>
      <rPr>
        <sz val="10"/>
        <color theme="1"/>
        <rFont val="Arial"/>
        <family val="2"/>
      </rPr>
      <t xml:space="preserve">2014. Web. Oct. 2014. </t>
    </r>
  </si>
  <si>
    <r>
      <t xml:space="preserve">“Salary Compa-Ratio.” </t>
    </r>
    <r>
      <rPr>
        <i/>
        <sz val="10"/>
        <color theme="1"/>
        <rFont val="Arial"/>
        <family val="2"/>
      </rPr>
      <t>Boston College.</t>
    </r>
    <r>
      <rPr>
        <sz val="10"/>
        <color theme="1"/>
        <rFont val="Arial"/>
        <family val="2"/>
      </rPr>
      <t xml:space="preserve"> 2014. Web. Oct. 2014.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</si>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</sst>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0"/>
      <name val="Arial"/>
      <family val="2"/>
    </font>
    <font>
      <b/>
      <sz val="10"/>
      <name val="Arial"/>
      <family val="2"/>
    </font>
    <font>
      <sz val="10"/>
      <color theme="1"/>
      <name val="Arial"/>
      <family val="2"/>
    </font>
    <font>
      <b/>
      <sz val="10"/>
      <color theme="1"/>
      <name val="Arial"/>
      <family val="2"/>
    </font>
    <font>
      <sz val="11"/>
      <color theme="1"/>
      <name val="Arial"/>
      <family val="2"/>
    </font>
    <font>
      <b/>
      <sz val="14"/>
      <color theme="0"/>
      <name val="Arial"/>
      <family val="2"/>
    </font>
    <font>
      <u/>
      <sz val="11"/>
      <color theme="10"/>
      <name val="Calibri"/>
      <family val="2"/>
      <scheme val="minor"/>
    </font>
    <font>
      <b/>
      <sz val="13"/>
      <color theme="1"/>
      <name val="Arial"/>
      <family val="2"/>
    </font>
    <font>
      <sz val="11"/>
      <color theme="0"/>
      <name val="Arial"/>
      <family val="2"/>
    </font>
    <font>
      <u/>
      <sz val="11"/>
      <color theme="10"/>
      <name val="Arial"/>
      <family val="2"/>
    </font>
    <font>
      <b/>
      <sz val="12"/>
      <color theme="0"/>
      <name val="Arial"/>
      <family val="2"/>
    </font>
    <font>
      <b/>
      <sz val="11"/>
      <color theme="0"/>
      <name val="Arial"/>
      <family val="2"/>
    </font>
    <font>
      <b/>
      <sz val="10"/>
      <color theme="0"/>
      <name val="Arial"/>
      <family val="2"/>
    </font>
    <font>
      <b/>
      <sz val="10"/>
      <color theme="10"/>
      <name val="Arial"/>
      <family val="2"/>
    </font>
    <font>
      <i/>
      <sz val="10"/>
      <color theme="1"/>
      <name val="Arial"/>
      <family val="2"/>
    </font>
    <font>
      <b/>
      <sz val="18"/>
      <color theme="0"/>
      <name val="Arial"/>
      <family val="2"/>
    </font>
    <font>
      <sz val="10"/>
      <color theme="0"/>
      <name val="Arial"/>
      <family val="2"/>
    </font>
    <font>
      <i/>
      <sz val="10"/>
      <color rgb="FF333333"/>
      <name val="Arial"/>
      <family val="2"/>
    </font>
    <font>
      <sz val="10"/>
      <color rgb="FF333333"/>
      <name val="Arial"/>
      <family val="2"/>
    </font>
    <font>
      <sz val="11"/>
      <name val="Arial"/>
      <family val="2"/>
    </font>
  </fonts>
  <fills count="6">
    <fill>
      <patternFill patternType="none"/>
    </fill>
    <fill>
      <patternFill patternType="gray125"/>
    </fill>
    <fill>
      <patternFill patternType="solid">
        <fgColor theme="0"/>
        <bgColor indexed="64"/>
      </patternFill>
    </fill>
    <fill>
      <patternFill patternType="solid">
        <fgColor rgb="FF29475F"/>
        <bgColor rgb="FF000000"/>
      </patternFill>
    </fill>
    <fill>
      <patternFill patternType="solid">
        <fgColor rgb="FF29475F"/>
        <bgColor indexed="64"/>
      </patternFill>
    </fill>
    <fill>
      <patternFill patternType="solid">
        <fgColor rgb="FF6293BB"/>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7" fillId="0" borderId="0" applyNumberFormat="0" applyFill="0" applyBorder="0" applyAlignment="0" applyProtection="0"/>
  </cellStyleXfs>
  <cellXfs count="60">
    <xf numFmtId="0" fontId="0" fillId="0" borderId="0" xfId="0"/>
    <xf numFmtId="0" fontId="5" fillId="2" borderId="0" xfId="0" applyFont="1" applyFill="1"/>
    <xf numFmtId="0" fontId="3" fillId="2" borderId="0" xfId="0" applyFont="1" applyFill="1" applyAlignment="1">
      <alignment vertical="center" wrapText="1"/>
    </xf>
    <xf numFmtId="0" fontId="3" fillId="2" borderId="0" xfId="0" applyFont="1" applyFill="1" applyAlignment="1">
      <alignment horizontal="left" vertical="center" wrapText="1"/>
    </xf>
    <xf numFmtId="0" fontId="5" fillId="2" borderId="0" xfId="0" applyFont="1" applyFill="1" applyAlignment="1">
      <alignment vertical="center" wrapText="1"/>
    </xf>
    <xf numFmtId="0" fontId="8" fillId="2" borderId="6" xfId="0" applyFont="1" applyFill="1" applyBorder="1" applyAlignment="1">
      <alignment horizontal="center" vertical="center" wrapText="1"/>
    </xf>
    <xf numFmtId="0" fontId="9" fillId="2" borderId="0" xfId="0" applyFont="1" applyFill="1"/>
    <xf numFmtId="0" fontId="10" fillId="2" borderId="0" xfId="3" applyFont="1" applyFill="1"/>
    <xf numFmtId="0" fontId="14" fillId="2" borderId="14" xfId="3" applyFont="1" applyFill="1" applyBorder="1" applyAlignment="1">
      <alignment horizontal="center" vertical="center" wrapText="1"/>
    </xf>
    <xf numFmtId="0" fontId="14" fillId="2" borderId="15" xfId="3" applyFont="1" applyFill="1" applyBorder="1" applyAlignment="1">
      <alignment horizontal="center" vertical="center" wrapText="1"/>
    </xf>
    <xf numFmtId="0" fontId="4" fillId="2" borderId="5" xfId="0" applyFont="1" applyFill="1" applyBorder="1" applyAlignment="1">
      <alignment vertical="center" wrapText="1"/>
    </xf>
    <xf numFmtId="0" fontId="3" fillId="2" borderId="1" xfId="0" applyFont="1" applyFill="1" applyBorder="1" applyAlignment="1">
      <alignment vertical="center" wrapText="1"/>
    </xf>
    <xf numFmtId="0" fontId="3" fillId="2" borderId="6" xfId="0" applyFont="1" applyFill="1" applyBorder="1" applyAlignment="1">
      <alignment vertical="center" wrapText="1"/>
    </xf>
    <xf numFmtId="0" fontId="4" fillId="2" borderId="7" xfId="0" applyFont="1" applyFill="1" applyBorder="1" applyAlignment="1">
      <alignment vertical="center" wrapText="1"/>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0" fontId="4" fillId="2" borderId="16" xfId="0" applyFont="1" applyFill="1" applyBorder="1" applyAlignment="1">
      <alignment vertical="center" wrapText="1"/>
    </xf>
    <xf numFmtId="0" fontId="3" fillId="2" borderId="17" xfId="0" applyFont="1" applyFill="1" applyBorder="1" applyAlignment="1">
      <alignment vertical="center" wrapText="1"/>
    </xf>
    <xf numFmtId="0" fontId="3" fillId="2" borderId="18" xfId="0" applyFont="1" applyFill="1" applyBorder="1" applyAlignment="1">
      <alignment vertical="center" wrapText="1"/>
    </xf>
    <xf numFmtId="0" fontId="3" fillId="2" borderId="0" xfId="0" applyFont="1" applyFill="1"/>
    <xf numFmtId="0" fontId="13" fillId="4" borderId="13" xfId="1" applyFont="1" applyFill="1" applyBorder="1" applyAlignment="1">
      <alignment horizontal="center" vertical="center"/>
    </xf>
    <xf numFmtId="0" fontId="13" fillId="5" borderId="5" xfId="2" applyFont="1" applyFill="1" applyBorder="1" applyAlignment="1">
      <alignment horizontal="center" vertical="center" wrapText="1"/>
    </xf>
    <xf numFmtId="0" fontId="17" fillId="5" borderId="5" xfId="2" applyFont="1" applyFill="1" applyBorder="1" applyAlignment="1">
      <alignment horizontal="center" vertical="center" wrapText="1"/>
    </xf>
    <xf numFmtId="0" fontId="17" fillId="5" borderId="7" xfId="2" applyFont="1" applyFill="1" applyBorder="1" applyAlignment="1">
      <alignment horizontal="center" vertical="center" wrapText="1"/>
    </xf>
    <xf numFmtId="0" fontId="13" fillId="5" borderId="1" xfId="2" applyFont="1" applyFill="1" applyBorder="1" applyAlignment="1">
      <alignment horizontal="center" vertical="center" wrapText="1"/>
    </xf>
    <xf numFmtId="0" fontId="13" fillId="5" borderId="6" xfId="2" applyFont="1" applyFill="1" applyBorder="1" applyAlignment="1">
      <alignment horizontal="center" vertical="center" wrapText="1"/>
    </xf>
    <xf numFmtId="0" fontId="1" fillId="2" borderId="1" xfId="0" applyFont="1" applyFill="1" applyBorder="1" applyAlignment="1">
      <alignment vertical="center" wrapText="1"/>
    </xf>
    <xf numFmtId="0" fontId="2"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9" xfId="0" applyFont="1" applyFill="1" applyBorder="1" applyAlignment="1">
      <alignment vertical="center" wrapText="1"/>
    </xf>
    <xf numFmtId="0" fontId="3" fillId="0" borderId="1" xfId="0" applyFont="1" applyBorder="1" applyAlignment="1">
      <alignment vertical="center" wrapText="1"/>
    </xf>
    <xf numFmtId="0" fontId="4" fillId="0" borderId="5" xfId="0" applyFont="1" applyBorder="1" applyAlignment="1">
      <alignment vertical="center" wrapText="1"/>
    </xf>
    <xf numFmtId="0" fontId="3" fillId="0" borderId="6" xfId="0" applyFont="1" applyBorder="1" applyAlignment="1">
      <alignment vertical="center" wrapText="1"/>
    </xf>
    <xf numFmtId="0" fontId="2" fillId="2" borderId="16"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20" fillId="2" borderId="0" xfId="0" applyFont="1" applyFill="1" applyAlignment="1">
      <alignment vertical="center" wrapText="1"/>
    </xf>
    <xf numFmtId="0" fontId="3" fillId="2" borderId="6"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9" xfId="0" applyFont="1" applyFill="1" applyBorder="1" applyAlignment="1">
      <alignment vertical="center" wrapText="1"/>
    </xf>
    <xf numFmtId="0" fontId="3" fillId="0" borderId="0" xfId="0" applyFont="1" applyAlignment="1">
      <alignment horizontal="left" vertical="center" wrapText="1"/>
    </xf>
    <xf numFmtId="0" fontId="16" fillId="3" borderId="0" xfId="0" applyFont="1" applyFill="1" applyAlignment="1">
      <alignment horizontal="left" vertical="center"/>
    </xf>
    <xf numFmtId="0" fontId="12" fillId="4" borderId="2" xfId="1" applyFont="1" applyFill="1" applyBorder="1" applyAlignment="1">
      <alignment horizontal="center" vertical="center"/>
    </xf>
    <xf numFmtId="0" fontId="12" fillId="4" borderId="4" xfId="1" applyFont="1" applyFill="1" applyBorder="1" applyAlignment="1">
      <alignment horizontal="center" vertical="center"/>
    </xf>
    <xf numFmtId="0" fontId="13" fillId="5" borderId="6" xfId="2" applyFont="1" applyFill="1" applyBorder="1" applyAlignment="1">
      <alignment horizontal="center" vertical="center" wrapText="1"/>
    </xf>
    <xf numFmtId="0" fontId="13" fillId="5" borderId="1" xfId="2" applyFont="1" applyFill="1" applyBorder="1" applyAlignment="1">
      <alignment horizontal="center" vertical="center" wrapText="1"/>
    </xf>
    <xf numFmtId="0" fontId="13" fillId="5" borderId="5" xfId="2" applyFont="1" applyFill="1" applyBorder="1" applyAlignment="1">
      <alignment horizontal="center" vertical="center" wrapText="1"/>
    </xf>
    <xf numFmtId="0" fontId="12" fillId="4" borderId="3" xfId="1" applyFont="1" applyFill="1" applyBorder="1" applyAlignment="1">
      <alignment horizontal="center" vertical="center"/>
    </xf>
    <xf numFmtId="0" fontId="16" fillId="3" borderId="1" xfId="0" applyFont="1" applyFill="1" applyBorder="1" applyAlignment="1">
      <alignment horizontal="left" vertical="center"/>
    </xf>
    <xf numFmtId="0" fontId="3" fillId="2" borderId="0" xfId="0" applyFont="1" applyFill="1" applyAlignment="1">
      <alignment horizontal="left" vertical="center" wrapText="1"/>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11" xfId="1" applyFont="1" applyFill="1" applyBorder="1" applyAlignment="1">
      <alignment horizontal="center" vertical="center"/>
    </xf>
    <xf numFmtId="0" fontId="6" fillId="4" borderId="12" xfId="1" applyFont="1" applyFill="1" applyBorder="1" applyAlignment="1">
      <alignment horizontal="center" vertical="center"/>
    </xf>
  </cellXfs>
  <cellStyles count="4">
    <cellStyle name="Hyperlink" xfId="3" builtinId="8"/>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colors>
    <mruColors>
      <color rgb="FF29475F"/>
      <color rgb="FF6293BB"/>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szeto\Downloads\hr-Comprehensive-Competency-Library-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Instructions"/>
      <sheetName val="2. Select Your Competencies"/>
      <sheetName val="3. Select Proficiency Level"/>
      <sheetName val="4. Performance Mgmt. Output"/>
      <sheetName val="HIDDEN Competencies"/>
      <sheetName val="Code"/>
      <sheetName val="Text"/>
    </sheetNames>
    <sheetDataSet>
      <sheetData sheetId="0" refreshError="1"/>
      <sheetData sheetId="1" refreshError="1"/>
      <sheetData sheetId="2" refreshError="1"/>
      <sheetData sheetId="3" refreshError="1"/>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16"/>
  <sheetViews>
    <sheetView zoomScaleNormal="100" workbookViewId="0">
      <selection activeCell="C8" sqref="C8"/>
    </sheetView>
  </sheetViews>
  <sheetFormatPr defaultRowHeight="14.25"/>
  <cols>
    <col min="1" max="1" width="2.85546875" style="1" customWidth="1"/>
    <col min="2" max="2" width="44.5703125" style="1" bestFit="1" customWidth="1"/>
    <col min="3" max="3" width="85.7109375" style="1" customWidth="1"/>
    <col min="4" max="4" width="83.42578125" style="1" customWidth="1"/>
    <col min="5" max="5" width="9.42578125" style="1" bestFit="1" customWidth="1"/>
    <col min="6" max="16384" width="9.140625" style="1"/>
  </cols>
  <sheetData>
    <row r="1" spans="2:11" ht="15" customHeight="1"/>
    <row r="2" spans="2:11" ht="33.75" customHeight="1">
      <c r="B2" s="45" t="s">
        <v>0</v>
      </c>
      <c r="C2" s="45"/>
      <c r="D2" s="45"/>
    </row>
    <row r="3" spans="2:11" ht="132.75" customHeight="1">
      <c r="B3" s="44" t="s">
        <v>1</v>
      </c>
      <c r="C3" s="44"/>
      <c r="D3" s="44"/>
      <c r="E3" s="2"/>
      <c r="F3" s="2"/>
      <c r="G3" s="2"/>
      <c r="H3" s="2"/>
      <c r="I3" s="2"/>
      <c r="J3" s="2"/>
      <c r="K3" s="2"/>
    </row>
    <row r="4" spans="2:11" ht="15" thickBot="1"/>
    <row r="5" spans="2:11" ht="15">
      <c r="B5" s="46" t="s">
        <v>2</v>
      </c>
      <c r="C5" s="47"/>
    </row>
    <row r="6" spans="2:11" ht="44.25" customHeight="1">
      <c r="B6" s="21" t="s">
        <v>3</v>
      </c>
      <c r="C6" s="5" t="s">
        <v>4</v>
      </c>
    </row>
    <row r="7" spans="2:11" ht="37.5" customHeight="1">
      <c r="B7" s="22" t="s">
        <v>5</v>
      </c>
      <c r="C7" s="37" t="s">
        <v>6</v>
      </c>
      <c r="I7" s="6" t="str">
        <f>IF(SelectCategory="","Metric 1",SelectCategory&amp;" Metric 1")</f>
        <v>HR Efficiency Metric 1</v>
      </c>
    </row>
    <row r="8" spans="2:11" ht="37.5" customHeight="1">
      <c r="B8" s="22" t="s">
        <v>7</v>
      </c>
      <c r="C8" s="37" t="s">
        <v>8</v>
      </c>
      <c r="I8" s="6" t="str">
        <f>IF(SelectCategory="","Metric 2",SelectCategory&amp;" Metric 2")</f>
        <v>HR Efficiency Metric 2</v>
      </c>
    </row>
    <row r="9" spans="2:11" ht="37.5" customHeight="1" thickBot="1">
      <c r="B9" s="23" t="s">
        <v>9</v>
      </c>
      <c r="C9" s="38" t="s">
        <v>10</v>
      </c>
      <c r="I9" s="6" t="str">
        <f>IF(SelectCategory="","Metric 3",SelectCategory&amp;" Metric 3")</f>
        <v>HR Efficiency Metric 3</v>
      </c>
    </row>
    <row r="10" spans="2:11" ht="15" thickBot="1"/>
    <row r="11" spans="2:11" ht="15">
      <c r="B11" s="46" t="s">
        <v>11</v>
      </c>
      <c r="C11" s="51"/>
      <c r="D11" s="47"/>
      <c r="I11" s="6" t="str">
        <f>IF(SelectCategory="","Metrics Information"," Metrics Information"&amp;" ("&amp;SelectCategory&amp;")")</f>
        <v xml:space="preserve"> Metrics Information (HR Efficiency)</v>
      </c>
    </row>
    <row r="12" spans="2:11" ht="21" customHeight="1">
      <c r="B12" s="50" t="s">
        <v>12</v>
      </c>
      <c r="C12" s="49" t="s">
        <v>13</v>
      </c>
      <c r="D12" s="48" t="s">
        <v>14</v>
      </c>
    </row>
    <row r="13" spans="2:11" ht="10.5" customHeight="1">
      <c r="B13" s="50"/>
      <c r="C13" s="49"/>
      <c r="D13" s="48"/>
    </row>
    <row r="14" spans="2:11" ht="93.75" customHeight="1">
      <c r="B14" s="39" t="str">
        <f>IF(SelectMetric1=0,"",SelectMetric1)</f>
        <v>HR Costs per Employee</v>
      </c>
      <c r="C14" s="40" t="str">
        <f>IFERROR(VLOOKUP(SelectMetric1,'3. Metrics Library'!$B$18:$D$242,2,FALSE),"")</f>
        <v xml:space="preserve">The cost of creating, implementing, and administering HR programs for each employee (includes benefits, compensation, HRIS, recruitment, retention, etc.). </v>
      </c>
      <c r="D14" s="37" t="str">
        <f>IFERROR(VLOOKUP(SelectMetric1,'3. Metrics Library'!$B$18:$D$242,3,FALSE),"")</f>
        <v xml:space="preserve">Total HR department costs / Total headcount </v>
      </c>
    </row>
    <row r="15" spans="2:11" ht="93.75" customHeight="1">
      <c r="B15" s="39" t="str">
        <f>IF(SelectMetric2=0,"",SelectMetric2)</f>
        <v xml:space="preserve">HR Costs per FTE </v>
      </c>
      <c r="C15" s="40" t="str">
        <f>IFERROR(VLOOKUP(SelectMetric2,'3. Metrics Library'!$B$18:$D$242,2,FALSE),"")</f>
        <v>The cost of creating, implementing, and administering HR programs, including benefits, compensation, HRIS, etc.</v>
      </c>
      <c r="D15" s="37" t="str">
        <f>IFERROR(VLOOKUP(SelectMetric2,'3. Metrics Library'!$B$18:$D$242,3,FALSE),"")</f>
        <v>Total HR department costs / Total number of FTE</v>
      </c>
    </row>
    <row r="16" spans="2:11" ht="93.75" customHeight="1" thickBot="1">
      <c r="B16" s="41" t="str">
        <f>IF(SelectMetric3=0,"",SelectMetric3)</f>
        <v xml:space="preserve">Time Required to Perform an HR Task </v>
      </c>
      <c r="C16" s="42" t="str">
        <f>IFERROR(VLOOKUP(SelectMetric3,'3. Metrics Library'!$B$18:$D$242,2,FALSE),"")</f>
        <v xml:space="preserve">Average time it takes to complete an HR task. </v>
      </c>
      <c r="D16" s="38" t="str">
        <f>IFERROR(VLOOKUP(SelectMetric3,'3. Metrics Library'!$B$18:$D$242,3,FALSE),"")</f>
        <v xml:space="preserve">Total hours spent on HR tasks / Number of time task completed </v>
      </c>
    </row>
  </sheetData>
  <mergeCells count="7">
    <mergeCell ref="B3:D3"/>
    <mergeCell ref="B2:D2"/>
    <mergeCell ref="B5:C5"/>
    <mergeCell ref="D12:D13"/>
    <mergeCell ref="C12:C13"/>
    <mergeCell ref="B12:B13"/>
    <mergeCell ref="B11:D11"/>
  </mergeCells>
  <dataValidations count="2">
    <dataValidation type="list" allowBlank="1" showInputMessage="1" showErrorMessage="1" sqref="C6" xr:uid="{00000000-0002-0000-0100-000000000000}">
      <formula1>Category</formula1>
    </dataValidation>
    <dataValidation type="list" allowBlank="1" showInputMessage="1" showErrorMessage="1" sqref="C7:C9" xr:uid="{00000000-0002-0000-0100-000001000000}">
      <formula1>INDIRECT(SUBSTITUTE($C$6," ",""))</formula1>
    </dataValidation>
  </dataValidations>
  <pageMargins left="0.7" right="0.7" top="0.75" bottom="0.75" header="0.3" footer="0.3"/>
  <pageSetup scale="57"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K242"/>
  <sheetViews>
    <sheetView topLeftCell="A15" zoomScaleNormal="100" workbookViewId="0">
      <selection activeCell="C36" sqref="C36"/>
    </sheetView>
  </sheetViews>
  <sheetFormatPr defaultRowHeight="14.25"/>
  <cols>
    <col min="1" max="1" width="2.85546875" style="4" customWidth="1"/>
    <col min="2" max="2" width="35.7109375" style="4" customWidth="1"/>
    <col min="3" max="3" width="71.42578125" style="4" customWidth="1"/>
    <col min="4" max="4" width="100" style="4" customWidth="1"/>
    <col min="5" max="5" width="52.28515625" style="4" customWidth="1"/>
    <col min="6" max="16384" width="9.140625" style="4"/>
  </cols>
  <sheetData>
    <row r="1" spans="2:11" ht="15" customHeight="1"/>
    <row r="2" spans="2:11" s="1" customFormat="1" ht="33.75" customHeight="1">
      <c r="B2" s="52" t="s">
        <v>15</v>
      </c>
      <c r="C2" s="52"/>
      <c r="D2" s="52"/>
    </row>
    <row r="3" spans="2:11" s="1" customFormat="1" ht="35.25" customHeight="1">
      <c r="B3" s="53" t="s">
        <v>16</v>
      </c>
      <c r="C3" s="53"/>
      <c r="D3" s="53"/>
      <c r="E3" s="2"/>
      <c r="F3" s="2"/>
      <c r="G3" s="2"/>
      <c r="H3" s="2"/>
      <c r="I3" s="2"/>
      <c r="J3" s="2"/>
      <c r="K3" s="2"/>
    </row>
    <row r="4" spans="2:11" s="1" customFormat="1" ht="15.75" customHeight="1" thickBot="1">
      <c r="B4" s="3"/>
      <c r="C4" s="3"/>
      <c r="D4" s="3"/>
      <c r="E4" s="2"/>
      <c r="F4" s="2"/>
      <c r="G4" s="2"/>
      <c r="H4" s="2"/>
      <c r="I4" s="2"/>
      <c r="J4" s="2"/>
      <c r="K4" s="2"/>
    </row>
    <row r="5" spans="2:11">
      <c r="B5" s="20" t="s">
        <v>17</v>
      </c>
    </row>
    <row r="6" spans="2:11">
      <c r="B6" s="8" t="s">
        <v>18</v>
      </c>
    </row>
    <row r="7" spans="2:11">
      <c r="B7" s="8" t="s">
        <v>19</v>
      </c>
    </row>
    <row r="8" spans="2:11">
      <c r="B8" s="8" t="s">
        <v>4</v>
      </c>
    </row>
    <row r="9" spans="2:11">
      <c r="B9" s="8" t="s">
        <v>20</v>
      </c>
    </row>
    <row r="10" spans="2:11">
      <c r="B10" s="8" t="s">
        <v>21</v>
      </c>
    </row>
    <row r="11" spans="2:11">
      <c r="B11" s="8" t="s">
        <v>22</v>
      </c>
    </row>
    <row r="12" spans="2:11">
      <c r="B12" s="8" t="s">
        <v>23</v>
      </c>
    </row>
    <row r="13" spans="2:11">
      <c r="B13" s="8" t="s">
        <v>24</v>
      </c>
    </row>
    <row r="14" spans="2:11" ht="15" thickBot="1">
      <c r="B14" s="9" t="s">
        <v>25</v>
      </c>
    </row>
    <row r="15" spans="2:11" ht="15" thickBot="1"/>
    <row r="16" spans="2:11" ht="15.75">
      <c r="B16" s="54" t="s">
        <v>18</v>
      </c>
      <c r="C16" s="55"/>
      <c r="D16" s="56"/>
    </row>
    <row r="17" spans="2:4">
      <c r="B17" s="21" t="s">
        <v>12</v>
      </c>
      <c r="C17" s="24" t="s">
        <v>13</v>
      </c>
      <c r="D17" s="25" t="s">
        <v>14</v>
      </c>
    </row>
    <row r="18" spans="2:4" ht="25.5">
      <c r="B18" s="10" t="s">
        <v>26</v>
      </c>
      <c r="C18" s="11" t="s">
        <v>27</v>
      </c>
      <c r="D18" s="28" t="s">
        <v>28</v>
      </c>
    </row>
    <row r="19" spans="2:4" ht="25.5">
      <c r="B19" s="10" t="s">
        <v>29</v>
      </c>
      <c r="C19" s="26" t="s">
        <v>30</v>
      </c>
      <c r="D19" s="28" t="s">
        <v>31</v>
      </c>
    </row>
    <row r="20" spans="2:4" ht="25.5">
      <c r="B20" s="10" t="s">
        <v>32</v>
      </c>
      <c r="C20" s="11" t="s">
        <v>33</v>
      </c>
      <c r="D20" s="28" t="s">
        <v>34</v>
      </c>
    </row>
    <row r="21" spans="2:4" ht="25.5">
      <c r="B21" s="10" t="s">
        <v>35</v>
      </c>
      <c r="C21" s="11" t="s">
        <v>36</v>
      </c>
      <c r="D21" s="28" t="s">
        <v>37</v>
      </c>
    </row>
    <row r="22" spans="2:4" ht="25.5">
      <c r="B22" s="10" t="s">
        <v>38</v>
      </c>
      <c r="C22" s="11" t="s">
        <v>39</v>
      </c>
      <c r="D22" s="12" t="s">
        <v>40</v>
      </c>
    </row>
    <row r="23" spans="2:4" ht="25.5">
      <c r="B23" s="10" t="s">
        <v>41</v>
      </c>
      <c r="C23" s="11" t="s">
        <v>42</v>
      </c>
      <c r="D23" s="26" t="s">
        <v>43</v>
      </c>
    </row>
    <row r="24" spans="2:4" ht="22.5" customHeight="1">
      <c r="B24" s="10" t="s">
        <v>44</v>
      </c>
      <c r="C24" s="11" t="s">
        <v>45</v>
      </c>
      <c r="D24" s="12" t="s">
        <v>46</v>
      </c>
    </row>
    <row r="25" spans="2:4" ht="25.5">
      <c r="B25" s="10" t="s">
        <v>47</v>
      </c>
      <c r="C25" s="11" t="s">
        <v>48</v>
      </c>
      <c r="D25" s="12" t="s">
        <v>49</v>
      </c>
    </row>
    <row r="26" spans="2:4" ht="39" thickBot="1">
      <c r="B26" s="13" t="s">
        <v>50</v>
      </c>
      <c r="C26" s="14" t="s">
        <v>51</v>
      </c>
      <c r="D26" s="29" t="s">
        <v>52</v>
      </c>
    </row>
    <row r="27" spans="2:4" ht="15" thickBot="1"/>
    <row r="28" spans="2:4" ht="15.75">
      <c r="B28" s="54" t="s">
        <v>19</v>
      </c>
      <c r="C28" s="55"/>
      <c r="D28" s="56"/>
    </row>
    <row r="29" spans="2:4">
      <c r="B29" s="21" t="s">
        <v>12</v>
      </c>
      <c r="C29" s="24" t="s">
        <v>13</v>
      </c>
      <c r="D29" s="25" t="s">
        <v>14</v>
      </c>
    </row>
    <row r="30" spans="2:4">
      <c r="B30" s="10" t="s">
        <v>53</v>
      </c>
      <c r="C30" s="26" t="s">
        <v>54</v>
      </c>
      <c r="D30" s="30" t="s">
        <v>55</v>
      </c>
    </row>
    <row r="31" spans="2:4" ht="25.5">
      <c r="B31" s="10" t="s">
        <v>56</v>
      </c>
      <c r="C31" s="11" t="s">
        <v>57</v>
      </c>
      <c r="D31" s="12" t="s">
        <v>58</v>
      </c>
    </row>
    <row r="32" spans="2:4" ht="25.5">
      <c r="B32" s="10" t="s">
        <v>59</v>
      </c>
      <c r="C32" s="11" t="s">
        <v>60</v>
      </c>
      <c r="D32" s="12" t="s">
        <v>61</v>
      </c>
    </row>
    <row r="33" spans="2:4" ht="25.5">
      <c r="B33" s="10" t="s">
        <v>62</v>
      </c>
      <c r="C33" s="11" t="s">
        <v>63</v>
      </c>
      <c r="D33" s="12" t="s">
        <v>64</v>
      </c>
    </row>
    <row r="34" spans="2:4" ht="29.25" customHeight="1">
      <c r="B34" s="10" t="s">
        <v>65</v>
      </c>
      <c r="C34" s="11" t="s">
        <v>66</v>
      </c>
      <c r="D34" s="12" t="s">
        <v>67</v>
      </c>
    </row>
    <row r="35" spans="2:4" ht="25.5">
      <c r="B35" s="10" t="s">
        <v>68</v>
      </c>
      <c r="C35" s="11" t="s">
        <v>69</v>
      </c>
      <c r="D35" s="12" t="s">
        <v>70</v>
      </c>
    </row>
    <row r="36" spans="2:4" ht="25.5">
      <c r="B36" s="10" t="s">
        <v>71</v>
      </c>
      <c r="C36" s="11" t="s">
        <v>72</v>
      </c>
      <c r="D36" s="12" t="s">
        <v>73</v>
      </c>
    </row>
    <row r="37" spans="2:4" ht="25.5">
      <c r="B37" s="10" t="s">
        <v>74</v>
      </c>
      <c r="C37" s="11" t="s">
        <v>75</v>
      </c>
      <c r="D37" s="12" t="s">
        <v>76</v>
      </c>
    </row>
    <row r="38" spans="2:4" ht="25.5">
      <c r="B38" s="10" t="s">
        <v>77</v>
      </c>
      <c r="C38" s="11" t="s">
        <v>78</v>
      </c>
      <c r="D38" s="12" t="s">
        <v>79</v>
      </c>
    </row>
    <row r="39" spans="2:4" ht="25.5">
      <c r="B39" s="10" t="s">
        <v>80</v>
      </c>
      <c r="C39" s="11" t="s">
        <v>81</v>
      </c>
      <c r="D39" s="12" t="s">
        <v>82</v>
      </c>
    </row>
    <row r="40" spans="2:4" ht="25.5">
      <c r="B40" s="10" t="s">
        <v>83</v>
      </c>
      <c r="C40" s="11" t="s">
        <v>84</v>
      </c>
      <c r="D40" s="12" t="s">
        <v>85</v>
      </c>
    </row>
    <row r="41" spans="2:4" ht="25.5">
      <c r="B41" s="10" t="s">
        <v>86</v>
      </c>
      <c r="C41" s="11" t="s">
        <v>87</v>
      </c>
      <c r="D41" s="12" t="s">
        <v>88</v>
      </c>
    </row>
    <row r="42" spans="2:4">
      <c r="B42" s="10" t="s">
        <v>89</v>
      </c>
      <c r="C42" s="26" t="s">
        <v>90</v>
      </c>
      <c r="D42" s="12" t="s">
        <v>91</v>
      </c>
    </row>
    <row r="43" spans="2:4">
      <c r="B43" s="10" t="s">
        <v>92</v>
      </c>
      <c r="C43" s="26" t="s">
        <v>93</v>
      </c>
      <c r="D43" s="30" t="s">
        <v>94</v>
      </c>
    </row>
    <row r="44" spans="2:4">
      <c r="B44" s="10" t="s">
        <v>95</v>
      </c>
      <c r="C44" s="11" t="s">
        <v>96</v>
      </c>
      <c r="D44" s="12" t="s">
        <v>97</v>
      </c>
    </row>
    <row r="45" spans="2:4" ht="25.5">
      <c r="B45" s="10" t="s">
        <v>98</v>
      </c>
      <c r="C45" s="11" t="s">
        <v>99</v>
      </c>
      <c r="D45" s="12" t="s">
        <v>100</v>
      </c>
    </row>
    <row r="46" spans="2:4" ht="25.5">
      <c r="B46" s="10" t="s">
        <v>101</v>
      </c>
      <c r="C46" s="11" t="s">
        <v>102</v>
      </c>
      <c r="D46" s="12" t="s">
        <v>103</v>
      </c>
    </row>
    <row r="47" spans="2:4" ht="38.25">
      <c r="B47" s="10" t="s">
        <v>104</v>
      </c>
      <c r="C47" s="11" t="s">
        <v>105</v>
      </c>
      <c r="D47" s="12" t="s">
        <v>106</v>
      </c>
    </row>
    <row r="48" spans="2:4" ht="25.5">
      <c r="B48" s="10" t="s">
        <v>107</v>
      </c>
      <c r="C48" s="11" t="s">
        <v>108</v>
      </c>
      <c r="D48" s="12" t="s">
        <v>109</v>
      </c>
    </row>
    <row r="49" spans="2:4" ht="25.5">
      <c r="B49" s="10" t="s">
        <v>110</v>
      </c>
      <c r="C49" s="11" t="s">
        <v>111</v>
      </c>
      <c r="D49" s="12" t="s">
        <v>112</v>
      </c>
    </row>
    <row r="50" spans="2:4" ht="25.5">
      <c r="B50" s="10" t="s">
        <v>113</v>
      </c>
      <c r="C50" s="11" t="s">
        <v>114</v>
      </c>
      <c r="D50" s="28" t="s">
        <v>115</v>
      </c>
    </row>
    <row r="51" spans="2:4" ht="26.25" thickBot="1">
      <c r="B51" s="13" t="s">
        <v>116</v>
      </c>
      <c r="C51" s="14" t="s">
        <v>117</v>
      </c>
      <c r="D51" s="29" t="s">
        <v>118</v>
      </c>
    </row>
    <row r="52" spans="2:4" ht="15" thickBot="1"/>
    <row r="53" spans="2:4" ht="15.75">
      <c r="B53" s="54" t="s">
        <v>4</v>
      </c>
      <c r="C53" s="55"/>
      <c r="D53" s="56"/>
    </row>
    <row r="54" spans="2:4">
      <c r="B54" s="21" t="s">
        <v>12</v>
      </c>
      <c r="C54" s="24" t="s">
        <v>13</v>
      </c>
      <c r="D54" s="25" t="s">
        <v>14</v>
      </c>
    </row>
    <row r="55" spans="2:4" ht="26.25" customHeight="1">
      <c r="B55" s="31" t="s">
        <v>119</v>
      </c>
      <c r="C55" s="30" t="s">
        <v>120</v>
      </c>
      <c r="D55" s="32" t="s">
        <v>121</v>
      </c>
    </row>
    <row r="56" spans="2:4" ht="38.25">
      <c r="B56" s="31" t="s">
        <v>122</v>
      </c>
      <c r="C56" s="30" t="s">
        <v>123</v>
      </c>
      <c r="D56" s="32" t="s">
        <v>124</v>
      </c>
    </row>
    <row r="57" spans="2:4" ht="25.5">
      <c r="B57" s="31" t="s">
        <v>6</v>
      </c>
      <c r="C57" s="30" t="s">
        <v>125</v>
      </c>
      <c r="D57" s="32" t="s">
        <v>126</v>
      </c>
    </row>
    <row r="58" spans="2:4" ht="25.5">
      <c r="B58" s="31" t="s">
        <v>8</v>
      </c>
      <c r="C58" s="30" t="s">
        <v>127</v>
      </c>
      <c r="D58" s="32" t="s">
        <v>128</v>
      </c>
    </row>
    <row r="59" spans="2:4" ht="26.25" customHeight="1">
      <c r="B59" s="31" t="s">
        <v>129</v>
      </c>
      <c r="C59" s="30" t="s">
        <v>130</v>
      </c>
      <c r="D59" s="32" t="s">
        <v>131</v>
      </c>
    </row>
    <row r="60" spans="2:4">
      <c r="B60" s="31" t="s">
        <v>132</v>
      </c>
      <c r="C60" s="30" t="s">
        <v>133</v>
      </c>
      <c r="D60" s="32" t="s">
        <v>134</v>
      </c>
    </row>
    <row r="61" spans="2:4" ht="33.75" customHeight="1">
      <c r="B61" s="31" t="s">
        <v>135</v>
      </c>
      <c r="C61" s="30" t="s">
        <v>136</v>
      </c>
      <c r="D61" s="32" t="s">
        <v>137</v>
      </c>
    </row>
    <row r="62" spans="2:4" ht="24.75" customHeight="1">
      <c r="B62" s="31" t="s">
        <v>138</v>
      </c>
      <c r="C62" s="30" t="s">
        <v>139</v>
      </c>
      <c r="D62" s="32" t="s">
        <v>140</v>
      </c>
    </row>
    <row r="63" spans="2:4" ht="34.5" customHeight="1">
      <c r="B63" s="31" t="s">
        <v>141</v>
      </c>
      <c r="C63" s="30" t="s">
        <v>142</v>
      </c>
      <c r="D63" s="32" t="s">
        <v>143</v>
      </c>
    </row>
    <row r="64" spans="2:4" ht="63.75">
      <c r="B64" s="31" t="s">
        <v>144</v>
      </c>
      <c r="C64" s="30" t="s">
        <v>145</v>
      </c>
      <c r="D64" s="32" t="s">
        <v>146</v>
      </c>
    </row>
    <row r="65" spans="2:4" ht="25.5">
      <c r="B65" s="31" t="s">
        <v>147</v>
      </c>
      <c r="C65" s="30" t="s">
        <v>148</v>
      </c>
      <c r="D65" s="32" t="s">
        <v>149</v>
      </c>
    </row>
    <row r="66" spans="2:4" ht="34.5" customHeight="1">
      <c r="B66" s="31" t="s">
        <v>150</v>
      </c>
      <c r="C66" s="30" t="s">
        <v>151</v>
      </c>
      <c r="D66" s="32" t="s">
        <v>152</v>
      </c>
    </row>
    <row r="67" spans="2:4" ht="34.5" customHeight="1">
      <c r="B67" s="31" t="s">
        <v>153</v>
      </c>
      <c r="C67" s="30" t="s">
        <v>154</v>
      </c>
      <c r="D67" s="32" t="s">
        <v>155</v>
      </c>
    </row>
    <row r="68" spans="2:4" ht="34.5" customHeight="1">
      <c r="B68" s="31" t="s">
        <v>156</v>
      </c>
      <c r="C68" s="30" t="s">
        <v>157</v>
      </c>
      <c r="D68" s="32" t="s">
        <v>158</v>
      </c>
    </row>
    <row r="69" spans="2:4" ht="38.25">
      <c r="B69" s="31" t="s">
        <v>159</v>
      </c>
      <c r="C69" s="30" t="s">
        <v>160</v>
      </c>
      <c r="D69" s="32" t="s">
        <v>161</v>
      </c>
    </row>
    <row r="70" spans="2:4" ht="29.25" customHeight="1">
      <c r="B70" s="31" t="s">
        <v>10</v>
      </c>
      <c r="C70" s="30" t="s">
        <v>162</v>
      </c>
      <c r="D70" s="30" t="s">
        <v>163</v>
      </c>
    </row>
    <row r="71" spans="2:4" ht="15" thickBot="1"/>
    <row r="72" spans="2:4" ht="15.75">
      <c r="B72" s="54" t="s">
        <v>20</v>
      </c>
      <c r="C72" s="55"/>
      <c r="D72" s="56"/>
    </row>
    <row r="73" spans="2:4">
      <c r="B73" s="21" t="s">
        <v>12</v>
      </c>
      <c r="C73" s="24" t="s">
        <v>13</v>
      </c>
      <c r="D73" s="25" t="s">
        <v>14</v>
      </c>
    </row>
    <row r="74" spans="2:4" ht="29.25" customHeight="1">
      <c r="B74" s="10" t="s">
        <v>164</v>
      </c>
      <c r="C74" s="11" t="s">
        <v>165</v>
      </c>
      <c r="D74" s="12" t="s">
        <v>166</v>
      </c>
    </row>
    <row r="75" spans="2:4" ht="25.5">
      <c r="B75" s="10" t="s">
        <v>167</v>
      </c>
      <c r="C75" s="11" t="s">
        <v>168</v>
      </c>
      <c r="D75" s="12" t="s">
        <v>169</v>
      </c>
    </row>
    <row r="76" spans="2:4" ht="25.5">
      <c r="B76" s="10" t="s">
        <v>170</v>
      </c>
      <c r="C76" s="11" t="s">
        <v>171</v>
      </c>
      <c r="D76" s="12" t="s">
        <v>172</v>
      </c>
    </row>
    <row r="77" spans="2:4" ht="31.5" customHeight="1">
      <c r="B77" s="10" t="s">
        <v>173</v>
      </c>
      <c r="C77" s="11" t="s">
        <v>174</v>
      </c>
      <c r="D77" s="12" t="s">
        <v>175</v>
      </c>
    </row>
    <row r="78" spans="2:4" ht="25.5">
      <c r="B78" s="10" t="s">
        <v>176</v>
      </c>
      <c r="C78" s="11" t="s">
        <v>177</v>
      </c>
      <c r="D78" s="12" t="s">
        <v>178</v>
      </c>
    </row>
    <row r="79" spans="2:4" ht="25.5">
      <c r="B79" s="10" t="s">
        <v>179</v>
      </c>
      <c r="C79" s="11" t="s">
        <v>180</v>
      </c>
      <c r="D79" s="12" t="s">
        <v>181</v>
      </c>
    </row>
    <row r="80" spans="2:4" ht="25.5">
      <c r="B80" s="10" t="s">
        <v>182</v>
      </c>
      <c r="C80" s="11" t="s">
        <v>183</v>
      </c>
      <c r="D80" s="12" t="s">
        <v>184</v>
      </c>
    </row>
    <row r="81" spans="2:4" ht="25.5">
      <c r="B81" s="10" t="s">
        <v>185</v>
      </c>
      <c r="C81" s="11" t="s">
        <v>186</v>
      </c>
      <c r="D81" s="12" t="s">
        <v>187</v>
      </c>
    </row>
    <row r="82" spans="2:4" ht="25.5">
      <c r="B82" s="10" t="s">
        <v>188</v>
      </c>
      <c r="C82" s="11" t="s">
        <v>189</v>
      </c>
      <c r="D82" s="12" t="s">
        <v>190</v>
      </c>
    </row>
    <row r="83" spans="2:4">
      <c r="B83" s="10" t="s">
        <v>191</v>
      </c>
      <c r="C83" s="11" t="s">
        <v>192</v>
      </c>
      <c r="D83" s="12" t="s">
        <v>193</v>
      </c>
    </row>
    <row r="84" spans="2:4" ht="25.5">
      <c r="B84" s="10" t="s">
        <v>194</v>
      </c>
      <c r="C84" s="11" t="s">
        <v>195</v>
      </c>
      <c r="D84" s="12" t="s">
        <v>196</v>
      </c>
    </row>
    <row r="85" spans="2:4" ht="25.5">
      <c r="B85" s="10" t="s">
        <v>197</v>
      </c>
      <c r="C85" s="11" t="s">
        <v>198</v>
      </c>
      <c r="D85" s="12" t="s">
        <v>199</v>
      </c>
    </row>
    <row r="86" spans="2:4" ht="38.25">
      <c r="B86" s="10" t="s">
        <v>200</v>
      </c>
      <c r="C86" s="11" t="s">
        <v>201</v>
      </c>
      <c r="D86" s="12" t="s">
        <v>202</v>
      </c>
    </row>
    <row r="87" spans="2:4" ht="27" customHeight="1">
      <c r="B87" s="10" t="s">
        <v>203</v>
      </c>
      <c r="C87" s="11" t="s">
        <v>204</v>
      </c>
      <c r="D87" s="12" t="s">
        <v>205</v>
      </c>
    </row>
    <row r="88" spans="2:4" ht="26.25" customHeight="1">
      <c r="B88" s="10" t="s">
        <v>206</v>
      </c>
      <c r="C88" s="11" t="s">
        <v>207</v>
      </c>
      <c r="D88" s="12" t="s">
        <v>208</v>
      </c>
    </row>
    <row r="89" spans="2:4" ht="20.100000000000001" customHeight="1">
      <c r="B89" s="10" t="s">
        <v>209</v>
      </c>
      <c r="C89" s="11" t="s">
        <v>210</v>
      </c>
      <c r="D89" s="12" t="s">
        <v>211</v>
      </c>
    </row>
    <row r="90" spans="2:4" ht="30" customHeight="1">
      <c r="B90" s="10" t="s">
        <v>212</v>
      </c>
      <c r="C90" s="11" t="s">
        <v>213</v>
      </c>
      <c r="D90" s="12" t="s">
        <v>214</v>
      </c>
    </row>
    <row r="91" spans="2:4" ht="39" customHeight="1">
      <c r="B91" s="10" t="s">
        <v>215</v>
      </c>
      <c r="C91" s="11" t="s">
        <v>216</v>
      </c>
      <c r="D91" s="12" t="s">
        <v>217</v>
      </c>
    </row>
    <row r="92" spans="2:4" ht="38.25">
      <c r="B92" s="10" t="s">
        <v>218</v>
      </c>
      <c r="C92" s="11" t="s">
        <v>219</v>
      </c>
      <c r="D92" s="12" t="s">
        <v>220</v>
      </c>
    </row>
    <row r="93" spans="2:4" ht="25.5">
      <c r="B93" s="10" t="s">
        <v>221</v>
      </c>
      <c r="C93" s="11" t="s">
        <v>222</v>
      </c>
      <c r="D93" s="12" t="s">
        <v>223</v>
      </c>
    </row>
    <row r="94" spans="2:4" ht="35.25" customHeight="1">
      <c r="B94" s="10" t="s">
        <v>224</v>
      </c>
      <c r="C94" s="43" t="s">
        <v>225</v>
      </c>
      <c r="D94" s="12" t="s">
        <v>226</v>
      </c>
    </row>
    <row r="95" spans="2:4" ht="25.5">
      <c r="B95" s="10" t="s">
        <v>227</v>
      </c>
      <c r="C95" s="11" t="s">
        <v>228</v>
      </c>
      <c r="D95" s="12" t="s">
        <v>229</v>
      </c>
    </row>
    <row r="96" spans="2:4" ht="20.100000000000001" customHeight="1">
      <c r="B96" s="10" t="s">
        <v>230</v>
      </c>
      <c r="C96" s="11" t="s">
        <v>231</v>
      </c>
      <c r="D96" s="12" t="s">
        <v>232</v>
      </c>
    </row>
    <row r="97" spans="2:4" ht="26.25" thickBot="1">
      <c r="B97" s="13" t="s">
        <v>233</v>
      </c>
      <c r="C97" s="14" t="s">
        <v>234</v>
      </c>
      <c r="D97" s="15" t="s">
        <v>235</v>
      </c>
    </row>
    <row r="98" spans="2:4" ht="15" thickBot="1"/>
    <row r="99" spans="2:4" ht="18">
      <c r="B99" s="57" t="s">
        <v>21</v>
      </c>
      <c r="C99" s="58"/>
      <c r="D99" s="59"/>
    </row>
    <row r="100" spans="2:4">
      <c r="B100" s="21" t="s">
        <v>12</v>
      </c>
      <c r="C100" s="24" t="s">
        <v>13</v>
      </c>
      <c r="D100" s="25" t="s">
        <v>14</v>
      </c>
    </row>
    <row r="101" spans="2:4" ht="25.5">
      <c r="B101" s="10" t="s">
        <v>236</v>
      </c>
      <c r="C101" s="11" t="s">
        <v>237</v>
      </c>
      <c r="D101" s="12" t="s">
        <v>238</v>
      </c>
    </row>
    <row r="102" spans="2:4" ht="20.100000000000001" customHeight="1">
      <c r="B102" s="10" t="s">
        <v>239</v>
      </c>
      <c r="C102" s="11" t="s">
        <v>240</v>
      </c>
      <c r="D102" s="12" t="s">
        <v>241</v>
      </c>
    </row>
    <row r="103" spans="2:4" ht="20.100000000000001" customHeight="1">
      <c r="B103" s="10" t="s">
        <v>242</v>
      </c>
      <c r="C103" s="11" t="s">
        <v>243</v>
      </c>
      <c r="D103" s="12" t="s">
        <v>244</v>
      </c>
    </row>
    <row r="104" spans="2:4" ht="25.5">
      <c r="B104" s="31" t="s">
        <v>245</v>
      </c>
      <c r="C104" s="30" t="s">
        <v>246</v>
      </c>
      <c r="D104" s="32" t="s">
        <v>247</v>
      </c>
    </row>
    <row r="105" spans="2:4" ht="25.5">
      <c r="B105" s="10" t="s">
        <v>248</v>
      </c>
      <c r="C105" s="11" t="s">
        <v>249</v>
      </c>
      <c r="D105" s="12" t="s">
        <v>250</v>
      </c>
    </row>
    <row r="106" spans="2:4" ht="20.100000000000001" customHeight="1">
      <c r="B106" s="10" t="s">
        <v>251</v>
      </c>
      <c r="C106" s="11" t="s">
        <v>252</v>
      </c>
      <c r="D106" s="12" t="s">
        <v>253</v>
      </c>
    </row>
    <row r="107" spans="2:4" ht="20.100000000000001" customHeight="1">
      <c r="B107" s="10" t="s">
        <v>254</v>
      </c>
      <c r="C107" s="11" t="s">
        <v>255</v>
      </c>
      <c r="D107" s="12" t="s">
        <v>256</v>
      </c>
    </row>
    <row r="108" spans="2:4" ht="20.100000000000001" customHeight="1">
      <c r="B108" s="10" t="s">
        <v>257</v>
      </c>
      <c r="C108" s="11" t="s">
        <v>258</v>
      </c>
      <c r="D108" s="12" t="s">
        <v>259</v>
      </c>
    </row>
    <row r="109" spans="2:4" ht="20.100000000000001" customHeight="1">
      <c r="B109" s="10" t="s">
        <v>260</v>
      </c>
      <c r="C109" s="11" t="s">
        <v>261</v>
      </c>
      <c r="D109" s="12" t="s">
        <v>262</v>
      </c>
    </row>
    <row r="110" spans="2:4" ht="20.100000000000001" customHeight="1">
      <c r="B110" s="10" t="s">
        <v>263</v>
      </c>
      <c r="C110" s="11" t="s">
        <v>264</v>
      </c>
      <c r="D110" s="12" t="s">
        <v>265</v>
      </c>
    </row>
    <row r="111" spans="2:4" ht="25.5">
      <c r="B111" s="10" t="s">
        <v>266</v>
      </c>
      <c r="C111" s="11" t="s">
        <v>267</v>
      </c>
      <c r="D111" s="12" t="s">
        <v>268</v>
      </c>
    </row>
    <row r="112" spans="2:4" ht="25.5">
      <c r="B112" s="10" t="s">
        <v>269</v>
      </c>
      <c r="C112" s="11" t="s">
        <v>270</v>
      </c>
      <c r="D112" s="12" t="s">
        <v>271</v>
      </c>
    </row>
    <row r="113" spans="2:4" ht="20.100000000000001" customHeight="1">
      <c r="B113" s="10" t="s">
        <v>272</v>
      </c>
      <c r="C113" s="11" t="s">
        <v>273</v>
      </c>
      <c r="D113" s="12" t="s">
        <v>274</v>
      </c>
    </row>
    <row r="114" spans="2:4" ht="20.100000000000001" customHeight="1">
      <c r="B114" s="10" t="s">
        <v>275</v>
      </c>
      <c r="C114" s="11" t="s">
        <v>276</v>
      </c>
      <c r="D114" s="12" t="s">
        <v>277</v>
      </c>
    </row>
    <row r="115" spans="2:4" ht="20.100000000000001" customHeight="1">
      <c r="B115" s="10" t="s">
        <v>278</v>
      </c>
      <c r="C115" s="11" t="s">
        <v>279</v>
      </c>
      <c r="D115" s="12" t="s">
        <v>280</v>
      </c>
    </row>
    <row r="116" spans="2:4" ht="25.5">
      <c r="B116" s="10" t="s">
        <v>281</v>
      </c>
      <c r="C116" s="11" t="s">
        <v>282</v>
      </c>
      <c r="D116" s="12" t="s">
        <v>283</v>
      </c>
    </row>
    <row r="117" spans="2:4">
      <c r="B117" s="31" t="s">
        <v>284</v>
      </c>
      <c r="C117" s="30" t="s">
        <v>285</v>
      </c>
      <c r="D117" s="32" t="s">
        <v>286</v>
      </c>
    </row>
    <row r="118" spans="2:4" ht="25.5">
      <c r="B118" s="10" t="s">
        <v>287</v>
      </c>
      <c r="C118" s="11" t="s">
        <v>288</v>
      </c>
      <c r="D118" s="12" t="s">
        <v>289</v>
      </c>
    </row>
    <row r="119" spans="2:4" ht="15" thickBot="1"/>
    <row r="120" spans="2:4" ht="15.75">
      <c r="B120" s="54" t="s">
        <v>22</v>
      </c>
      <c r="C120" s="55"/>
      <c r="D120" s="56"/>
    </row>
    <row r="121" spans="2:4">
      <c r="B121" s="21" t="s">
        <v>12</v>
      </c>
      <c r="C121" s="24" t="s">
        <v>13</v>
      </c>
      <c r="D121" s="25" t="s">
        <v>14</v>
      </c>
    </row>
    <row r="122" spans="2:4" ht="25.5">
      <c r="B122" s="10" t="s">
        <v>290</v>
      </c>
      <c r="C122" s="11" t="s">
        <v>291</v>
      </c>
      <c r="D122" s="12" t="s">
        <v>292</v>
      </c>
    </row>
    <row r="123" spans="2:4" ht="25.5">
      <c r="B123" s="10" t="s">
        <v>293</v>
      </c>
      <c r="C123" s="11" t="s">
        <v>294</v>
      </c>
      <c r="D123" s="12" t="s">
        <v>295</v>
      </c>
    </row>
    <row r="124" spans="2:4" ht="25.5" customHeight="1">
      <c r="B124" s="10" t="s">
        <v>296</v>
      </c>
      <c r="C124" s="11" t="s">
        <v>297</v>
      </c>
      <c r="D124" s="12" t="s">
        <v>298</v>
      </c>
    </row>
    <row r="125" spans="2:4" ht="35.25" customHeight="1">
      <c r="B125" s="10" t="s">
        <v>299</v>
      </c>
      <c r="C125" s="11" t="s">
        <v>300</v>
      </c>
      <c r="D125" s="12" t="s">
        <v>301</v>
      </c>
    </row>
    <row r="126" spans="2:4" ht="25.5">
      <c r="B126" s="10" t="s">
        <v>302</v>
      </c>
      <c r="C126" s="11" t="s">
        <v>303</v>
      </c>
      <c r="D126" s="12" t="s">
        <v>304</v>
      </c>
    </row>
    <row r="127" spans="2:4" ht="23.25" customHeight="1">
      <c r="B127" s="10" t="s">
        <v>305</v>
      </c>
      <c r="C127" s="11" t="s">
        <v>306</v>
      </c>
      <c r="D127" s="12" t="s">
        <v>307</v>
      </c>
    </row>
    <row r="128" spans="2:4">
      <c r="B128" s="10" t="s">
        <v>308</v>
      </c>
      <c r="C128" s="11" t="s">
        <v>309</v>
      </c>
      <c r="D128" s="12" t="s">
        <v>310</v>
      </c>
    </row>
    <row r="129" spans="2:4" ht="25.5">
      <c r="B129" s="10" t="s">
        <v>311</v>
      </c>
      <c r="C129" s="26" t="s">
        <v>312</v>
      </c>
      <c r="D129" s="12" t="s">
        <v>313</v>
      </c>
    </row>
    <row r="130" spans="2:4" ht="25.5">
      <c r="B130" s="10" t="s">
        <v>314</v>
      </c>
      <c r="C130" s="11" t="s">
        <v>315</v>
      </c>
      <c r="D130" s="12" t="s">
        <v>316</v>
      </c>
    </row>
    <row r="131" spans="2:4" ht="25.5">
      <c r="B131" s="10" t="s">
        <v>317</v>
      </c>
      <c r="C131" s="11" t="s">
        <v>318</v>
      </c>
      <c r="D131" s="12" t="s">
        <v>319</v>
      </c>
    </row>
    <row r="132" spans="2:4" ht="23.25" customHeight="1">
      <c r="B132" s="10" t="s">
        <v>320</v>
      </c>
      <c r="C132" s="11" t="s">
        <v>321</v>
      </c>
      <c r="D132" s="12" t="s">
        <v>322</v>
      </c>
    </row>
    <row r="133" spans="2:4" ht="25.5">
      <c r="B133" s="10" t="s">
        <v>323</v>
      </c>
      <c r="C133" s="11" t="s">
        <v>324</v>
      </c>
      <c r="D133" s="12" t="s">
        <v>325</v>
      </c>
    </row>
    <row r="134" spans="2:4" ht="25.5">
      <c r="B134" s="10" t="s">
        <v>326</v>
      </c>
      <c r="C134" s="11" t="s">
        <v>327</v>
      </c>
      <c r="D134" s="12" t="s">
        <v>328</v>
      </c>
    </row>
    <row r="135" spans="2:4" ht="25.5">
      <c r="B135" s="10" t="s">
        <v>329</v>
      </c>
      <c r="C135" s="11" t="s">
        <v>330</v>
      </c>
      <c r="D135" s="12" t="s">
        <v>331</v>
      </c>
    </row>
    <row r="136" spans="2:4" ht="24" customHeight="1">
      <c r="B136" s="10" t="s">
        <v>332</v>
      </c>
      <c r="C136" s="11" t="s">
        <v>333</v>
      </c>
      <c r="D136" s="12" t="s">
        <v>334</v>
      </c>
    </row>
    <row r="137" spans="2:4" ht="25.5">
      <c r="B137" s="10" t="s">
        <v>335</v>
      </c>
      <c r="C137" s="11" t="s">
        <v>336</v>
      </c>
      <c r="D137" s="12" t="s">
        <v>337</v>
      </c>
    </row>
    <row r="138" spans="2:4" ht="26.25" customHeight="1">
      <c r="B138" s="10" t="s">
        <v>338</v>
      </c>
      <c r="C138" s="11" t="s">
        <v>339</v>
      </c>
      <c r="D138" s="12" t="s">
        <v>340</v>
      </c>
    </row>
    <row r="139" spans="2:4" ht="25.5">
      <c r="B139" s="10" t="s">
        <v>341</v>
      </c>
      <c r="C139" s="11" t="s">
        <v>342</v>
      </c>
      <c r="D139" s="12" t="s">
        <v>343</v>
      </c>
    </row>
    <row r="140" spans="2:4" ht="25.5">
      <c r="B140" s="10" t="s">
        <v>344</v>
      </c>
      <c r="C140" s="11" t="s">
        <v>345</v>
      </c>
      <c r="D140" s="12" t="s">
        <v>346</v>
      </c>
    </row>
    <row r="141" spans="2:4" ht="25.5">
      <c r="B141" s="10" t="s">
        <v>347</v>
      </c>
      <c r="C141" s="11" t="s">
        <v>348</v>
      </c>
      <c r="D141" s="12" t="s">
        <v>349</v>
      </c>
    </row>
    <row r="142" spans="2:4" ht="15" thickBot="1">
      <c r="B142" s="13" t="s">
        <v>350</v>
      </c>
      <c r="C142" s="14" t="s">
        <v>351</v>
      </c>
      <c r="D142" s="15" t="s">
        <v>352</v>
      </c>
    </row>
    <row r="143" spans="2:4" ht="15" thickBot="1"/>
    <row r="144" spans="2:4" ht="15.75">
      <c r="B144" s="54" t="s">
        <v>23</v>
      </c>
      <c r="C144" s="55"/>
      <c r="D144" s="56"/>
    </row>
    <row r="145" spans="2:4">
      <c r="B145" s="21" t="s">
        <v>12</v>
      </c>
      <c r="C145" s="24" t="s">
        <v>13</v>
      </c>
      <c r="D145" s="25" t="s">
        <v>14</v>
      </c>
    </row>
    <row r="146" spans="2:4">
      <c r="B146" s="10" t="s">
        <v>353</v>
      </c>
      <c r="C146" s="11" t="s">
        <v>354</v>
      </c>
      <c r="D146" s="12" t="s">
        <v>355</v>
      </c>
    </row>
    <row r="147" spans="2:4" ht="24.75" customHeight="1">
      <c r="B147" s="10" t="s">
        <v>356</v>
      </c>
      <c r="C147" s="11" t="s">
        <v>357</v>
      </c>
      <c r="D147" s="12" t="s">
        <v>358</v>
      </c>
    </row>
    <row r="148" spans="2:4" ht="25.5">
      <c r="B148" s="10" t="s">
        <v>359</v>
      </c>
      <c r="C148" s="11" t="s">
        <v>360</v>
      </c>
      <c r="D148" s="12" t="s">
        <v>361</v>
      </c>
    </row>
    <row r="149" spans="2:4" ht="25.5">
      <c r="B149" s="10" t="s">
        <v>362</v>
      </c>
      <c r="C149" s="11" t="s">
        <v>363</v>
      </c>
      <c r="D149" s="12" t="s">
        <v>364</v>
      </c>
    </row>
    <row r="150" spans="2:4" ht="25.5">
      <c r="B150" s="10" t="s">
        <v>365</v>
      </c>
      <c r="C150" s="11" t="s">
        <v>366</v>
      </c>
      <c r="D150" s="12" t="s">
        <v>367</v>
      </c>
    </row>
    <row r="151" spans="2:4" ht="25.5">
      <c r="B151" s="10" t="s">
        <v>368</v>
      </c>
      <c r="C151" s="11" t="s">
        <v>369</v>
      </c>
      <c r="D151" s="12" t="s">
        <v>370</v>
      </c>
    </row>
    <row r="152" spans="2:4">
      <c r="B152" s="10" t="s">
        <v>371</v>
      </c>
      <c r="C152" s="11" t="s">
        <v>372</v>
      </c>
      <c r="D152" s="12" t="s">
        <v>373</v>
      </c>
    </row>
    <row r="153" spans="2:4">
      <c r="B153" s="10" t="s">
        <v>374</v>
      </c>
      <c r="C153" s="11" t="s">
        <v>375</v>
      </c>
      <c r="D153" s="12" t="s">
        <v>376</v>
      </c>
    </row>
    <row r="154" spans="2:4">
      <c r="B154" s="10" t="s">
        <v>377</v>
      </c>
      <c r="C154" s="11" t="s">
        <v>378</v>
      </c>
      <c r="D154" s="12" t="s">
        <v>379</v>
      </c>
    </row>
    <row r="155" spans="2:4">
      <c r="B155" s="10" t="s">
        <v>380</v>
      </c>
      <c r="C155" s="11" t="s">
        <v>381</v>
      </c>
      <c r="D155" s="12" t="s">
        <v>382</v>
      </c>
    </row>
    <row r="156" spans="2:4">
      <c r="B156" s="27" t="s">
        <v>383</v>
      </c>
      <c r="C156" s="26" t="s">
        <v>384</v>
      </c>
      <c r="D156" s="28" t="s">
        <v>385</v>
      </c>
    </row>
    <row r="157" spans="2:4" ht="25.5">
      <c r="B157" s="10" t="s">
        <v>386</v>
      </c>
      <c r="C157" s="11" t="s">
        <v>387</v>
      </c>
      <c r="D157" s="12" t="s">
        <v>388</v>
      </c>
    </row>
    <row r="158" spans="2:4" ht="25.5">
      <c r="B158" s="10" t="s">
        <v>389</v>
      </c>
      <c r="C158" s="11" t="s">
        <v>390</v>
      </c>
      <c r="D158" s="12" t="s">
        <v>391</v>
      </c>
    </row>
    <row r="159" spans="2:4" ht="24.75" customHeight="1">
      <c r="B159" s="10" t="s">
        <v>392</v>
      </c>
      <c r="C159" s="11" t="s">
        <v>393</v>
      </c>
      <c r="D159" s="12" t="s">
        <v>394</v>
      </c>
    </row>
    <row r="160" spans="2:4" ht="17.25" customHeight="1">
      <c r="B160" s="27" t="s">
        <v>395</v>
      </c>
      <c r="C160" s="11" t="s">
        <v>396</v>
      </c>
      <c r="D160" s="11" t="s">
        <v>397</v>
      </c>
    </row>
    <row r="161" spans="2:4" ht="25.5" customHeight="1">
      <c r="B161" s="10" t="s">
        <v>398</v>
      </c>
      <c r="C161" s="11" t="s">
        <v>399</v>
      </c>
      <c r="D161" s="12" t="s">
        <v>400</v>
      </c>
    </row>
    <row r="162" spans="2:4" ht="24.75" customHeight="1">
      <c r="B162" s="10" t="s">
        <v>401</v>
      </c>
      <c r="C162" s="11" t="s">
        <v>402</v>
      </c>
      <c r="D162" s="12" t="s">
        <v>403</v>
      </c>
    </row>
    <row r="163" spans="2:4" ht="27" customHeight="1">
      <c r="B163" s="10" t="s">
        <v>404</v>
      </c>
      <c r="C163" s="11" t="s">
        <v>405</v>
      </c>
      <c r="D163" s="12" t="s">
        <v>406</v>
      </c>
    </row>
    <row r="164" spans="2:4">
      <c r="B164" s="10" t="s">
        <v>407</v>
      </c>
      <c r="C164" s="11" t="s">
        <v>408</v>
      </c>
      <c r="D164" s="12" t="s">
        <v>409</v>
      </c>
    </row>
    <row r="165" spans="2:4">
      <c r="B165" s="10" t="s">
        <v>410</v>
      </c>
      <c r="C165" s="11" t="s">
        <v>411</v>
      </c>
      <c r="D165" s="12" t="s">
        <v>412</v>
      </c>
    </row>
    <row r="166" spans="2:4">
      <c r="B166" s="10" t="s">
        <v>413</v>
      </c>
      <c r="C166" s="11" t="s">
        <v>414</v>
      </c>
      <c r="D166" s="12" t="s">
        <v>415</v>
      </c>
    </row>
    <row r="167" spans="2:4" ht="38.25">
      <c r="B167" s="10" t="s">
        <v>416</v>
      </c>
      <c r="C167" s="11" t="s">
        <v>417</v>
      </c>
      <c r="D167" s="12" t="s">
        <v>418</v>
      </c>
    </row>
    <row r="168" spans="2:4">
      <c r="B168" s="10" t="s">
        <v>419</v>
      </c>
      <c r="C168" s="11" t="s">
        <v>420</v>
      </c>
      <c r="D168" s="12" t="s">
        <v>421</v>
      </c>
    </row>
    <row r="169" spans="2:4" ht="24.75" customHeight="1">
      <c r="B169" s="10" t="s">
        <v>422</v>
      </c>
      <c r="C169" s="11" t="s">
        <v>423</v>
      </c>
      <c r="D169" s="12" t="s">
        <v>424</v>
      </c>
    </row>
    <row r="170" spans="2:4" ht="25.5">
      <c r="B170" s="10" t="s">
        <v>425</v>
      </c>
      <c r="C170" s="11" t="s">
        <v>426</v>
      </c>
      <c r="D170" s="12" t="s">
        <v>427</v>
      </c>
    </row>
    <row r="171" spans="2:4" ht="38.25">
      <c r="B171" s="10" t="s">
        <v>428</v>
      </c>
      <c r="C171" s="11" t="s">
        <v>429</v>
      </c>
      <c r="D171" s="12" t="s">
        <v>430</v>
      </c>
    </row>
    <row r="172" spans="2:4">
      <c r="B172" s="10" t="s">
        <v>431</v>
      </c>
      <c r="C172" s="11" t="s">
        <v>432</v>
      </c>
      <c r="D172" s="12" t="s">
        <v>433</v>
      </c>
    </row>
    <row r="173" spans="2:4" ht="38.25">
      <c r="B173" s="10" t="s">
        <v>434</v>
      </c>
      <c r="C173" s="11" t="s">
        <v>435</v>
      </c>
      <c r="D173" s="12" t="s">
        <v>436</v>
      </c>
    </row>
    <row r="174" spans="2:4">
      <c r="B174" s="10" t="s">
        <v>437</v>
      </c>
      <c r="C174" s="11" t="s">
        <v>438</v>
      </c>
      <c r="D174" s="12" t="s">
        <v>439</v>
      </c>
    </row>
    <row r="175" spans="2:4">
      <c r="B175" s="10" t="s">
        <v>440</v>
      </c>
      <c r="C175" s="11" t="s">
        <v>441</v>
      </c>
      <c r="D175" s="12" t="s">
        <v>442</v>
      </c>
    </row>
    <row r="176" spans="2:4">
      <c r="B176" s="10" t="s">
        <v>443</v>
      </c>
      <c r="C176" s="11" t="s">
        <v>444</v>
      </c>
      <c r="D176" s="12" t="s">
        <v>445</v>
      </c>
    </row>
    <row r="177" spans="2:4" ht="26.25" customHeight="1">
      <c r="B177" s="27" t="s">
        <v>446</v>
      </c>
      <c r="C177" s="26" t="s">
        <v>447</v>
      </c>
      <c r="D177" s="28" t="s">
        <v>448</v>
      </c>
    </row>
    <row r="178" spans="2:4">
      <c r="B178" s="10" t="s">
        <v>449</v>
      </c>
      <c r="C178" s="11" t="s">
        <v>450</v>
      </c>
      <c r="D178" s="12" t="s">
        <v>451</v>
      </c>
    </row>
    <row r="179" spans="2:4">
      <c r="B179" s="10" t="s">
        <v>452</v>
      </c>
      <c r="C179" s="11" t="s">
        <v>453</v>
      </c>
      <c r="D179" s="12" t="s">
        <v>454</v>
      </c>
    </row>
    <row r="180" spans="2:4" ht="25.5">
      <c r="B180" s="10" t="s">
        <v>455</v>
      </c>
      <c r="C180" s="11" t="s">
        <v>456</v>
      </c>
      <c r="D180" s="12" t="s">
        <v>457</v>
      </c>
    </row>
    <row r="181" spans="2:4" ht="25.5" customHeight="1">
      <c r="B181" s="10" t="s">
        <v>458</v>
      </c>
      <c r="C181" s="11" t="s">
        <v>459</v>
      </c>
      <c r="D181" s="12" t="s">
        <v>460</v>
      </c>
    </row>
    <row r="182" spans="2:4">
      <c r="B182" s="10" t="s">
        <v>461</v>
      </c>
      <c r="C182" s="11" t="s">
        <v>462</v>
      </c>
      <c r="D182" s="12" t="s">
        <v>463</v>
      </c>
    </row>
    <row r="183" spans="2:4" ht="25.5">
      <c r="B183" s="27" t="s">
        <v>464</v>
      </c>
      <c r="C183" s="26" t="s">
        <v>465</v>
      </c>
      <c r="D183" s="28" t="s">
        <v>466</v>
      </c>
    </row>
    <row r="184" spans="2:4">
      <c r="B184" s="10" t="s">
        <v>467</v>
      </c>
      <c r="C184" s="11" t="s">
        <v>468</v>
      </c>
      <c r="D184" s="12" t="s">
        <v>469</v>
      </c>
    </row>
    <row r="185" spans="2:4" ht="25.5">
      <c r="B185" s="16" t="s">
        <v>470</v>
      </c>
      <c r="C185" s="17" t="s">
        <v>471</v>
      </c>
      <c r="D185" s="18" t="s">
        <v>472</v>
      </c>
    </row>
    <row r="186" spans="2:4" ht="25.5">
      <c r="B186" s="27" t="s">
        <v>473</v>
      </c>
      <c r="C186" s="26" t="s">
        <v>474</v>
      </c>
      <c r="D186" s="28" t="s">
        <v>475</v>
      </c>
    </row>
    <row r="187" spans="2:4" ht="22.5" customHeight="1">
      <c r="B187" s="16" t="s">
        <v>476</v>
      </c>
      <c r="C187" s="17" t="s">
        <v>477</v>
      </c>
      <c r="D187" s="18" t="s">
        <v>478</v>
      </c>
    </row>
    <row r="188" spans="2:4" s="36" customFormat="1" ht="19.5" customHeight="1">
      <c r="B188" s="33" t="s">
        <v>479</v>
      </c>
      <c r="C188" s="34" t="s">
        <v>480</v>
      </c>
      <c r="D188" s="35" t="s">
        <v>481</v>
      </c>
    </row>
    <row r="189" spans="2:4" ht="25.5">
      <c r="B189" s="16" t="s">
        <v>482</v>
      </c>
      <c r="C189" s="17" t="s">
        <v>483</v>
      </c>
      <c r="D189" s="18" t="s">
        <v>484</v>
      </c>
    </row>
    <row r="190" spans="2:4" s="36" customFormat="1">
      <c r="B190" s="33" t="s">
        <v>485</v>
      </c>
      <c r="C190" s="34" t="s">
        <v>486</v>
      </c>
      <c r="D190" s="35" t="s">
        <v>487</v>
      </c>
    </row>
    <row r="191" spans="2:4" s="36" customFormat="1">
      <c r="B191" s="33" t="s">
        <v>488</v>
      </c>
      <c r="C191" s="34" t="s">
        <v>489</v>
      </c>
      <c r="D191" s="35" t="s">
        <v>490</v>
      </c>
    </row>
    <row r="192" spans="2:4" ht="25.5">
      <c r="B192" s="16" t="s">
        <v>491</v>
      </c>
      <c r="C192" s="17" t="s">
        <v>492</v>
      </c>
      <c r="D192" s="18" t="s">
        <v>493</v>
      </c>
    </row>
    <row r="193" spans="2:4" ht="25.5">
      <c r="B193" s="16" t="s">
        <v>494</v>
      </c>
      <c r="C193" s="17" t="s">
        <v>495</v>
      </c>
      <c r="D193" s="18" t="s">
        <v>496</v>
      </c>
    </row>
    <row r="194" spans="2:4" s="36" customFormat="1">
      <c r="B194" s="33" t="s">
        <v>497</v>
      </c>
      <c r="C194" s="26" t="s">
        <v>498</v>
      </c>
      <c r="D194" s="35" t="s">
        <v>499</v>
      </c>
    </row>
    <row r="195" spans="2:4" ht="25.5">
      <c r="B195" s="16" t="s">
        <v>500</v>
      </c>
      <c r="C195" s="17" t="s">
        <v>501</v>
      </c>
      <c r="D195" s="18" t="s">
        <v>502</v>
      </c>
    </row>
    <row r="196" spans="2:4" ht="26.25" thickBot="1">
      <c r="B196" s="13" t="s">
        <v>503</v>
      </c>
      <c r="C196" s="14" t="s">
        <v>504</v>
      </c>
      <c r="D196" s="15" t="s">
        <v>505</v>
      </c>
    </row>
    <row r="197" spans="2:4" ht="15" thickBot="1"/>
    <row r="198" spans="2:4" ht="15.75">
      <c r="B198" s="54" t="s">
        <v>24</v>
      </c>
      <c r="C198" s="55"/>
      <c r="D198" s="56"/>
    </row>
    <row r="199" spans="2:4">
      <c r="B199" s="21" t="s">
        <v>12</v>
      </c>
      <c r="C199" s="24" t="s">
        <v>13</v>
      </c>
      <c r="D199" s="25" t="s">
        <v>14</v>
      </c>
    </row>
    <row r="200" spans="2:4">
      <c r="B200" s="10" t="s">
        <v>506</v>
      </c>
      <c r="C200" s="11" t="s">
        <v>507</v>
      </c>
      <c r="D200" s="12" t="s">
        <v>508</v>
      </c>
    </row>
    <row r="201" spans="2:4" ht="25.5">
      <c r="B201" s="10" t="s">
        <v>509</v>
      </c>
      <c r="C201" s="11" t="s">
        <v>510</v>
      </c>
      <c r="D201" s="12" t="s">
        <v>511</v>
      </c>
    </row>
    <row r="202" spans="2:4" ht="25.5">
      <c r="B202" s="10" t="s">
        <v>512</v>
      </c>
      <c r="C202" s="11" t="s">
        <v>513</v>
      </c>
      <c r="D202" s="12" t="s">
        <v>514</v>
      </c>
    </row>
    <row r="203" spans="2:4" ht="25.5">
      <c r="B203" s="10" t="s">
        <v>515</v>
      </c>
      <c r="C203" s="11" t="s">
        <v>516</v>
      </c>
      <c r="D203" s="12" t="s">
        <v>517</v>
      </c>
    </row>
    <row r="204" spans="2:4" ht="25.5">
      <c r="B204" s="10" t="s">
        <v>518</v>
      </c>
      <c r="C204" s="11" t="s">
        <v>519</v>
      </c>
      <c r="D204" s="12" t="s">
        <v>520</v>
      </c>
    </row>
    <row r="205" spans="2:4" ht="25.5">
      <c r="B205" s="10" t="s">
        <v>521</v>
      </c>
      <c r="C205" s="11" t="s">
        <v>522</v>
      </c>
      <c r="D205" s="12" t="s">
        <v>523</v>
      </c>
    </row>
    <row r="206" spans="2:4">
      <c r="B206" s="10" t="s">
        <v>524</v>
      </c>
      <c r="C206" s="11" t="s">
        <v>525</v>
      </c>
      <c r="D206" s="12" t="s">
        <v>526</v>
      </c>
    </row>
    <row r="207" spans="2:4" ht="25.5">
      <c r="B207" s="10" t="s">
        <v>527</v>
      </c>
      <c r="C207" s="11" t="s">
        <v>528</v>
      </c>
      <c r="D207" s="12" t="s">
        <v>529</v>
      </c>
    </row>
    <row r="208" spans="2:4">
      <c r="B208" s="10" t="s">
        <v>530</v>
      </c>
      <c r="C208" s="11" t="s">
        <v>531</v>
      </c>
      <c r="D208" s="12" t="s">
        <v>532</v>
      </c>
    </row>
    <row r="209" spans="2:4">
      <c r="B209" s="10" t="s">
        <v>533</v>
      </c>
      <c r="C209" s="11" t="s">
        <v>534</v>
      </c>
      <c r="D209" s="12" t="s">
        <v>535</v>
      </c>
    </row>
    <row r="210" spans="2:4" ht="25.5">
      <c r="B210" s="10" t="s">
        <v>536</v>
      </c>
      <c r="C210" s="11" t="s">
        <v>537</v>
      </c>
      <c r="D210" s="12" t="s">
        <v>538</v>
      </c>
    </row>
    <row r="211" spans="2:4" ht="25.5">
      <c r="B211" s="10" t="s">
        <v>539</v>
      </c>
      <c r="C211" s="11" t="s">
        <v>540</v>
      </c>
      <c r="D211" s="12" t="s">
        <v>541</v>
      </c>
    </row>
    <row r="212" spans="2:4">
      <c r="B212" s="10" t="s">
        <v>542</v>
      </c>
      <c r="C212" s="11" t="s">
        <v>543</v>
      </c>
      <c r="D212" s="12" t="s">
        <v>544</v>
      </c>
    </row>
    <row r="213" spans="2:4">
      <c r="B213" s="10" t="s">
        <v>545</v>
      </c>
      <c r="C213" s="11" t="s">
        <v>546</v>
      </c>
      <c r="D213" s="12" t="s">
        <v>547</v>
      </c>
    </row>
    <row r="214" spans="2:4" ht="25.5">
      <c r="B214" s="10" t="s">
        <v>548</v>
      </c>
      <c r="C214" s="11" t="s">
        <v>549</v>
      </c>
      <c r="D214" s="12" t="s">
        <v>550</v>
      </c>
    </row>
    <row r="215" spans="2:4" ht="25.5" customHeight="1">
      <c r="B215" s="10" t="s">
        <v>551</v>
      </c>
      <c r="C215" s="11" t="s">
        <v>552</v>
      </c>
      <c r="D215" s="12" t="s">
        <v>553</v>
      </c>
    </row>
    <row r="216" spans="2:4" ht="25.5">
      <c r="B216" s="10" t="s">
        <v>554</v>
      </c>
      <c r="C216" s="11" t="s">
        <v>555</v>
      </c>
      <c r="D216" s="12" t="s">
        <v>556</v>
      </c>
    </row>
    <row r="217" spans="2:4" ht="25.5">
      <c r="B217" s="10" t="s">
        <v>557</v>
      </c>
      <c r="C217" s="11" t="s">
        <v>558</v>
      </c>
      <c r="D217" s="12" t="s">
        <v>559</v>
      </c>
    </row>
    <row r="218" spans="2:4" ht="25.5">
      <c r="B218" s="10" t="s">
        <v>560</v>
      </c>
      <c r="C218" s="11" t="s">
        <v>561</v>
      </c>
      <c r="D218" s="12" t="s">
        <v>562</v>
      </c>
    </row>
    <row r="219" spans="2:4" ht="38.25">
      <c r="B219" s="10" t="s">
        <v>563</v>
      </c>
      <c r="C219" s="11" t="s">
        <v>564</v>
      </c>
      <c r="D219" s="12" t="s">
        <v>565</v>
      </c>
    </row>
    <row r="220" spans="2:4" ht="23.25" customHeight="1">
      <c r="B220" s="10" t="s">
        <v>263</v>
      </c>
      <c r="C220" s="11" t="s">
        <v>264</v>
      </c>
      <c r="D220" s="12" t="s">
        <v>566</v>
      </c>
    </row>
    <row r="221" spans="2:4" ht="24" customHeight="1">
      <c r="B221" s="10" t="s">
        <v>567</v>
      </c>
      <c r="C221" s="11" t="s">
        <v>568</v>
      </c>
      <c r="D221" s="12" t="s">
        <v>569</v>
      </c>
    </row>
    <row r="222" spans="2:4" ht="38.25">
      <c r="B222" s="10" t="s">
        <v>570</v>
      </c>
      <c r="C222" s="11" t="s">
        <v>571</v>
      </c>
      <c r="D222" s="12" t="s">
        <v>572</v>
      </c>
    </row>
    <row r="223" spans="2:4" ht="38.25">
      <c r="B223" s="10" t="s">
        <v>573</v>
      </c>
      <c r="C223" s="11" t="s">
        <v>574</v>
      </c>
      <c r="D223" s="12" t="s">
        <v>575</v>
      </c>
    </row>
    <row r="224" spans="2:4" ht="15" thickBot="1">
      <c r="B224" s="13" t="s">
        <v>576</v>
      </c>
      <c r="C224" s="14" t="s">
        <v>577</v>
      </c>
      <c r="D224" s="15" t="s">
        <v>578</v>
      </c>
    </row>
    <row r="225" spans="2:4" ht="15" thickBot="1"/>
    <row r="226" spans="2:4" ht="15.75">
      <c r="B226" s="54" t="s">
        <v>25</v>
      </c>
      <c r="C226" s="55"/>
      <c r="D226" s="56"/>
    </row>
    <row r="227" spans="2:4">
      <c r="B227" s="21" t="s">
        <v>12</v>
      </c>
      <c r="C227" s="24" t="s">
        <v>13</v>
      </c>
      <c r="D227" s="25" t="s">
        <v>14</v>
      </c>
    </row>
    <row r="228" spans="2:4" ht="24" customHeight="1">
      <c r="B228" s="10" t="s">
        <v>579</v>
      </c>
      <c r="C228" s="11" t="s">
        <v>580</v>
      </c>
      <c r="D228" s="12" t="s">
        <v>581</v>
      </c>
    </row>
    <row r="229" spans="2:4" ht="24" customHeight="1">
      <c r="B229" s="10" t="s">
        <v>582</v>
      </c>
      <c r="C229" s="11" t="s">
        <v>583</v>
      </c>
      <c r="D229" s="12" t="s">
        <v>584</v>
      </c>
    </row>
    <row r="230" spans="2:4" ht="24" customHeight="1">
      <c r="B230" s="10" t="s">
        <v>585</v>
      </c>
      <c r="C230" s="11" t="s">
        <v>586</v>
      </c>
      <c r="D230" s="12" t="s">
        <v>587</v>
      </c>
    </row>
    <row r="231" spans="2:4" ht="25.5">
      <c r="B231" s="10" t="s">
        <v>588</v>
      </c>
      <c r="C231" s="11" t="s">
        <v>589</v>
      </c>
      <c r="D231" s="12" t="s">
        <v>590</v>
      </c>
    </row>
    <row r="232" spans="2:4" ht="25.5">
      <c r="B232" s="10" t="s">
        <v>591</v>
      </c>
      <c r="C232" s="11" t="s">
        <v>592</v>
      </c>
      <c r="D232" s="12" t="s">
        <v>593</v>
      </c>
    </row>
    <row r="233" spans="2:4">
      <c r="B233" s="10" t="s">
        <v>594</v>
      </c>
      <c r="C233" s="11" t="s">
        <v>595</v>
      </c>
      <c r="D233" s="12" t="s">
        <v>596</v>
      </c>
    </row>
    <row r="234" spans="2:4" ht="25.5">
      <c r="B234" s="10" t="s">
        <v>597</v>
      </c>
      <c r="C234" s="11" t="s">
        <v>598</v>
      </c>
      <c r="D234" s="12" t="s">
        <v>599</v>
      </c>
    </row>
    <row r="235" spans="2:4">
      <c r="B235" s="10" t="s">
        <v>600</v>
      </c>
      <c r="C235" s="11" t="s">
        <v>601</v>
      </c>
      <c r="D235" s="12" t="s">
        <v>602</v>
      </c>
    </row>
    <row r="236" spans="2:4">
      <c r="B236" s="10" t="s">
        <v>603</v>
      </c>
      <c r="C236" s="11" t="s">
        <v>604</v>
      </c>
      <c r="D236" s="12" t="s">
        <v>605</v>
      </c>
    </row>
    <row r="237" spans="2:4">
      <c r="B237" s="10" t="s">
        <v>606</v>
      </c>
      <c r="C237" s="11" t="s">
        <v>607</v>
      </c>
      <c r="D237" s="12" t="s">
        <v>608</v>
      </c>
    </row>
    <row r="238" spans="2:4" ht="25.5">
      <c r="B238" s="10" t="s">
        <v>609</v>
      </c>
      <c r="C238" s="11" t="s">
        <v>610</v>
      </c>
      <c r="D238" s="12" t="s">
        <v>611</v>
      </c>
    </row>
    <row r="239" spans="2:4" ht="20.25" customHeight="1">
      <c r="B239" s="10" t="s">
        <v>612</v>
      </c>
      <c r="C239" s="11" t="s">
        <v>613</v>
      </c>
      <c r="D239" s="12" t="s">
        <v>614</v>
      </c>
    </row>
    <row r="240" spans="2:4" ht="21" customHeight="1">
      <c r="B240" s="10" t="s">
        <v>615</v>
      </c>
      <c r="C240" s="11" t="s">
        <v>616</v>
      </c>
      <c r="D240" s="12" t="s">
        <v>617</v>
      </c>
    </row>
    <row r="241" spans="2:4" ht="18" customHeight="1">
      <c r="B241" s="10" t="s">
        <v>618</v>
      </c>
      <c r="C241" s="11" t="s">
        <v>619</v>
      </c>
      <c r="D241" s="12" t="s">
        <v>620</v>
      </c>
    </row>
    <row r="242" spans="2:4" ht="20.25" customHeight="1" thickBot="1">
      <c r="B242" s="13" t="s">
        <v>621</v>
      </c>
      <c r="C242" s="14" t="s">
        <v>622</v>
      </c>
      <c r="D242" s="15" t="s">
        <v>623</v>
      </c>
    </row>
  </sheetData>
  <sortState xmlns:xlrd2="http://schemas.microsoft.com/office/spreadsheetml/2017/richdata2" ref="B140:D182">
    <sortCondition ref="B140"/>
  </sortState>
  <mergeCells count="11">
    <mergeCell ref="B2:D2"/>
    <mergeCell ref="B3:D3"/>
    <mergeCell ref="B16:D16"/>
    <mergeCell ref="B28:D28"/>
    <mergeCell ref="B226:D226"/>
    <mergeCell ref="B53:D53"/>
    <mergeCell ref="B72:D72"/>
    <mergeCell ref="B99:D99"/>
    <mergeCell ref="B120:D120"/>
    <mergeCell ref="B144:D144"/>
    <mergeCell ref="B198:D198"/>
  </mergeCells>
  <hyperlinks>
    <hyperlink ref="B6" location="Attendance" display="Attendance" xr:uid="{00000000-0004-0000-0200-000000000000}"/>
    <hyperlink ref="B7" location="Compensation" display="Compensation" xr:uid="{00000000-0004-0000-0200-000001000000}"/>
    <hyperlink ref="B8" location="HREfficiency" display="HR Efficiency" xr:uid="{00000000-0004-0000-0200-000002000000}"/>
    <hyperlink ref="B9" location="LearningandDevelopment" display="Learning and Development" xr:uid="{00000000-0004-0000-0200-000003000000}"/>
    <hyperlink ref="B10" location="Productivity" display="Productivity" xr:uid="{00000000-0004-0000-0200-000004000000}"/>
    <hyperlink ref="B11" location="Retention" display="Retention" xr:uid="{00000000-0004-0000-0200-000005000000}"/>
    <hyperlink ref="B12" location="TalentAcquisition" display="Talent Acquisition" xr:uid="{00000000-0004-0000-0200-000006000000}"/>
    <hyperlink ref="B13" location="Wellbeing" display="Wellbeing" xr:uid="{00000000-0004-0000-0200-000007000000}"/>
    <hyperlink ref="B14" location="WorkforceDemographics" display="Workforce Demographics" xr:uid="{00000000-0004-0000-0200-000008000000}"/>
  </hyperlinks>
  <pageMargins left="0.7" right="0.7" top="0.75" bottom="0.75" header="0.3" footer="0.3"/>
  <pageSetup scale="5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7"/>
  <sheetViews>
    <sheetView tabSelected="1" zoomScaleNormal="100" workbookViewId="0">
      <selection activeCell="Y40" sqref="Y40"/>
    </sheetView>
  </sheetViews>
  <sheetFormatPr defaultRowHeight="14.25"/>
  <cols>
    <col min="1" max="1" width="2.85546875" style="1" customWidth="1"/>
    <col min="2" max="16384" width="9.140625" style="1"/>
  </cols>
  <sheetData>
    <row r="1" spans="2:15" ht="15" customHeight="1"/>
    <row r="2" spans="2:15" ht="33.75" customHeight="1">
      <c r="B2" s="45" t="s">
        <v>624</v>
      </c>
      <c r="C2" s="45"/>
      <c r="D2" s="45"/>
      <c r="E2" s="45"/>
      <c r="F2" s="45"/>
      <c r="G2" s="45"/>
      <c r="H2" s="45"/>
      <c r="I2" s="45"/>
      <c r="J2" s="45"/>
      <c r="K2" s="45"/>
      <c r="L2" s="45"/>
      <c r="M2" s="45"/>
      <c r="N2" s="45"/>
      <c r="O2" s="45"/>
    </row>
    <row r="4" spans="2:15">
      <c r="B4" s="19" t="s">
        <v>625</v>
      </c>
    </row>
    <row r="5" spans="2:15">
      <c r="B5" s="19"/>
      <c r="C5" s="7"/>
    </row>
    <row r="6" spans="2:15">
      <c r="B6" s="19" t="s">
        <v>626</v>
      </c>
    </row>
    <row r="7" spans="2:15">
      <c r="B7" s="19"/>
      <c r="C7" s="7"/>
    </row>
    <row r="8" spans="2:15">
      <c r="B8" s="19" t="s">
        <v>627</v>
      </c>
    </row>
    <row r="9" spans="2:15">
      <c r="B9" s="19"/>
    </row>
    <row r="10" spans="2:15">
      <c r="B10" s="19" t="s">
        <v>628</v>
      </c>
    </row>
    <row r="11" spans="2:15">
      <c r="B11" s="19"/>
      <c r="C11" s="7"/>
    </row>
    <row r="12" spans="2:15">
      <c r="B12" s="19" t="s">
        <v>629</v>
      </c>
    </row>
    <row r="13" spans="2:15">
      <c r="B13" s="19"/>
      <c r="C13" s="7"/>
    </row>
    <row r="14" spans="2:15">
      <c r="B14" s="19" t="s">
        <v>630</v>
      </c>
    </row>
    <row r="15" spans="2:15">
      <c r="B15" s="19"/>
      <c r="C15" s="7"/>
    </row>
    <row r="16" spans="2:15">
      <c r="B16" s="19" t="s">
        <v>631</v>
      </c>
    </row>
    <row r="17" spans="2:3">
      <c r="B17" s="1" t="s">
        <v>632</v>
      </c>
      <c r="C17" s="7"/>
    </row>
  </sheetData>
  <mergeCells count="1">
    <mergeCell ref="B2:O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E57F7D54C5024AB8059918A10B4BB0" ma:contentTypeVersion="20" ma:contentTypeDescription="Create a new document." ma:contentTypeScope="" ma:versionID="54604d1025dd99faee9f3fe5613b189e">
  <xsd:schema xmlns:xsd="http://www.w3.org/2001/XMLSchema" xmlns:xs="http://www.w3.org/2001/XMLSchema" xmlns:p="http://schemas.microsoft.com/office/2006/metadata/properties" xmlns:ns2="07e63963-b16d-4fde-a0cf-2f7e257688f8" xmlns:ns3="f7dedc1a-fc6f-4e3e-b579-9cf9d7d7f196" targetNamespace="http://schemas.microsoft.com/office/2006/metadata/properties" ma:root="true" ma:fieldsID="c5db5c4e7a0476efa42fc2af77bab774" ns2:_="" ns3:_="">
    <xsd:import namespace="07e63963-b16d-4fde-a0cf-2f7e257688f8"/>
    <xsd:import namespace="f7dedc1a-fc6f-4e3e-b579-9cf9d7d7f1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Location" minOccurs="0"/>
                <xsd:element ref="ns2:DateCreated" minOccurs="0"/>
                <xsd:element ref="ns2:MediaServiceObjectDetectorVersions" minOccurs="0"/>
                <xsd:element ref="ns2:St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63963-b16d-4fde-a0cf-2f7e257688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314dfef-31ba-49d9-945f-1ba9c1c37d56"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element name="DateCreated" ma:index="25" nillable="true" ma:displayName="Date Created" ma:format="DateTime" ma:internalName="DateCreated">
      <xsd:simpleType>
        <xsd:restriction base="dms:DateTim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State" ma:index="27" nillable="true" ma:displayName="State" ma:format="Dropdown" ma:internalName="State">
      <xsd:complexType>
        <xsd:complexContent>
          <xsd:extension base="dms:MultiChoice">
            <xsd:sequence>
              <xsd:element name="Value" maxOccurs="unbounded" minOccurs="0" nillable="true">
                <xsd:simpleType>
                  <xsd:restriction base="dms:Choice">
                    <xsd:enumeration value="Shared"/>
                    <xsd:enumeration value="Internal"/>
                    <xsd:enumeration value="Initial Draft"/>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7dedc1a-fc6f-4e3e-b579-9cf9d7d7f19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b090550-1c87-4919-9eb5-53f7d085b5bb}" ma:internalName="TaxCatchAll" ma:showField="CatchAllData" ma:web="f7dedc1a-fc6f-4e3e-b579-9cf9d7d7f1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Created xmlns="07e63963-b16d-4fde-a0cf-2f7e257688f8" xsi:nil="true"/>
    <TaxCatchAll xmlns="f7dedc1a-fc6f-4e3e-b579-9cf9d7d7f196" xsi:nil="true"/>
    <lcf76f155ced4ddcb4097134ff3c332f xmlns="07e63963-b16d-4fde-a0cf-2f7e257688f8">
      <Terms xmlns="http://schemas.microsoft.com/office/infopath/2007/PartnerControls"/>
    </lcf76f155ced4ddcb4097134ff3c332f>
    <State xmlns="07e63963-b16d-4fde-a0cf-2f7e257688f8" xsi:nil="true"/>
  </documentManagement>
</p:properties>
</file>

<file path=customXml/itemProps1.xml><?xml version="1.0" encoding="utf-8"?>
<ds:datastoreItem xmlns:ds="http://schemas.openxmlformats.org/officeDocument/2006/customXml" ds:itemID="{C56364D6-59E7-44EE-8F7B-B0778701D97C}"/>
</file>

<file path=customXml/itemProps2.xml><?xml version="1.0" encoding="utf-8"?>
<ds:datastoreItem xmlns:ds="http://schemas.openxmlformats.org/officeDocument/2006/customXml" ds:itemID="{ABAD7E22-1591-4620-8798-DB52670441A6}"/>
</file>

<file path=customXml/itemProps3.xml><?xml version="1.0" encoding="utf-8"?>
<ds:datastoreItem xmlns:ds="http://schemas.openxmlformats.org/officeDocument/2006/customXml" ds:itemID="{5D38749F-56E2-40AA-959B-D96E95971D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Akinloye David Okunola</cp:lastModifiedBy>
  <cp:revision/>
  <dcterms:created xsi:type="dcterms:W3CDTF">2018-04-06T13:51:08Z</dcterms:created>
  <dcterms:modified xsi:type="dcterms:W3CDTF">2024-06-27T04:33:04Z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0x01010079E57F7D54C5024AB8059918A10B4BB0</vt:lpwstr>
  </property>
</Properties>
</file>