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etapp-doc\Doc-Direzione-Segreteria\2_DS\RICERCA CORRENTE 2021\9 - valtazione finale\"/>
    </mc:Choice>
  </mc:AlternateContent>
  <bookViews>
    <workbookView xWindow="-120" yWindow="-120" windowWidth="29040" windowHeight="15840" tabRatio="601"/>
  </bookViews>
  <sheets>
    <sheet name="esterni" sheetId="4" r:id="rId1"/>
    <sheet name="interni" sheetId="5" r:id="rId2"/>
    <sheet name="criteri REFEREE" sheetId="3" r:id="rId3"/>
    <sheet name="loi 2021" sheetId="2" state="hidden" r:id="rId4"/>
  </sheets>
  <externalReferences>
    <externalReference r:id="rId5"/>
  </externalReferences>
  <definedNames>
    <definedName name="_xlnm._FilterDatabase" localSheetId="0" hidden="1">esterni!$A$1:$K$60</definedName>
    <definedName name="_xlnm._FilterDatabase" localSheetId="3" hidden="1">'loi 2021'!$B$6:$AP$26</definedName>
    <definedName name="Areatematica">'[1]Foglio2 '!$A$2:$A$4+'[1]Foglio2 '!$A$2:$A$4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" i="2" l="1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U12" i="2" l="1"/>
  <c r="U13" i="2"/>
  <c r="U18" i="2"/>
  <c r="U16" i="2"/>
  <c r="U15" i="2"/>
  <c r="U17" i="2"/>
  <c r="U19" i="2"/>
  <c r="U14" i="2"/>
  <c r="U21" i="2"/>
  <c r="U22" i="2"/>
  <c r="U25" i="2"/>
  <c r="U24" i="2"/>
  <c r="U23" i="2"/>
  <c r="U20" i="2"/>
  <c r="U9" i="2"/>
  <c r="U7" i="2"/>
  <c r="U8" i="2"/>
  <c r="U11" i="2"/>
  <c r="U10" i="2"/>
  <c r="F26" i="2" l="1"/>
  <c r="AA12" i="2" l="1"/>
  <c r="O12" i="2"/>
  <c r="AB12" i="2" s="1"/>
  <c r="AA13" i="2"/>
  <c r="O13" i="2"/>
  <c r="AA18" i="2"/>
  <c r="O18" i="2"/>
  <c r="AA16" i="2"/>
  <c r="O16" i="2"/>
  <c r="AB16" i="2" s="1"/>
  <c r="AA15" i="2"/>
  <c r="O15" i="2"/>
  <c r="AA17" i="2"/>
  <c r="O17" i="2"/>
  <c r="AB17" i="2" s="1"/>
  <c r="AA19" i="2"/>
  <c r="O19" i="2"/>
  <c r="AB19" i="2" s="1"/>
  <c r="AA14" i="2"/>
  <c r="O14" i="2"/>
  <c r="AB14" i="2" s="1"/>
  <c r="AA21" i="2"/>
  <c r="O21" i="2"/>
  <c r="AB21" i="2" s="1"/>
  <c r="AA22" i="2"/>
  <c r="O22" i="2"/>
  <c r="AB22" i="2" s="1"/>
  <c r="AA25" i="2"/>
  <c r="O25" i="2"/>
  <c r="AB25" i="2" s="1"/>
  <c r="AA24" i="2"/>
  <c r="O24" i="2"/>
  <c r="AA23" i="2"/>
  <c r="O23" i="2"/>
  <c r="AB23" i="2" s="1"/>
  <c r="AA20" i="2"/>
  <c r="O20" i="2"/>
  <c r="AA9" i="2"/>
  <c r="O9" i="2"/>
  <c r="AB9" i="2" s="1"/>
  <c r="AA7" i="2"/>
  <c r="O7" i="2"/>
  <c r="AA8" i="2"/>
  <c r="O8" i="2"/>
  <c r="AB8" i="2" s="1"/>
  <c r="AA11" i="2"/>
  <c r="O11" i="2"/>
  <c r="AB11" i="2" s="1"/>
  <c r="AA10" i="2"/>
  <c r="O10" i="2"/>
  <c r="AB10" i="2" s="1"/>
  <c r="AI12" i="2"/>
  <c r="AI13" i="2"/>
  <c r="AI18" i="2"/>
  <c r="AI16" i="2"/>
  <c r="AI15" i="2"/>
  <c r="AI17" i="2"/>
  <c r="AI19" i="2"/>
  <c r="AI14" i="2"/>
  <c r="AI21" i="2"/>
  <c r="AI22" i="2"/>
  <c r="AI25" i="2"/>
  <c r="AI24" i="2"/>
  <c r="AI23" i="2"/>
  <c r="AI20" i="2"/>
  <c r="AI9" i="2"/>
  <c r="AI7" i="2"/>
  <c r="AI8" i="2"/>
  <c r="AI11" i="2"/>
  <c r="AI10" i="2"/>
  <c r="AJ11" i="2" l="1"/>
  <c r="AJ17" i="2"/>
  <c r="AJ25" i="2"/>
  <c r="AB7" i="2"/>
  <c r="AJ7" i="2" s="1"/>
  <c r="AB20" i="2"/>
  <c r="AJ20" i="2" s="1"/>
  <c r="AB18" i="2"/>
  <c r="AJ18" i="2" s="1"/>
  <c r="AB24" i="2"/>
  <c r="AJ24" i="2" s="1"/>
  <c r="AB15" i="2"/>
  <c r="AJ15" i="2" s="1"/>
  <c r="AB13" i="2"/>
  <c r="AJ13" i="2" s="1"/>
  <c r="AJ16" i="2"/>
  <c r="AJ9" i="2"/>
  <c r="AJ23" i="2"/>
  <c r="AJ22" i="2"/>
  <c r="AJ19" i="2"/>
  <c r="AJ8" i="2"/>
  <c r="AJ12" i="2"/>
  <c r="AJ10" i="2"/>
  <c r="AJ21" i="2"/>
  <c r="AJ14" i="2"/>
  <c r="AH12" i="2" l="1"/>
  <c r="AH13" i="2"/>
  <c r="AH18" i="2"/>
  <c r="AH16" i="2"/>
  <c r="AH15" i="2"/>
  <c r="AH17" i="2"/>
  <c r="AH19" i="2"/>
  <c r="AH14" i="2"/>
  <c r="AH21" i="2"/>
  <c r="AH22" i="2"/>
  <c r="AH25" i="2"/>
  <c r="AH24" i="2"/>
  <c r="AH23" i="2"/>
  <c r="AH20" i="2"/>
  <c r="AH9" i="2"/>
  <c r="AH7" i="2"/>
  <c r="AH8" i="2"/>
  <c r="AH11" i="2"/>
  <c r="AH10" i="2"/>
  <c r="C35" i="2" l="1"/>
  <c r="E33" i="2" l="1"/>
  <c r="C39" i="2"/>
</calcChain>
</file>

<file path=xl/sharedStrings.xml><?xml version="1.0" encoding="utf-8"?>
<sst xmlns="http://schemas.openxmlformats.org/spreadsheetml/2006/main" count="506" uniqueCount="131">
  <si>
    <t>Responsabile scientifico</t>
  </si>
  <si>
    <t>REPARTO</t>
  </si>
  <si>
    <t>TOTALE BUDGET RICHIESTI</t>
  </si>
  <si>
    <t>BUDGET MINSAL</t>
  </si>
  <si>
    <t xml:space="preserve">TOTALE UO </t>
  </si>
  <si>
    <t>TOTALE  COMPLESSIVO</t>
  </si>
  <si>
    <t xml:space="preserve">DIFFERENZA </t>
  </si>
  <si>
    <t>NOTE</t>
  </si>
  <si>
    <t>Graduatoria
finale 70_30</t>
  </si>
  <si>
    <t>BUDGET FINALE STANZIATO</t>
  </si>
  <si>
    <t>5 per mille</t>
  </si>
  <si>
    <t>Attinenza linee ministeriali</t>
  </si>
  <si>
    <t>Chiarezza obiettivi</t>
  </si>
  <si>
    <t>Impatto</t>
  </si>
  <si>
    <t>Originalità/innovazione</t>
  </si>
  <si>
    <t>Congruità economica</t>
  </si>
  <si>
    <t>ALL. 1 - VALUTAZIONE PROGETTI</t>
  </si>
  <si>
    <t>Titolo</t>
  </si>
  <si>
    <t>Pongolini</t>
  </si>
  <si>
    <t>Rugna</t>
  </si>
  <si>
    <t>Bertoletti</t>
  </si>
  <si>
    <t>Andreoli</t>
  </si>
  <si>
    <t>Maisano</t>
  </si>
  <si>
    <t>Gamba</t>
  </si>
  <si>
    <t>Accurso</t>
  </si>
  <si>
    <t>Biancardi</t>
  </si>
  <si>
    <t>Gasparini</t>
  </si>
  <si>
    <t>Bertasi</t>
  </si>
  <si>
    <t>Filipello</t>
  </si>
  <si>
    <t>Villa</t>
  </si>
  <si>
    <t>Pezzoni</t>
  </si>
  <si>
    <t>Boniotti</t>
  </si>
  <si>
    <t>Cacciamali</t>
  </si>
  <si>
    <t>Lorenzi</t>
  </si>
  <si>
    <t>Pacciarini</t>
  </si>
  <si>
    <t>Rota Nodari</t>
  </si>
  <si>
    <t>Barbieri</t>
  </si>
  <si>
    <t>totale</t>
  </si>
  <si>
    <t>media</t>
  </si>
  <si>
    <t>Sars Cov 2 da pandemia a panzoozia?valutazione del rischio mediante monitoraggio del virus nei mammiferi selvatici e sinantropici</t>
  </si>
  <si>
    <t>Sperimentazione di tecniche di monitoraggio One Health sulla TBE ed altre malattie trasmesse da zecche</t>
  </si>
  <si>
    <t>Diffusione di Aereomonas spp nelle acque e negli alimenti e potenziale ruolo  nelle MTA. Sviluppo di tecniche microbiologiche e molecolari per la ricerca e caratterizzazione.</t>
  </si>
  <si>
    <t>Importanza della fauna selvatica come bioindicatore per l'antimicrobico -resistenza</t>
  </si>
  <si>
    <t>3MCPD e glicidiolo:loro ricerca e determinazione nei prodotti destinati all'infanzia (formule per lattanti,per l'infanzia e di proseguimento,alimenti a fini medici speciali)</t>
  </si>
  <si>
    <t>Derivati dell'Idrossiantracene (HAD)negli alimenti e negli integratori ad uso alimentare. Messa a punto di un metodo per la determinazione,monitoraggio e valutazione della loro presenza in aromi,ingredienti e prodotti pronti per l'uso.</t>
  </si>
  <si>
    <t>Presenza di Aflatossicolo e sterigmatocistina quali micotossine non regolamentate in prodotti lattiero-caseari</t>
  </si>
  <si>
    <t>Glyphosate e pesticidi polari nelle api:ricerca e determinazione dei pesticidi utilizzati in campo e dei loro relativi metaboliti</t>
  </si>
  <si>
    <t>Messa a punto di metodiche di biologia molecolare di screening per la ricerca di muffe potenzialmente tossigene(produttori di ocratossina A)</t>
  </si>
  <si>
    <t>MetaSpeciOmics:metabarcoding applicato all'identificazione di specie in alimenti complessi</t>
  </si>
  <si>
    <t>Messa a punto di metodi per il sequenziamento di anticorpi monoclonali</t>
  </si>
  <si>
    <t>Approccio WGS alla ricombinazione genomica di PRRSV e applicazione in allevamenti suini da riproduzione e accrescimento</t>
  </si>
  <si>
    <t>Messa a punto di una metodica per la produzione di un vaccino stabulogeno per la clostridiosi del coniglio-CluniclostriVAC</t>
  </si>
  <si>
    <t>Aggiornamento della banca dati dei genotipi tradizionali di Mycobacterium tubercolosis complex MTBC con WGS e analisi delle SNPs con particolare riferimento ai profili maggiormente diffusi in Italia e ad episodi di trasmissione multiospite</t>
  </si>
  <si>
    <t>Benessere dei vitelli:definizione di iceberg welfare indicators per la gestione del rischio  e miglioramento delle pratiche di colostratura e alimentazione in allevamento-(Iwi- calves)</t>
  </si>
  <si>
    <t>valutazione dello stato sanitario in topo e Zebrafish attraverso lo studio di alterazioni di parametri biochimici-clinici</t>
  </si>
  <si>
    <t>Coronavirus animali nell'uomo:conoscerli per prepararsi a nuove pandemie</t>
  </si>
  <si>
    <t>Lo sviluppo di short interfering RNAs (siRNAs)come terapia genica all'avanguardia contro Sars -COV2</t>
  </si>
  <si>
    <t>Media Punteggio
referee esterni</t>
  </si>
  <si>
    <t>Media Punteggio
gruppo referenti ricerca IZSLER</t>
  </si>
  <si>
    <t>VALUTAZIONE REFEREE ESTERNI</t>
  </si>
  <si>
    <t>VALUTAZIONE GRUPPO REFERENTI RICERCA IZSLER</t>
  </si>
  <si>
    <t>Media pesata Punteggio
70 referee_30IZSLER</t>
  </si>
  <si>
    <t>I referee assegnano per ogni criterio di valutazione un punteggio da 0 a 5 (è consentito l'uso di mezzi punti):</t>
  </si>
  <si>
    <t>0 – La proposta non soddisfa il criterio o non può essere valutata per informazioni mancanti o incomplete</t>
  </si>
  <si>
    <t>1 – Scarso. Il criterio è affrontato inadeguatamente o ci sono gravi debolezze intrinseche</t>
  </si>
  <si>
    <t>2 – Sufficiente. La proposta affronta ampiamente il criterio, ma ci sono debolezze significative</t>
  </si>
  <si>
    <t>3 – Buono. La proposta soddisfa bene il criterio, ma sono presenti alcune aree di debolezza</t>
  </si>
  <si>
    <t>4 – Molto buono. La proposta soddisfa molto bene il criterio, le aree di debolezza sono trascurabili</t>
  </si>
  <si>
    <t>5 – Eccellente. La proposta affronta con successo tutti gli aspetti rilevanti del criterio. Non si ravvisano aree di debolezza</t>
  </si>
  <si>
    <t>Criteri:</t>
  </si>
  <si>
    <r>
      <t xml:space="preserve">Chiarezza della proposta – </t>
    </r>
    <r>
      <rPr>
        <sz val="11"/>
        <color theme="1"/>
        <rFont val="Calibri"/>
        <family val="2"/>
        <scheme val="minor"/>
      </rPr>
      <t>Chiarezza e pertinenza degli obiettivi, solidità e credibilità della metodologia proposta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</si>
  <si>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Impatto – </t>
    </r>
    <r>
      <rPr>
        <sz val="11"/>
        <color theme="1"/>
        <rFont val="Calibri"/>
        <family val="2"/>
        <scheme val="minor"/>
      </rPr>
      <t>Esprime l'entità dell'impatto degli output di ogni obiettivo menzionato nella proposta</t>
    </r>
  </si>
  <si>
    <r>
      <t xml:space="preserve">Originalità ed innovazione – </t>
    </r>
    <r>
      <rPr>
        <sz val="11"/>
        <color theme="1"/>
        <rFont val="Calibri"/>
        <family val="2"/>
        <scheme val="minor"/>
      </rPr>
      <t>Quantifica quanto il progetto proponga un avanzamento rispetto allo stato dell'arte e dimostri potenziale d'innovazione (es. obiettivi pionieristici, approcci innovativi, nuovi metodi o servizi)</t>
    </r>
  </si>
  <si>
    <r>
      <t xml:space="preserve">Fattibilità – </t>
    </r>
    <r>
      <rPr>
        <sz val="11"/>
        <color theme="1"/>
        <rFont val="Calibri"/>
        <family val="2"/>
        <scheme val="minor"/>
      </rPr>
      <t>Qualità ed efficacia del disegno sperimentale, inclusa una valutazione sulle risorse proposte per garantire la presenza di expertise e budget adatti a raggiungere gli obiettivi ed i risultati previsti</t>
    </r>
  </si>
  <si>
    <t>RICERCA CORRENTE 2021</t>
  </si>
  <si>
    <t>Progetto</t>
  </si>
  <si>
    <t>Chiarezza della proposta</t>
  </si>
  <si>
    <t>Fattibilità</t>
  </si>
  <si>
    <t>VALUTAZIONE REFEREE 1</t>
  </si>
  <si>
    <t>VALUTAZIONE REFEREE 2</t>
  </si>
  <si>
    <t>VALUTAZIONE REFEREE 3</t>
  </si>
  <si>
    <t>Ricerca corrente 2021  -  Proposte progettuali - IZS Lombardia e dell'Emilia Romagna-IZSLER</t>
  </si>
  <si>
    <r>
      <t xml:space="preserve">Individuazioni di lineaggi emergenti e di determinanti di virulenza associati alla recrudescenza in Europa delle infezioni da </t>
    </r>
    <r>
      <rPr>
        <i/>
        <sz val="12"/>
        <color theme="1"/>
        <rFont val="Calibri"/>
        <family val="2"/>
        <scheme val="minor"/>
      </rPr>
      <t>Salmonella enterica</t>
    </r>
    <r>
      <rPr>
        <sz val="12"/>
        <color theme="1"/>
        <rFont val="Calibri"/>
        <family val="2"/>
        <scheme val="minor"/>
      </rPr>
      <t xml:space="preserve"> serovar Enteritidis nell’uomo</t>
    </r>
  </si>
  <si>
    <t>BUDGET</t>
  </si>
  <si>
    <t>valutatori</t>
  </si>
  <si>
    <t>REF1</t>
  </si>
  <si>
    <t>REF2</t>
  </si>
  <si>
    <t>REF3</t>
  </si>
  <si>
    <t>Di PINTO</t>
  </si>
  <si>
    <t>PEPE</t>
  </si>
  <si>
    <t>DE MEDICI</t>
  </si>
  <si>
    <t>KRAMER</t>
  </si>
  <si>
    <t>MARTELLA</t>
  </si>
  <si>
    <t>GROLLI</t>
  </si>
  <si>
    <t>CICOZZI</t>
  </si>
  <si>
    <t>MORONI</t>
  </si>
  <si>
    <t>PASQUALI</t>
  </si>
  <si>
    <t>BERTINI</t>
  </si>
  <si>
    <t>GHIDINI</t>
  </si>
  <si>
    <t>MARTELLA\</t>
  </si>
  <si>
    <t>PELI</t>
  </si>
  <si>
    <t>DE MARCHI</t>
  </si>
  <si>
    <t>RONCADA</t>
  </si>
  <si>
    <t>DI PINTO</t>
  </si>
  <si>
    <t>SERRAINO</t>
  </si>
  <si>
    <t>Totale</t>
  </si>
  <si>
    <t>Vecchia numerazione</t>
  </si>
  <si>
    <t>Individuazioni di lineaggi emergenti e di determinanti di virulenza associati alla recrudescenza in Europa delle infezioni da Salmonella enterica serovar Enteritidis nell’uomo</t>
  </si>
  <si>
    <t>referee</t>
  </si>
  <si>
    <t>Espressione MicroRNA in selezionate neoplasie spontanee animali  anche modello di patologie oncologiche umane:identificazione di possibili biomarker a valenza diagnostica,prognostica e potenzialmente terapeutica</t>
  </si>
  <si>
    <t>Gibelli</t>
  </si>
  <si>
    <t>Applicazione di qPCR e genotipizzazione per la valutazione di Coxiella burnetii  nell'aborto e nei disordini riproduttivi dei ruminanti (CobuqPCR)</t>
  </si>
  <si>
    <t>Prati</t>
  </si>
  <si>
    <t>Ceppi neuroinvasivi di Porcine Astrovirus Type 3 (PAstV3) nuovo patogeno emergente?</t>
  </si>
  <si>
    <t>Faccini</t>
  </si>
  <si>
    <t>Studio in vitro del fenotipo replicativo endocellulare di enterobatteri e della risposta infiammatoria cellulare per la comprensione della patogenesi delle zoonosi enteriche</t>
  </si>
  <si>
    <t>Streptococcus uberis come agente di mastite ambientale o contagiosa:definizione di protocolli di intervento mirati sulla base della caratterizzazione genetica dei ceppi STUB_MAST</t>
  </si>
  <si>
    <t>Garbarino</t>
  </si>
  <si>
    <t>Ricerca e isolamento di Arbovirus negletti da insetti  ematofagi in Emilia Romagna e Lombardia</t>
  </si>
  <si>
    <t>Calzolari</t>
  </si>
  <si>
    <t>Isolamento e diffusione di wolbachia nelle popolazioni di zanzare:implicazioni nelle modalità di trasmissione e nella modulazione della competenza vettoriale</t>
  </si>
  <si>
    <t>Defilippo</t>
  </si>
  <si>
    <t>Sviluppo di un network medico-veterinario integrato per la sorveglianza epidemiologica della leptospirosi</t>
  </si>
  <si>
    <t>D'Incau</t>
  </si>
  <si>
    <t>Sequenziamento in multiplexing applicato alla sierotipizzazione di Escherichia Coli produttori di Shiga-tossine (SIMAS-STEC)</t>
  </si>
  <si>
    <t>Benevenia</t>
  </si>
  <si>
    <t>Nuovi trend alimentari verso prodotti "clean label":effetto della riduzione di sale  e nitriti sul potenziale di crescita di Clostridium botulinum in prodotti a base di carne</t>
  </si>
  <si>
    <t>Dalzini</t>
  </si>
  <si>
    <t xml:space="preserve">BERTINI </t>
  </si>
  <si>
    <t xml:space="preserve">GROLLI </t>
  </si>
  <si>
    <t xml:space="preserve">CICOZZI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</si>
</sst>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"/>
    <numFmt numFmtId="165" formatCode="#,##0.00\ &quot;€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0"/>
      <name val="Calibri"/>
      <family val="2"/>
      <scheme val="minor"/>
    </font>
    <font>
      <sz val="15"/>
      <color theme="4"/>
      <name val="Calibri"/>
      <family val="2"/>
      <scheme val="minor"/>
    </font>
    <font>
      <sz val="15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90C4DC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Protection="0">
      <alignment vertical="top" wrapText="1"/>
    </xf>
  </cellStyleXfs>
  <cellXfs count="120">
    <xf numFmtId="0" fontId="0" fillId="0" borderId="0" xfId="0"/>
    <xf numFmtId="0" fontId="2" fillId="0" borderId="0" xfId="1" applyFont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4" fontId="5" fillId="0" borderId="0" xfId="0" applyNumberFormat="1" applyFont="1"/>
    <xf numFmtId="165" fontId="5" fillId="0" borderId="0" xfId="0" applyNumberFormat="1" applyFont="1"/>
    <xf numFmtId="9" fontId="2" fillId="0" borderId="0" xfId="1" applyNumberFormat="1" applyFont="1" applyAlignment="1">
      <alignment vertical="center" wrapText="1"/>
    </xf>
    <xf numFmtId="0" fontId="5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4" fontId="6" fillId="0" borderId="0" xfId="0" applyNumberFormat="1" applyFont="1" applyBorder="1" applyAlignment="1">
      <alignment vertical="center"/>
    </xf>
    <xf numFmtId="0" fontId="12" fillId="2" borderId="1" xfId="0" applyFont="1" applyFill="1" applyBorder="1"/>
    <xf numFmtId="0" fontId="7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8" fillId="2" borderId="1" xfId="1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/>
    <xf numFmtId="165" fontId="5" fillId="2" borderId="1" xfId="0" applyNumberFormat="1" applyFont="1" applyFill="1" applyBorder="1"/>
    <xf numFmtId="0" fontId="8" fillId="2" borderId="1" xfId="2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/>
    </xf>
    <xf numFmtId="164" fontId="13" fillId="2" borderId="1" xfId="0" applyNumberFormat="1" applyFont="1" applyFill="1" applyBorder="1" applyAlignment="1">
      <alignment horizontal="right" vertical="center" wrapText="1"/>
    </xf>
    <xf numFmtId="164" fontId="5" fillId="0" borderId="0" xfId="0" applyNumberFormat="1" applyFont="1"/>
    <xf numFmtId="0" fontId="3" fillId="0" borderId="0" xfId="1" applyFont="1" applyAlignment="1">
      <alignment vertical="center" wrapText="1"/>
    </xf>
    <xf numFmtId="0" fontId="14" fillId="0" borderId="0" xfId="1" applyFont="1" applyAlignment="1">
      <alignment vertical="center" wrapText="1"/>
    </xf>
    <xf numFmtId="0" fontId="8" fillId="2" borderId="5" xfId="2" applyNumberFormat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5" fillId="2" borderId="5" xfId="0" applyFont="1" applyFill="1" applyBorder="1"/>
    <xf numFmtId="0" fontId="9" fillId="0" borderId="0" xfId="0" applyFont="1" applyAlignment="1">
      <alignment horizontal="left" vertical="center" indent="1"/>
    </xf>
    <xf numFmtId="0" fontId="0" fillId="0" borderId="0" xfId="0" applyNumberFormat="1"/>
    <xf numFmtId="0" fontId="0" fillId="0" borderId="0" xfId="0" applyAlignment="1">
      <alignment horizontal="left" vertical="center" indent="1"/>
    </xf>
    <xf numFmtId="164" fontId="15" fillId="0" borderId="0" xfId="0" applyNumberFormat="1" applyFont="1"/>
    <xf numFmtId="0" fontId="3" fillId="0" borderId="0" xfId="1" applyFont="1" applyAlignment="1">
      <alignment vertical="center"/>
    </xf>
    <xf numFmtId="0" fontId="7" fillId="0" borderId="0" xfId="0" applyFont="1" applyBorder="1"/>
    <xf numFmtId="0" fontId="12" fillId="2" borderId="22" xfId="0" applyFont="1" applyFill="1" applyBorder="1"/>
    <xf numFmtId="0" fontId="2" fillId="2" borderId="22" xfId="1" applyFont="1" applyFill="1" applyBorder="1" applyAlignment="1">
      <alignment vertical="center" wrapText="1"/>
    </xf>
    <xf numFmtId="0" fontId="22" fillId="0" borderId="22" xfId="1" applyFont="1" applyFill="1" applyBorder="1" applyAlignment="1">
      <alignment vertical="center" wrapText="1"/>
    </xf>
    <xf numFmtId="0" fontId="22" fillId="0" borderId="1" xfId="1" applyFont="1" applyBorder="1" applyAlignment="1">
      <alignment vertical="center" wrapText="1"/>
    </xf>
    <xf numFmtId="0" fontId="16" fillId="3" borderId="26" xfId="1" applyFont="1" applyFill="1" applyBorder="1" applyAlignment="1">
      <alignment horizontal="center" vertical="center" wrapText="1"/>
    </xf>
    <xf numFmtId="0" fontId="23" fillId="2" borderId="32" xfId="1" applyFont="1" applyFill="1" applyBorder="1" applyAlignment="1">
      <alignment horizontal="center" vertical="center" wrapText="1"/>
    </xf>
    <xf numFmtId="0" fontId="23" fillId="2" borderId="30" xfId="1" applyFont="1" applyFill="1" applyBorder="1" applyAlignment="1">
      <alignment horizontal="center" vertical="center" wrapText="1"/>
    </xf>
    <xf numFmtId="0" fontId="23" fillId="2" borderId="30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1" fillId="5" borderId="30" xfId="0" applyNumberFormat="1" applyFont="1" applyFill="1" applyBorder="1" applyAlignment="1">
      <alignment horizontal="center" vertical="center" wrapText="1"/>
    </xf>
    <xf numFmtId="0" fontId="11" fillId="5" borderId="1" xfId="0" applyNumberFormat="1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2" fontId="3" fillId="6" borderId="5" xfId="2" applyNumberFormat="1" applyFont="1" applyFill="1" applyBorder="1" applyAlignment="1">
      <alignment horizontal="center" vertical="center" wrapText="1"/>
    </xf>
    <xf numFmtId="2" fontId="3" fillId="6" borderId="1" xfId="2" applyNumberFormat="1" applyFont="1" applyFill="1" applyBorder="1" applyAlignment="1">
      <alignment horizontal="center" vertical="center" wrapText="1"/>
    </xf>
    <xf numFmtId="2" fontId="3" fillId="6" borderId="4" xfId="2" applyNumberFormat="1" applyFont="1" applyFill="1" applyBorder="1" applyAlignment="1">
      <alignment horizontal="center" vertical="center" wrapText="1"/>
    </xf>
    <xf numFmtId="2" fontId="3" fillId="6" borderId="14" xfId="2" applyNumberFormat="1" applyFont="1" applyFill="1" applyBorder="1" applyAlignment="1">
      <alignment horizontal="center" vertical="center"/>
    </xf>
    <xf numFmtId="2" fontId="3" fillId="6" borderId="9" xfId="2" applyNumberFormat="1" applyFont="1" applyFill="1" applyBorder="1" applyAlignment="1">
      <alignment horizontal="center" vertical="center" wrapText="1"/>
    </xf>
    <xf numFmtId="2" fontId="3" fillId="6" borderId="13" xfId="2" applyNumberFormat="1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vertical="center"/>
    </xf>
    <xf numFmtId="0" fontId="20" fillId="4" borderId="18" xfId="0" applyFont="1" applyFill="1" applyBorder="1" applyAlignment="1">
      <alignment vertical="center"/>
    </xf>
    <xf numFmtId="0" fontId="20" fillId="4" borderId="19" xfId="0" applyFont="1" applyFill="1" applyBorder="1" applyAlignment="1">
      <alignment vertical="center"/>
    </xf>
    <xf numFmtId="0" fontId="17" fillId="5" borderId="3" xfId="1" applyFont="1" applyFill="1" applyBorder="1" applyAlignment="1">
      <alignment vertical="center" wrapText="1"/>
    </xf>
    <xf numFmtId="0" fontId="17" fillId="5" borderId="27" xfId="1" applyFont="1" applyFill="1" applyBorder="1" applyAlignment="1">
      <alignment vertical="center" wrapText="1"/>
    </xf>
    <xf numFmtId="0" fontId="17" fillId="6" borderId="3" xfId="1" applyFont="1" applyFill="1" applyBorder="1" applyAlignment="1">
      <alignment vertical="center" wrapText="1"/>
    </xf>
    <xf numFmtId="0" fontId="17" fillId="6" borderId="27" xfId="1" applyFont="1" applyFill="1" applyBorder="1" applyAlignment="1">
      <alignment vertical="center" wrapText="1"/>
    </xf>
    <xf numFmtId="0" fontId="3" fillId="5" borderId="3" xfId="1" applyFont="1" applyFill="1" applyBorder="1" applyAlignment="1">
      <alignment vertical="center" wrapText="1"/>
    </xf>
    <xf numFmtId="0" fontId="3" fillId="5" borderId="27" xfId="1" applyFont="1" applyFill="1" applyBorder="1" applyAlignment="1">
      <alignment vertical="center" wrapText="1"/>
    </xf>
    <xf numFmtId="0" fontId="18" fillId="5" borderId="33" xfId="2" applyNumberFormat="1" applyFont="1" applyFill="1" applyBorder="1" applyAlignment="1">
      <alignment vertical="center" wrapText="1"/>
    </xf>
    <xf numFmtId="0" fontId="19" fillId="4" borderId="20" xfId="0" applyFont="1" applyFill="1" applyBorder="1" applyAlignment="1">
      <alignment vertical="center"/>
    </xf>
    <xf numFmtId="0" fontId="19" fillId="4" borderId="21" xfId="0" applyFont="1" applyFill="1" applyBorder="1" applyAlignment="1">
      <alignment vertical="center"/>
    </xf>
    <xf numFmtId="0" fontId="19" fillId="4" borderId="21" xfId="0" applyFont="1" applyFill="1" applyBorder="1" applyAlignment="1">
      <alignment vertical="center" wrapText="1"/>
    </xf>
    <xf numFmtId="0" fontId="19" fillId="4" borderId="23" xfId="0" applyFont="1" applyFill="1" applyBorder="1" applyAlignment="1">
      <alignment vertical="center" wrapText="1"/>
    </xf>
    <xf numFmtId="0" fontId="19" fillId="4" borderId="24" xfId="0" applyFont="1" applyFill="1" applyBorder="1" applyAlignment="1">
      <alignment vertical="center"/>
    </xf>
    <xf numFmtId="0" fontId="19" fillId="4" borderId="8" xfId="0" applyFont="1" applyFill="1" applyBorder="1" applyAlignment="1">
      <alignment vertical="center"/>
    </xf>
    <xf numFmtId="0" fontId="19" fillId="4" borderId="8" xfId="0" applyFont="1" applyFill="1" applyBorder="1" applyAlignment="1">
      <alignment vertical="center" wrapText="1"/>
    </xf>
    <xf numFmtId="0" fontId="19" fillId="4" borderId="25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justify" vertical="center"/>
    </xf>
    <xf numFmtId="0" fontId="2" fillId="0" borderId="1" xfId="1" applyFont="1" applyBorder="1" applyAlignment="1">
      <alignment vertical="center" wrapText="1"/>
    </xf>
    <xf numFmtId="0" fontId="19" fillId="4" borderId="34" xfId="0" applyFont="1" applyFill="1" applyBorder="1" applyAlignment="1">
      <alignment vertical="center" wrapText="1"/>
    </xf>
    <xf numFmtId="0" fontId="19" fillId="4" borderId="0" xfId="0" applyFont="1" applyFill="1" applyBorder="1" applyAlignment="1">
      <alignment vertical="center" wrapText="1"/>
    </xf>
    <xf numFmtId="0" fontId="19" fillId="4" borderId="35" xfId="0" applyFont="1" applyFill="1" applyBorder="1" applyAlignment="1">
      <alignment vertical="center" wrapText="1"/>
    </xf>
    <xf numFmtId="164" fontId="2" fillId="2" borderId="36" xfId="0" applyNumberFormat="1" applyFont="1" applyFill="1" applyBorder="1" applyAlignment="1">
      <alignment horizontal="right" vertical="center" wrapText="1"/>
    </xf>
    <xf numFmtId="164" fontId="2" fillId="2" borderId="4" xfId="0" applyNumberFormat="1" applyFont="1" applyFill="1" applyBorder="1" applyAlignment="1">
      <alignment horizontal="right" vertical="center" wrapText="1"/>
    </xf>
    <xf numFmtId="0" fontId="7" fillId="5" borderId="37" xfId="0" applyFont="1" applyFill="1" applyBorder="1" applyAlignment="1">
      <alignment horizontal="center" vertical="center" wrapText="1"/>
    </xf>
    <xf numFmtId="0" fontId="11" fillId="5" borderId="5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11" fillId="5" borderId="4" xfId="0" applyNumberFormat="1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4" fontId="11" fillId="5" borderId="31" xfId="0" applyNumberFormat="1" applyFont="1" applyFill="1" applyBorder="1" applyAlignment="1">
      <alignment horizontal="center" vertical="center" wrapText="1"/>
    </xf>
    <xf numFmtId="4" fontId="9" fillId="5" borderId="31" xfId="0" applyNumberFormat="1" applyFont="1" applyFill="1" applyBorder="1" applyAlignment="1">
      <alignment horizontal="center" vertical="center"/>
    </xf>
    <xf numFmtId="4" fontId="3" fillId="5" borderId="11" xfId="2" applyNumberFormat="1" applyFont="1" applyFill="1" applyBorder="1" applyAlignment="1">
      <alignment horizontal="center" vertical="center" wrapText="1"/>
    </xf>
    <xf numFmtId="4" fontId="3" fillId="5" borderId="12" xfId="2" applyNumberFormat="1" applyFont="1" applyFill="1" applyBorder="1" applyAlignment="1">
      <alignment horizontal="center" vertical="center" wrapText="1"/>
    </xf>
    <xf numFmtId="4" fontId="3" fillId="2" borderId="11" xfId="2" applyNumberFormat="1" applyFont="1" applyFill="1" applyBorder="1" applyAlignment="1">
      <alignment horizontal="center" vertical="center" wrapText="1"/>
    </xf>
    <xf numFmtId="4" fontId="3" fillId="2" borderId="12" xfId="2" applyNumberFormat="1" applyFont="1" applyFill="1" applyBorder="1" applyAlignment="1">
      <alignment horizontal="center" vertical="center" wrapText="1"/>
    </xf>
    <xf numFmtId="164" fontId="7" fillId="0" borderId="0" xfId="0" applyNumberFormat="1" applyFont="1"/>
    <xf numFmtId="0" fontId="19" fillId="4" borderId="20" xfId="0" applyFont="1" applyFill="1" applyBorder="1" applyAlignment="1">
      <alignment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19" fillId="4" borderId="34" xfId="0" applyFont="1" applyFill="1" applyBorder="1" applyAlignment="1">
      <alignment vertical="center"/>
    </xf>
    <xf numFmtId="0" fontId="17" fillId="5" borderId="2" xfId="1" applyFont="1" applyFill="1" applyBorder="1" applyAlignment="1">
      <alignment vertical="center"/>
    </xf>
    <xf numFmtId="0" fontId="3" fillId="5" borderId="2" xfId="1" applyFont="1" applyFill="1" applyBorder="1" applyAlignment="1">
      <alignment vertical="center"/>
    </xf>
    <xf numFmtId="0" fontId="18" fillId="5" borderId="10" xfId="2" applyNumberFormat="1" applyFont="1" applyFill="1" applyBorder="1" applyAlignment="1">
      <alignment vertical="center"/>
    </xf>
    <xf numFmtId="0" fontId="17" fillId="6" borderId="2" xfId="1" applyFont="1" applyFill="1" applyBorder="1" applyAlignment="1">
      <alignment vertical="center"/>
    </xf>
    <xf numFmtId="0" fontId="0" fillId="8" borderId="0" xfId="0" applyFill="1"/>
    <xf numFmtId="0" fontId="0" fillId="0" borderId="0" xfId="0" applyBorder="1"/>
    <xf numFmtId="0" fontId="18" fillId="6" borderId="10" xfId="2" applyNumberFormat="1" applyFont="1" applyFill="1" applyBorder="1" applyAlignment="1">
      <alignment horizontal="center" vertical="center" wrapText="1"/>
    </xf>
    <xf numFmtId="0" fontId="18" fillId="6" borderId="33" xfId="2" applyNumberFormat="1" applyFont="1" applyFill="1" applyBorder="1" applyAlignment="1">
      <alignment horizontal="center" vertical="center" wrapText="1"/>
    </xf>
    <xf numFmtId="0" fontId="3" fillId="2" borderId="10" xfId="2" applyNumberFormat="1" applyFont="1" applyFill="1" applyBorder="1" applyAlignment="1">
      <alignment horizontal="center" vertical="center" wrapText="1"/>
    </xf>
    <xf numFmtId="0" fontId="3" fillId="2" borderId="15" xfId="2" applyNumberFormat="1" applyFont="1" applyFill="1" applyBorder="1" applyAlignment="1">
      <alignment horizontal="center" vertical="center" wrapText="1"/>
    </xf>
    <xf numFmtId="0" fontId="3" fillId="2" borderId="33" xfId="2" applyNumberFormat="1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</cellXfs>
  <cellStyles count="3">
    <cellStyle name="Normale" xfId="0" builtinId="0"/>
    <cellStyle name="Normale 2" xfId="1"/>
    <cellStyle name="Normale 3" xfId="2"/>
  </cellStyles>
  <dxfs count="0"/>
  <tableStyles count="0" defaultTableStyle="TableStyleMedium2" defaultPivotStyle="PivotStyleLight16"/>
  <colors>
    <mruColors>
      <color rgb="FFECF5E7"/>
      <color rgb="FFFFF8E5"/>
      <color rgb="FFCCECFF"/>
      <color rgb="FF99CCFF"/>
      <color rgb="FF0033CC"/>
      <color rgb="FFFF7C80"/>
      <color rgb="FFFFFF99"/>
      <color rgb="FFFF99FF"/>
      <color rgb="FF90C4DC"/>
      <color rgb="FF93D7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nigro\Desktop\BACK%20UP\Documenti\RICERCHE\RICERCHE%202018\Modello%20elenco%20propo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2 "/>
      <sheetName val="Elenco proposte RC 2018"/>
      <sheetName val="Foglio 3"/>
    </sheetNames>
    <sheetDataSet>
      <sheetData sheetId="0">
        <row r="2">
          <cell r="A2" t="str">
            <v>Sanità_Animale</v>
          </cell>
        </row>
        <row r="3">
          <cell r="A3" t="str">
            <v>Sicurezza_degli_Alimenti</v>
          </cell>
        </row>
        <row r="4">
          <cell r="A4" t="str">
            <v>Benessere_Animale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A28" workbookViewId="0">
      <selection activeCell="L42" sqref="L42"/>
    </sheetView>
  </sheetViews>
  <sheetFormatPr defaultRowHeight="15" x14ac:dyDescent="0.25"/>
  <cols>
    <col min="2" max="2" width="19.7109375" bestFit="1" customWidth="1"/>
    <col min="3" max="3" width="24.28515625" customWidth="1"/>
    <col min="4" max="4" width="17.42578125" customWidth="1"/>
    <col min="10" max="10" width="20.7109375" customWidth="1"/>
  </cols>
  <sheetData>
    <row r="1" spans="1:11" ht="14.45" customHeight="1" x14ac:dyDescent="0.25">
      <c r="A1" t="s">
        <v>75</v>
      </c>
      <c r="B1" t="s">
        <v>106</v>
      </c>
      <c r="C1" t="s">
        <v>17</v>
      </c>
      <c r="D1" t="s">
        <v>0</v>
      </c>
      <c r="E1" t="s">
        <v>83</v>
      </c>
      <c r="F1" t="s">
        <v>108</v>
      </c>
      <c r="H1" t="s">
        <v>76</v>
      </c>
      <c r="I1" t="s">
        <v>13</v>
      </c>
      <c r="J1" t="s">
        <v>14</v>
      </c>
      <c r="K1" t="s">
        <v>77</v>
      </c>
    </row>
    <row r="2" spans="1:11" ht="14.45" customHeight="1" x14ac:dyDescent="0.25">
      <c r="A2">
        <v>1</v>
      </c>
      <c r="B2">
        <v>1</v>
      </c>
      <c r="C2" t="s">
        <v>41</v>
      </c>
      <c r="D2" t="s">
        <v>21</v>
      </c>
      <c r="E2">
        <v>90000</v>
      </c>
      <c r="F2">
        <v>1</v>
      </c>
      <c r="G2" t="s">
        <v>103</v>
      </c>
      <c r="H2">
        <v>5</v>
      </c>
      <c r="I2">
        <v>4</v>
      </c>
      <c r="J2">
        <v>4</v>
      </c>
      <c r="K2">
        <v>5</v>
      </c>
    </row>
    <row r="3" spans="1:11" x14ac:dyDescent="0.25">
      <c r="A3">
        <v>1</v>
      </c>
      <c r="B3">
        <v>1</v>
      </c>
      <c r="C3" t="s">
        <v>41</v>
      </c>
      <c r="D3" t="s">
        <v>21</v>
      </c>
      <c r="E3">
        <v>90000</v>
      </c>
      <c r="F3">
        <v>2</v>
      </c>
      <c r="G3" t="s">
        <v>89</v>
      </c>
      <c r="H3">
        <v>4</v>
      </c>
      <c r="I3">
        <v>3</v>
      </c>
      <c r="J3">
        <v>3</v>
      </c>
      <c r="K3">
        <v>5</v>
      </c>
    </row>
    <row r="4" spans="1:11" x14ac:dyDescent="0.25">
      <c r="A4">
        <v>1</v>
      </c>
      <c r="B4">
        <v>1</v>
      </c>
      <c r="C4" t="s">
        <v>41</v>
      </c>
      <c r="D4" t="s">
        <v>21</v>
      </c>
      <c r="E4">
        <v>90000</v>
      </c>
      <c r="F4">
        <v>3</v>
      </c>
      <c r="G4" t="s">
        <v>90</v>
      </c>
      <c r="H4">
        <v>4</v>
      </c>
      <c r="I4">
        <v>3</v>
      </c>
      <c r="J4">
        <v>3</v>
      </c>
      <c r="K4">
        <v>5</v>
      </c>
    </row>
    <row r="5" spans="1:11" x14ac:dyDescent="0.25">
      <c r="A5">
        <v>2</v>
      </c>
      <c r="B5">
        <v>2</v>
      </c>
      <c r="C5" t="s">
        <v>40</v>
      </c>
      <c r="D5" t="s">
        <v>20</v>
      </c>
      <c r="E5">
        <v>80000</v>
      </c>
      <c r="F5">
        <v>1</v>
      </c>
      <c r="G5" t="s">
        <v>91</v>
      </c>
      <c r="H5">
        <v>5</v>
      </c>
      <c r="I5">
        <v>3</v>
      </c>
      <c r="J5">
        <v>2</v>
      </c>
      <c r="K5">
        <v>4</v>
      </c>
    </row>
    <row r="6" spans="1:11" x14ac:dyDescent="0.25">
      <c r="A6">
        <v>2</v>
      </c>
      <c r="B6">
        <v>2</v>
      </c>
      <c r="C6" t="s">
        <v>40</v>
      </c>
      <c r="D6" t="s">
        <v>20</v>
      </c>
      <c r="E6">
        <v>80000</v>
      </c>
      <c r="F6">
        <v>2</v>
      </c>
      <c r="G6" t="s">
        <v>92</v>
      </c>
    </row>
    <row r="7" spans="1:11" x14ac:dyDescent="0.25">
      <c r="A7">
        <v>2</v>
      </c>
      <c r="B7">
        <v>2</v>
      </c>
      <c r="C7" t="s">
        <v>40</v>
      </c>
      <c r="D7" t="s">
        <v>20</v>
      </c>
      <c r="E7">
        <v>80000</v>
      </c>
      <c r="F7">
        <v>3</v>
      </c>
      <c r="G7" t="s">
        <v>93</v>
      </c>
    </row>
    <row r="8" spans="1:11" x14ac:dyDescent="0.25">
      <c r="A8">
        <v>3</v>
      </c>
      <c r="B8">
        <v>4</v>
      </c>
      <c r="C8" t="s">
        <v>42</v>
      </c>
      <c r="D8" t="s">
        <v>22</v>
      </c>
      <c r="E8">
        <v>80000</v>
      </c>
      <c r="F8">
        <v>1</v>
      </c>
      <c r="G8" t="s">
        <v>95</v>
      </c>
      <c r="H8">
        <v>3</v>
      </c>
      <c r="I8">
        <v>3</v>
      </c>
      <c r="J8">
        <v>4</v>
      </c>
      <c r="K8">
        <v>3</v>
      </c>
    </row>
    <row r="9" spans="1:11" x14ac:dyDescent="0.25">
      <c r="A9">
        <v>3</v>
      </c>
      <c r="B9">
        <v>4</v>
      </c>
      <c r="C9" t="s">
        <v>42</v>
      </c>
      <c r="D9" t="s">
        <v>22</v>
      </c>
      <c r="E9">
        <v>80000</v>
      </c>
      <c r="F9">
        <v>2</v>
      </c>
      <c r="G9" t="s">
        <v>91</v>
      </c>
      <c r="H9">
        <v>5</v>
      </c>
      <c r="I9">
        <v>3</v>
      </c>
      <c r="J9">
        <v>1</v>
      </c>
      <c r="K9">
        <v>5</v>
      </c>
    </row>
    <row r="10" spans="1:11" x14ac:dyDescent="0.25">
      <c r="A10">
        <v>3</v>
      </c>
      <c r="B10">
        <v>4</v>
      </c>
      <c r="C10" t="s">
        <v>42</v>
      </c>
      <c r="D10" t="s">
        <v>22</v>
      </c>
      <c r="E10">
        <v>80000</v>
      </c>
      <c r="F10">
        <v>3</v>
      </c>
      <c r="G10" t="s">
        <v>96</v>
      </c>
      <c r="H10">
        <v>2</v>
      </c>
      <c r="I10">
        <v>2</v>
      </c>
      <c r="J10">
        <v>4</v>
      </c>
      <c r="K10">
        <v>5</v>
      </c>
    </row>
    <row r="11" spans="1:11" x14ac:dyDescent="0.25">
      <c r="A11">
        <v>4</v>
      </c>
      <c r="B11">
        <v>8</v>
      </c>
      <c r="C11" t="s">
        <v>107</v>
      </c>
      <c r="D11" t="s">
        <v>18</v>
      </c>
      <c r="E11">
        <v>90000</v>
      </c>
      <c r="F11">
        <v>1</v>
      </c>
      <c r="G11" t="s">
        <v>128</v>
      </c>
      <c r="H11">
        <v>3</v>
      </c>
      <c r="I11">
        <v>4</v>
      </c>
      <c r="J11">
        <v>3</v>
      </c>
      <c r="K11">
        <v>3</v>
      </c>
    </row>
    <row r="12" spans="1:11" x14ac:dyDescent="0.25">
      <c r="A12">
        <v>4</v>
      </c>
      <c r="B12">
        <v>8</v>
      </c>
      <c r="C12" t="s">
        <v>107</v>
      </c>
      <c r="D12" t="s">
        <v>18</v>
      </c>
      <c r="E12">
        <v>90000</v>
      </c>
      <c r="F12">
        <v>2</v>
      </c>
      <c r="G12" t="s">
        <v>90</v>
      </c>
      <c r="H12">
        <v>5</v>
      </c>
      <c r="I12">
        <v>5</v>
      </c>
      <c r="J12">
        <v>4</v>
      </c>
      <c r="K12">
        <v>5</v>
      </c>
    </row>
    <row r="13" spans="1:11" x14ac:dyDescent="0.25">
      <c r="A13">
        <v>4</v>
      </c>
      <c r="B13">
        <v>8</v>
      </c>
      <c r="C13" t="s">
        <v>107</v>
      </c>
      <c r="D13" t="s">
        <v>18</v>
      </c>
      <c r="E13">
        <v>90000</v>
      </c>
      <c r="F13">
        <v>3</v>
      </c>
      <c r="G13" t="s">
        <v>98</v>
      </c>
      <c r="H13">
        <v>5</v>
      </c>
      <c r="I13">
        <v>5</v>
      </c>
      <c r="J13">
        <v>5</v>
      </c>
      <c r="K13">
        <v>3</v>
      </c>
    </row>
    <row r="14" spans="1:11" x14ac:dyDescent="0.25">
      <c r="A14">
        <v>5</v>
      </c>
      <c r="B14">
        <v>10</v>
      </c>
      <c r="C14" t="s">
        <v>39</v>
      </c>
      <c r="D14" t="s">
        <v>19</v>
      </c>
      <c r="E14">
        <v>160000</v>
      </c>
      <c r="F14">
        <v>1</v>
      </c>
      <c r="G14" t="s">
        <v>92</v>
      </c>
    </row>
    <row r="15" spans="1:11" x14ac:dyDescent="0.25">
      <c r="A15">
        <v>5</v>
      </c>
      <c r="B15">
        <v>10</v>
      </c>
      <c r="C15" t="s">
        <v>39</v>
      </c>
      <c r="D15" t="s">
        <v>19</v>
      </c>
      <c r="E15">
        <v>160000</v>
      </c>
      <c r="F15">
        <v>2</v>
      </c>
      <c r="G15" t="s">
        <v>94</v>
      </c>
    </row>
    <row r="16" spans="1:11" x14ac:dyDescent="0.25">
      <c r="A16">
        <v>5</v>
      </c>
      <c r="B16">
        <v>10</v>
      </c>
      <c r="C16" t="s">
        <v>39</v>
      </c>
      <c r="D16" t="s">
        <v>19</v>
      </c>
      <c r="E16">
        <v>160000</v>
      </c>
      <c r="F16">
        <v>3</v>
      </c>
      <c r="G16" t="s">
        <v>91</v>
      </c>
      <c r="H16">
        <v>5</v>
      </c>
      <c r="I16">
        <v>3</v>
      </c>
      <c r="J16">
        <v>3</v>
      </c>
      <c r="K16">
        <v>5</v>
      </c>
    </row>
    <row r="17" spans="1:11" x14ac:dyDescent="0.25">
      <c r="A17">
        <v>6</v>
      </c>
      <c r="B17">
        <v>12</v>
      </c>
      <c r="C17" t="s">
        <v>50</v>
      </c>
      <c r="D17" t="s">
        <v>36</v>
      </c>
      <c r="E17">
        <v>120000</v>
      </c>
      <c r="F17">
        <v>1</v>
      </c>
      <c r="G17" t="s">
        <v>92</v>
      </c>
    </row>
    <row r="18" spans="1:11" x14ac:dyDescent="0.25">
      <c r="A18">
        <v>6</v>
      </c>
      <c r="B18">
        <v>12</v>
      </c>
      <c r="C18" t="s">
        <v>50</v>
      </c>
      <c r="D18" t="s">
        <v>36</v>
      </c>
      <c r="E18">
        <v>120000</v>
      </c>
      <c r="F18">
        <v>2</v>
      </c>
      <c r="G18" t="s">
        <v>94</v>
      </c>
    </row>
    <row r="19" spans="1:11" x14ac:dyDescent="0.25">
      <c r="A19">
        <v>6</v>
      </c>
      <c r="B19">
        <v>12</v>
      </c>
      <c r="C19" t="s">
        <v>50</v>
      </c>
      <c r="D19" t="s">
        <v>36</v>
      </c>
      <c r="E19">
        <v>120000</v>
      </c>
      <c r="F19">
        <v>3</v>
      </c>
      <c r="G19" t="s">
        <v>95</v>
      </c>
      <c r="H19">
        <v>3</v>
      </c>
      <c r="I19">
        <v>4</v>
      </c>
      <c r="J19">
        <v>4</v>
      </c>
      <c r="K19">
        <v>3</v>
      </c>
    </row>
    <row r="20" spans="1:11" x14ac:dyDescent="0.25">
      <c r="A20">
        <v>7</v>
      </c>
      <c r="B20">
        <v>14</v>
      </c>
      <c r="C20" t="s">
        <v>51</v>
      </c>
      <c r="D20" t="s">
        <v>35</v>
      </c>
      <c r="E20">
        <v>120000</v>
      </c>
      <c r="F20">
        <v>1</v>
      </c>
      <c r="G20" t="s">
        <v>95</v>
      </c>
      <c r="H20">
        <v>3</v>
      </c>
      <c r="I20">
        <v>4</v>
      </c>
      <c r="J20">
        <v>4</v>
      </c>
      <c r="K20">
        <v>4</v>
      </c>
    </row>
    <row r="21" spans="1:11" x14ac:dyDescent="0.25">
      <c r="A21">
        <v>7</v>
      </c>
      <c r="B21">
        <v>14</v>
      </c>
      <c r="C21" t="s">
        <v>51</v>
      </c>
      <c r="D21" t="s">
        <v>35</v>
      </c>
      <c r="E21">
        <v>120000</v>
      </c>
      <c r="F21">
        <v>2</v>
      </c>
      <c r="G21" t="s">
        <v>96</v>
      </c>
      <c r="H21">
        <v>4</v>
      </c>
      <c r="I21">
        <v>4</v>
      </c>
      <c r="J21">
        <v>4</v>
      </c>
      <c r="K21">
        <v>5</v>
      </c>
    </row>
    <row r="22" spans="1:11" x14ac:dyDescent="0.25">
      <c r="A22">
        <v>7</v>
      </c>
      <c r="B22">
        <v>14</v>
      </c>
      <c r="C22" t="s">
        <v>51</v>
      </c>
      <c r="D22" t="s">
        <v>35</v>
      </c>
      <c r="E22">
        <v>120000</v>
      </c>
      <c r="F22">
        <v>3</v>
      </c>
      <c r="G22" t="s">
        <v>92</v>
      </c>
    </row>
    <row r="23" spans="1:11" x14ac:dyDescent="0.25">
      <c r="A23">
        <v>8</v>
      </c>
      <c r="B23">
        <v>15</v>
      </c>
      <c r="C23" t="s">
        <v>56</v>
      </c>
      <c r="D23" t="s">
        <v>29</v>
      </c>
      <c r="E23">
        <v>85000</v>
      </c>
      <c r="F23">
        <v>1</v>
      </c>
      <c r="G23" t="s">
        <v>129</v>
      </c>
    </row>
    <row r="24" spans="1:11" x14ac:dyDescent="0.25">
      <c r="A24">
        <v>8</v>
      </c>
      <c r="B24">
        <v>15</v>
      </c>
      <c r="C24" t="s">
        <v>56</v>
      </c>
      <c r="D24" t="s">
        <v>29</v>
      </c>
      <c r="E24">
        <v>85000</v>
      </c>
      <c r="F24">
        <v>2</v>
      </c>
      <c r="G24" t="s">
        <v>96</v>
      </c>
      <c r="H24">
        <v>5</v>
      </c>
      <c r="I24">
        <v>4</v>
      </c>
      <c r="J24">
        <v>5</v>
      </c>
      <c r="K24">
        <v>4</v>
      </c>
    </row>
    <row r="25" spans="1:11" x14ac:dyDescent="0.25">
      <c r="A25">
        <v>8</v>
      </c>
      <c r="B25">
        <v>15</v>
      </c>
      <c r="C25" t="s">
        <v>56</v>
      </c>
      <c r="D25" t="s">
        <v>29</v>
      </c>
      <c r="E25">
        <v>85000</v>
      </c>
      <c r="F25">
        <v>3</v>
      </c>
      <c r="G25" t="s">
        <v>91</v>
      </c>
      <c r="H25">
        <v>5</v>
      </c>
      <c r="I25">
        <v>5</v>
      </c>
      <c r="J25">
        <v>5</v>
      </c>
      <c r="K25">
        <v>5</v>
      </c>
    </row>
    <row r="26" spans="1:11" x14ac:dyDescent="0.25">
      <c r="A26">
        <v>9</v>
      </c>
      <c r="B26">
        <v>16</v>
      </c>
      <c r="C26" t="s">
        <v>54</v>
      </c>
      <c r="D26" t="s">
        <v>32</v>
      </c>
      <c r="E26">
        <v>80000</v>
      </c>
      <c r="F26">
        <v>1</v>
      </c>
      <c r="G26" t="s">
        <v>100</v>
      </c>
      <c r="H26">
        <v>2</v>
      </c>
      <c r="I26">
        <v>4</v>
      </c>
      <c r="J26">
        <v>3</v>
      </c>
      <c r="K26">
        <v>3</v>
      </c>
    </row>
    <row r="27" spans="1:11" x14ac:dyDescent="0.25">
      <c r="A27">
        <v>9</v>
      </c>
      <c r="B27">
        <v>16</v>
      </c>
      <c r="C27" t="s">
        <v>54</v>
      </c>
      <c r="D27" t="s">
        <v>32</v>
      </c>
      <c r="E27">
        <v>80000</v>
      </c>
      <c r="F27">
        <v>2</v>
      </c>
      <c r="G27" t="s">
        <v>98</v>
      </c>
      <c r="H27">
        <v>4</v>
      </c>
      <c r="I27">
        <v>5</v>
      </c>
      <c r="J27">
        <v>3</v>
      </c>
      <c r="K27">
        <v>3</v>
      </c>
    </row>
    <row r="28" spans="1:11" x14ac:dyDescent="0.25">
      <c r="A28">
        <v>9</v>
      </c>
      <c r="B28">
        <v>16</v>
      </c>
      <c r="C28" t="s">
        <v>54</v>
      </c>
      <c r="D28" t="s">
        <v>32</v>
      </c>
      <c r="E28">
        <v>80000</v>
      </c>
      <c r="F28">
        <v>3</v>
      </c>
      <c r="G28" t="s">
        <v>101</v>
      </c>
      <c r="H28">
        <v>4</v>
      </c>
      <c r="I28">
        <v>2</v>
      </c>
      <c r="J28">
        <v>3</v>
      </c>
      <c r="K28">
        <v>3</v>
      </c>
    </row>
    <row r="29" spans="1:11" x14ac:dyDescent="0.25">
      <c r="A29">
        <v>10</v>
      </c>
      <c r="B29">
        <v>17</v>
      </c>
      <c r="C29" t="s">
        <v>53</v>
      </c>
      <c r="D29" t="s">
        <v>33</v>
      </c>
      <c r="E29">
        <v>90000</v>
      </c>
      <c r="F29">
        <v>1</v>
      </c>
      <c r="G29" t="s">
        <v>98</v>
      </c>
      <c r="H29">
        <v>5</v>
      </c>
      <c r="I29">
        <v>5</v>
      </c>
      <c r="J29">
        <v>5</v>
      </c>
      <c r="K29">
        <v>3</v>
      </c>
    </row>
    <row r="30" spans="1:11" x14ac:dyDescent="0.25">
      <c r="A30">
        <v>10</v>
      </c>
      <c r="B30">
        <v>17</v>
      </c>
      <c r="C30" t="s">
        <v>53</v>
      </c>
      <c r="D30" t="s">
        <v>33</v>
      </c>
      <c r="E30">
        <v>90000</v>
      </c>
      <c r="F30">
        <v>2</v>
      </c>
      <c r="G30" t="s">
        <v>100</v>
      </c>
      <c r="H30">
        <v>4</v>
      </c>
      <c r="I30">
        <v>5</v>
      </c>
      <c r="J30">
        <v>4</v>
      </c>
      <c r="K30">
        <v>4</v>
      </c>
    </row>
    <row r="31" spans="1:11" x14ac:dyDescent="0.25">
      <c r="A31">
        <v>10</v>
      </c>
      <c r="B31">
        <v>17</v>
      </c>
      <c r="C31" t="s">
        <v>53</v>
      </c>
      <c r="D31" t="s">
        <v>33</v>
      </c>
      <c r="E31">
        <v>90000</v>
      </c>
      <c r="F31">
        <v>3</v>
      </c>
      <c r="G31" t="s">
        <v>101</v>
      </c>
      <c r="H31">
        <v>5</v>
      </c>
      <c r="I31">
        <v>5</v>
      </c>
      <c r="J31">
        <v>4</v>
      </c>
      <c r="K31">
        <v>4</v>
      </c>
    </row>
    <row r="32" spans="1:11" s="107" customFormat="1" x14ac:dyDescent="0.25">
      <c r="A32" s="107">
        <v>10</v>
      </c>
      <c r="B32" s="107">
        <v>17</v>
      </c>
      <c r="C32" s="107" t="s">
        <v>53</v>
      </c>
      <c r="D32" s="107" t="s">
        <v>33</v>
      </c>
      <c r="E32" s="107">
        <v>90000</v>
      </c>
      <c r="F32" s="107">
        <v>1</v>
      </c>
    </row>
    <row r="33" spans="1:11" x14ac:dyDescent="0.25">
      <c r="A33">
        <v>11</v>
      </c>
      <c r="B33">
        <v>18</v>
      </c>
      <c r="C33" t="s">
        <v>55</v>
      </c>
      <c r="D33" t="s">
        <v>31</v>
      </c>
      <c r="E33">
        <v>100000</v>
      </c>
      <c r="F33">
        <v>1</v>
      </c>
      <c r="G33" t="s">
        <v>94</v>
      </c>
      <c r="H33">
        <v>3</v>
      </c>
      <c r="I33">
        <v>3</v>
      </c>
      <c r="J33">
        <v>3</v>
      </c>
      <c r="K33">
        <v>3</v>
      </c>
    </row>
    <row r="34" spans="1:11" x14ac:dyDescent="0.25">
      <c r="A34">
        <v>11</v>
      </c>
      <c r="B34">
        <v>18</v>
      </c>
      <c r="C34" t="s">
        <v>55</v>
      </c>
      <c r="D34" t="s">
        <v>31</v>
      </c>
      <c r="E34">
        <v>100000</v>
      </c>
      <c r="F34">
        <v>2</v>
      </c>
      <c r="G34" t="s">
        <v>92</v>
      </c>
    </row>
    <row r="35" spans="1:11" x14ac:dyDescent="0.25">
      <c r="A35">
        <v>11</v>
      </c>
      <c r="B35">
        <v>18</v>
      </c>
      <c r="C35" t="s">
        <v>55</v>
      </c>
      <c r="D35" t="s">
        <v>31</v>
      </c>
      <c r="E35">
        <v>100000</v>
      </c>
      <c r="F35">
        <v>3</v>
      </c>
      <c r="G35" t="s">
        <v>93</v>
      </c>
    </row>
    <row r="36" spans="1:11" s="107" customFormat="1" x14ac:dyDescent="0.25">
      <c r="A36" s="107">
        <v>11</v>
      </c>
      <c r="B36" s="107">
        <v>18</v>
      </c>
      <c r="C36" s="107" t="s">
        <v>55</v>
      </c>
      <c r="D36" s="107" t="s">
        <v>31</v>
      </c>
      <c r="E36" s="107">
        <v>100000</v>
      </c>
      <c r="F36" s="107">
        <v>2</v>
      </c>
    </row>
    <row r="37" spans="1:11" x14ac:dyDescent="0.25">
      <c r="A37">
        <v>12</v>
      </c>
      <c r="B37">
        <v>20</v>
      </c>
      <c r="C37" t="s">
        <v>52</v>
      </c>
      <c r="D37" t="s">
        <v>34</v>
      </c>
      <c r="E37">
        <v>70000</v>
      </c>
      <c r="F37">
        <v>1</v>
      </c>
      <c r="G37" t="s">
        <v>95</v>
      </c>
      <c r="H37">
        <v>3</v>
      </c>
      <c r="I37">
        <v>4</v>
      </c>
      <c r="J37">
        <v>3</v>
      </c>
      <c r="K37">
        <v>4</v>
      </c>
    </row>
    <row r="38" spans="1:11" x14ac:dyDescent="0.25">
      <c r="A38">
        <v>12</v>
      </c>
      <c r="B38">
        <v>20</v>
      </c>
      <c r="C38" t="s">
        <v>52</v>
      </c>
      <c r="D38" t="s">
        <v>34</v>
      </c>
      <c r="E38">
        <v>70000</v>
      </c>
      <c r="F38">
        <v>2</v>
      </c>
      <c r="G38" t="s">
        <v>96</v>
      </c>
      <c r="H38">
        <v>5</v>
      </c>
      <c r="I38">
        <v>4</v>
      </c>
      <c r="J38">
        <v>4</v>
      </c>
      <c r="K38">
        <v>5</v>
      </c>
    </row>
    <row r="39" spans="1:11" x14ac:dyDescent="0.25">
      <c r="A39">
        <v>12</v>
      </c>
      <c r="B39">
        <v>20</v>
      </c>
      <c r="C39" t="s">
        <v>52</v>
      </c>
      <c r="D39" t="s">
        <v>34</v>
      </c>
      <c r="E39">
        <v>70000</v>
      </c>
      <c r="F39">
        <v>3</v>
      </c>
      <c r="G39" t="s">
        <v>93</v>
      </c>
    </row>
    <row r="40" spans="1:11" x14ac:dyDescent="0.25">
      <c r="A40">
        <v>13</v>
      </c>
      <c r="B40">
        <v>21</v>
      </c>
      <c r="C40" t="s">
        <v>49</v>
      </c>
      <c r="D40" t="s">
        <v>30</v>
      </c>
      <c r="E40">
        <v>70000</v>
      </c>
      <c r="F40">
        <v>1</v>
      </c>
      <c r="G40" t="s">
        <v>96</v>
      </c>
      <c r="H40">
        <v>2</v>
      </c>
      <c r="I40">
        <v>2</v>
      </c>
      <c r="J40">
        <v>3</v>
      </c>
      <c r="K40">
        <v>4</v>
      </c>
    </row>
    <row r="41" spans="1:11" x14ac:dyDescent="0.25">
      <c r="A41">
        <v>13</v>
      </c>
      <c r="B41">
        <v>21</v>
      </c>
      <c r="C41" t="s">
        <v>49</v>
      </c>
      <c r="D41" t="s">
        <v>30</v>
      </c>
      <c r="E41">
        <v>70000</v>
      </c>
      <c r="F41">
        <v>2</v>
      </c>
      <c r="G41" t="s">
        <v>94</v>
      </c>
      <c r="H41">
        <v>5</v>
      </c>
      <c r="I41">
        <v>5</v>
      </c>
      <c r="J41">
        <v>5</v>
      </c>
      <c r="K41">
        <v>5</v>
      </c>
    </row>
    <row r="42" spans="1:11" x14ac:dyDescent="0.25">
      <c r="A42">
        <v>13</v>
      </c>
      <c r="B42">
        <v>21</v>
      </c>
      <c r="C42" t="s">
        <v>49</v>
      </c>
      <c r="D42" t="s">
        <v>30</v>
      </c>
      <c r="E42">
        <v>70000</v>
      </c>
      <c r="F42">
        <v>3</v>
      </c>
      <c r="G42" t="s">
        <v>93</v>
      </c>
    </row>
    <row r="43" spans="1:11" x14ac:dyDescent="0.25">
      <c r="A43">
        <v>14</v>
      </c>
      <c r="B43">
        <v>22</v>
      </c>
      <c r="C43" t="s">
        <v>43</v>
      </c>
      <c r="D43" t="s">
        <v>23</v>
      </c>
      <c r="E43">
        <v>45000</v>
      </c>
      <c r="F43">
        <v>1</v>
      </c>
      <c r="G43" t="s">
        <v>90</v>
      </c>
      <c r="H43">
        <v>4</v>
      </c>
      <c r="I43">
        <v>4</v>
      </c>
      <c r="J43">
        <v>3</v>
      </c>
      <c r="K43">
        <v>5</v>
      </c>
    </row>
    <row r="44" spans="1:11" x14ac:dyDescent="0.25">
      <c r="A44">
        <v>14</v>
      </c>
      <c r="B44">
        <v>22</v>
      </c>
      <c r="C44" t="s">
        <v>43</v>
      </c>
      <c r="D44" t="s">
        <v>23</v>
      </c>
      <c r="E44">
        <v>45000</v>
      </c>
      <c r="F44">
        <v>2</v>
      </c>
      <c r="G44" t="s">
        <v>102</v>
      </c>
    </row>
    <row r="45" spans="1:11" x14ac:dyDescent="0.25">
      <c r="A45">
        <v>14</v>
      </c>
      <c r="B45">
        <v>22</v>
      </c>
      <c r="C45" t="s">
        <v>43</v>
      </c>
      <c r="D45" t="s">
        <v>23</v>
      </c>
      <c r="E45">
        <v>45000</v>
      </c>
      <c r="F45">
        <v>3</v>
      </c>
      <c r="G45" t="s">
        <v>103</v>
      </c>
      <c r="H45">
        <v>5</v>
      </c>
      <c r="I45">
        <v>5</v>
      </c>
      <c r="J45">
        <v>5</v>
      </c>
      <c r="K45">
        <v>4</v>
      </c>
    </row>
    <row r="46" spans="1:11" x14ac:dyDescent="0.25">
      <c r="A46">
        <v>15</v>
      </c>
      <c r="B46">
        <v>23</v>
      </c>
      <c r="C46" t="s">
        <v>48</v>
      </c>
      <c r="D46" t="s">
        <v>28</v>
      </c>
      <c r="E46">
        <v>86500</v>
      </c>
      <c r="F46">
        <v>1</v>
      </c>
      <c r="G46" t="s">
        <v>89</v>
      </c>
      <c r="H46">
        <v>5</v>
      </c>
      <c r="I46">
        <v>5</v>
      </c>
      <c r="J46">
        <v>5</v>
      </c>
      <c r="K46">
        <v>5</v>
      </c>
    </row>
    <row r="47" spans="1:11" x14ac:dyDescent="0.25">
      <c r="A47">
        <v>15</v>
      </c>
      <c r="B47">
        <v>23</v>
      </c>
      <c r="C47" t="s">
        <v>48</v>
      </c>
      <c r="D47" t="s">
        <v>28</v>
      </c>
      <c r="E47">
        <v>86500</v>
      </c>
      <c r="F47">
        <v>2</v>
      </c>
      <c r="G47" t="s">
        <v>103</v>
      </c>
      <c r="H47">
        <v>5</v>
      </c>
      <c r="I47">
        <v>5</v>
      </c>
      <c r="J47">
        <v>5</v>
      </c>
      <c r="K47">
        <v>5</v>
      </c>
    </row>
    <row r="48" spans="1:11" x14ac:dyDescent="0.25">
      <c r="A48">
        <v>15</v>
      </c>
      <c r="B48">
        <v>23</v>
      </c>
      <c r="C48" t="s">
        <v>48</v>
      </c>
      <c r="D48" t="s">
        <v>28</v>
      </c>
      <c r="E48">
        <v>86500</v>
      </c>
      <c r="F48">
        <v>3</v>
      </c>
      <c r="G48" t="s">
        <v>102</v>
      </c>
    </row>
    <row r="49" spans="1:11" x14ac:dyDescent="0.25">
      <c r="A49">
        <v>16</v>
      </c>
      <c r="B49">
        <v>24</v>
      </c>
      <c r="C49" t="s">
        <v>47</v>
      </c>
      <c r="D49" t="s">
        <v>27</v>
      </c>
      <c r="E49">
        <v>70000</v>
      </c>
      <c r="F49">
        <v>1</v>
      </c>
      <c r="G49" t="s">
        <v>128</v>
      </c>
      <c r="H49">
        <v>2</v>
      </c>
      <c r="I49">
        <v>3</v>
      </c>
      <c r="J49">
        <v>2</v>
      </c>
      <c r="K49">
        <v>3</v>
      </c>
    </row>
    <row r="50" spans="1:11" x14ac:dyDescent="0.25">
      <c r="A50">
        <v>16</v>
      </c>
      <c r="B50">
        <v>24</v>
      </c>
      <c r="C50" t="s">
        <v>47</v>
      </c>
      <c r="D50" t="s">
        <v>27</v>
      </c>
      <c r="E50">
        <v>70000</v>
      </c>
      <c r="F50">
        <v>2</v>
      </c>
      <c r="G50" t="s">
        <v>104</v>
      </c>
      <c r="H50">
        <v>3</v>
      </c>
      <c r="I50">
        <v>4</v>
      </c>
      <c r="J50">
        <v>4</v>
      </c>
      <c r="K50">
        <v>5</v>
      </c>
    </row>
    <row r="51" spans="1:11" x14ac:dyDescent="0.25">
      <c r="A51">
        <v>16</v>
      </c>
      <c r="B51">
        <v>24</v>
      </c>
      <c r="C51" t="s">
        <v>47</v>
      </c>
      <c r="D51" t="s">
        <v>27</v>
      </c>
      <c r="E51">
        <v>70000</v>
      </c>
      <c r="F51">
        <v>3</v>
      </c>
      <c r="G51" t="s">
        <v>89</v>
      </c>
      <c r="H51">
        <v>3</v>
      </c>
      <c r="I51">
        <v>4</v>
      </c>
      <c r="J51">
        <v>5</v>
      </c>
      <c r="K51">
        <v>4</v>
      </c>
    </row>
    <row r="52" spans="1:11" x14ac:dyDescent="0.25">
      <c r="A52">
        <v>17</v>
      </c>
      <c r="B52">
        <v>25</v>
      </c>
      <c r="C52" t="s">
        <v>44</v>
      </c>
      <c r="D52" t="s">
        <v>24</v>
      </c>
      <c r="E52">
        <v>80000</v>
      </c>
      <c r="F52">
        <v>1</v>
      </c>
      <c r="G52" t="s">
        <v>98</v>
      </c>
      <c r="H52">
        <v>4</v>
      </c>
      <c r="I52">
        <v>5</v>
      </c>
      <c r="J52">
        <v>4</v>
      </c>
      <c r="K52">
        <v>3</v>
      </c>
    </row>
    <row r="53" spans="1:11" x14ac:dyDescent="0.25">
      <c r="A53">
        <v>17</v>
      </c>
      <c r="B53">
        <v>25</v>
      </c>
      <c r="C53" t="s">
        <v>44</v>
      </c>
      <c r="D53" t="s">
        <v>24</v>
      </c>
      <c r="E53">
        <v>80000</v>
      </c>
      <c r="F53">
        <v>2</v>
      </c>
      <c r="G53" t="s">
        <v>90</v>
      </c>
      <c r="H53">
        <v>4</v>
      </c>
      <c r="I53">
        <v>5</v>
      </c>
      <c r="J53">
        <v>4</v>
      </c>
      <c r="K53">
        <v>5</v>
      </c>
    </row>
    <row r="54" spans="1:11" x14ac:dyDescent="0.25">
      <c r="A54">
        <v>17</v>
      </c>
      <c r="B54">
        <v>25</v>
      </c>
      <c r="C54" t="s">
        <v>44</v>
      </c>
      <c r="D54" t="s">
        <v>24</v>
      </c>
      <c r="E54">
        <v>80000</v>
      </c>
      <c r="F54">
        <v>3</v>
      </c>
      <c r="G54" t="s">
        <v>128</v>
      </c>
      <c r="H54">
        <v>5</v>
      </c>
      <c r="I54">
        <v>5</v>
      </c>
      <c r="J54">
        <v>4</v>
      </c>
      <c r="K54">
        <v>5</v>
      </c>
    </row>
    <row r="55" spans="1:11" x14ac:dyDescent="0.25">
      <c r="A55">
        <v>18</v>
      </c>
      <c r="B55">
        <v>27</v>
      </c>
      <c r="C55" t="s">
        <v>45</v>
      </c>
      <c r="D55" t="s">
        <v>25</v>
      </c>
      <c r="E55">
        <v>55000</v>
      </c>
      <c r="F55">
        <v>1</v>
      </c>
      <c r="G55" t="s">
        <v>128</v>
      </c>
      <c r="H55">
        <v>4</v>
      </c>
      <c r="I55">
        <v>4</v>
      </c>
      <c r="J55">
        <v>5</v>
      </c>
      <c r="K55">
        <v>4</v>
      </c>
    </row>
    <row r="56" spans="1:11" x14ac:dyDescent="0.25">
      <c r="A56">
        <v>18</v>
      </c>
      <c r="B56">
        <v>27</v>
      </c>
      <c r="C56" t="s">
        <v>45</v>
      </c>
      <c r="D56" t="s">
        <v>25</v>
      </c>
      <c r="E56">
        <v>55000</v>
      </c>
      <c r="F56">
        <v>2</v>
      </c>
      <c r="G56" t="s">
        <v>104</v>
      </c>
      <c r="H56">
        <v>5</v>
      </c>
      <c r="I56">
        <v>3</v>
      </c>
      <c r="J56">
        <v>3</v>
      </c>
      <c r="K56">
        <v>5</v>
      </c>
    </row>
    <row r="57" spans="1:11" x14ac:dyDescent="0.25">
      <c r="A57">
        <v>18</v>
      </c>
      <c r="B57">
        <v>27</v>
      </c>
      <c r="C57" t="s">
        <v>45</v>
      </c>
      <c r="D57" t="s">
        <v>25</v>
      </c>
      <c r="E57">
        <v>55000</v>
      </c>
      <c r="F57">
        <v>3</v>
      </c>
      <c r="G57" t="s">
        <v>102</v>
      </c>
    </row>
    <row r="58" spans="1:11" x14ac:dyDescent="0.25">
      <c r="A58">
        <v>19</v>
      </c>
      <c r="B58">
        <v>28</v>
      </c>
      <c r="C58" t="s">
        <v>46</v>
      </c>
      <c r="D58" t="s">
        <v>26</v>
      </c>
      <c r="E58">
        <v>50000</v>
      </c>
      <c r="F58">
        <v>1</v>
      </c>
      <c r="G58" t="s">
        <v>104</v>
      </c>
      <c r="H58">
        <v>5</v>
      </c>
      <c r="I58">
        <v>4</v>
      </c>
      <c r="J58">
        <v>3</v>
      </c>
      <c r="K58">
        <v>5</v>
      </c>
    </row>
    <row r="59" spans="1:11" x14ac:dyDescent="0.25">
      <c r="A59">
        <v>19</v>
      </c>
      <c r="B59">
        <v>28</v>
      </c>
      <c r="C59" t="s">
        <v>46</v>
      </c>
      <c r="D59" t="s">
        <v>26</v>
      </c>
      <c r="E59">
        <v>50000</v>
      </c>
      <c r="F59">
        <v>2</v>
      </c>
      <c r="G59" t="s">
        <v>103</v>
      </c>
      <c r="H59">
        <v>4</v>
      </c>
      <c r="I59">
        <v>5</v>
      </c>
      <c r="J59">
        <v>5</v>
      </c>
      <c r="K59">
        <v>4</v>
      </c>
    </row>
    <row r="60" spans="1:11" x14ac:dyDescent="0.25">
      <c r="A60">
        <v>19</v>
      </c>
      <c r="B60">
        <v>28</v>
      </c>
      <c r="C60" t="s">
        <v>46</v>
      </c>
      <c r="D60" t="s">
        <v>26</v>
      </c>
      <c r="E60">
        <v>50000</v>
      </c>
      <c r="F60">
        <v>3</v>
      </c>
      <c r="G60" t="s">
        <v>102</v>
      </c>
    </row>
    <row r="61" spans="1:11" x14ac:dyDescent="0.25">
      <c r="A61">
        <v>20</v>
      </c>
      <c r="B61">
        <v>3</v>
      </c>
      <c r="C61" t="s">
        <v>109</v>
      </c>
      <c r="D61" t="s">
        <v>110</v>
      </c>
      <c r="E61">
        <v>100000</v>
      </c>
      <c r="F61">
        <v>1</v>
      </c>
      <c r="G61" t="s">
        <v>93</v>
      </c>
    </row>
    <row r="62" spans="1:11" x14ac:dyDescent="0.25">
      <c r="A62">
        <v>20</v>
      </c>
      <c r="B62">
        <v>3</v>
      </c>
      <c r="C62" t="s">
        <v>109</v>
      </c>
      <c r="D62" t="s">
        <v>110</v>
      </c>
      <c r="E62">
        <v>100000</v>
      </c>
      <c r="F62">
        <v>2</v>
      </c>
      <c r="G62" t="s">
        <v>92</v>
      </c>
    </row>
    <row r="63" spans="1:11" x14ac:dyDescent="0.25">
      <c r="A63">
        <v>20</v>
      </c>
      <c r="B63">
        <v>3</v>
      </c>
      <c r="C63" t="s">
        <v>109</v>
      </c>
      <c r="D63" t="s">
        <v>110</v>
      </c>
      <c r="E63">
        <v>100000</v>
      </c>
      <c r="F63">
        <v>3</v>
      </c>
      <c r="G63" t="s">
        <v>94</v>
      </c>
    </row>
    <row r="64" spans="1:11" x14ac:dyDescent="0.25">
      <c r="A64">
        <v>21</v>
      </c>
      <c r="B64">
        <v>5</v>
      </c>
      <c r="C64" t="s">
        <v>111</v>
      </c>
      <c r="D64" t="s">
        <v>112</v>
      </c>
      <c r="E64">
        <v>95000</v>
      </c>
      <c r="F64">
        <v>1</v>
      </c>
      <c r="G64" t="s">
        <v>91</v>
      </c>
      <c r="H64">
        <v>5</v>
      </c>
      <c r="I64">
        <v>5</v>
      </c>
      <c r="J64">
        <v>5</v>
      </c>
      <c r="K64">
        <v>5</v>
      </c>
    </row>
    <row r="65" spans="1:11" x14ac:dyDescent="0.25">
      <c r="A65">
        <v>21</v>
      </c>
      <c r="B65">
        <v>5</v>
      </c>
      <c r="C65" t="s">
        <v>111</v>
      </c>
      <c r="D65" t="s">
        <v>112</v>
      </c>
      <c r="E65">
        <v>95000</v>
      </c>
      <c r="F65">
        <v>2</v>
      </c>
      <c r="G65" t="s">
        <v>95</v>
      </c>
      <c r="H65">
        <v>4</v>
      </c>
      <c r="I65">
        <v>3</v>
      </c>
      <c r="J65">
        <v>4</v>
      </c>
      <c r="K65">
        <v>3</v>
      </c>
    </row>
    <row r="66" spans="1:11" x14ac:dyDescent="0.25">
      <c r="A66">
        <v>21</v>
      </c>
      <c r="B66">
        <v>5</v>
      </c>
      <c r="C66" t="s">
        <v>111</v>
      </c>
      <c r="D66" t="s">
        <v>112</v>
      </c>
      <c r="E66">
        <v>95000</v>
      </c>
      <c r="F66">
        <v>3</v>
      </c>
      <c r="G66" t="s">
        <v>96</v>
      </c>
      <c r="H66">
        <v>4</v>
      </c>
      <c r="I66">
        <v>4</v>
      </c>
      <c r="J66">
        <v>4</v>
      </c>
      <c r="K66">
        <v>5</v>
      </c>
    </row>
    <row r="67" spans="1:11" x14ac:dyDescent="0.25">
      <c r="A67">
        <v>22</v>
      </c>
      <c r="B67">
        <v>6</v>
      </c>
      <c r="C67" t="s">
        <v>113</v>
      </c>
      <c r="D67" t="s">
        <v>114</v>
      </c>
      <c r="E67">
        <v>100000</v>
      </c>
      <c r="F67">
        <v>1</v>
      </c>
      <c r="G67" t="s">
        <v>95</v>
      </c>
      <c r="H67">
        <v>4</v>
      </c>
      <c r="I67">
        <v>3</v>
      </c>
      <c r="J67">
        <v>4</v>
      </c>
      <c r="K67">
        <v>3</v>
      </c>
    </row>
    <row r="68" spans="1:11" x14ac:dyDescent="0.25">
      <c r="A68">
        <v>22</v>
      </c>
      <c r="B68">
        <v>6</v>
      </c>
      <c r="C68" t="s">
        <v>113</v>
      </c>
      <c r="D68" t="s">
        <v>114</v>
      </c>
      <c r="E68">
        <v>100000</v>
      </c>
      <c r="F68">
        <v>2</v>
      </c>
      <c r="G68" t="s">
        <v>92</v>
      </c>
    </row>
    <row r="69" spans="1:11" x14ac:dyDescent="0.25">
      <c r="A69">
        <v>22</v>
      </c>
      <c r="B69">
        <v>6</v>
      </c>
      <c r="C69" t="s">
        <v>113</v>
      </c>
      <c r="D69" t="s">
        <v>114</v>
      </c>
      <c r="E69">
        <v>100000</v>
      </c>
      <c r="F69">
        <v>3</v>
      </c>
      <c r="G69" t="s">
        <v>94</v>
      </c>
    </row>
    <row r="70" spans="1:11" x14ac:dyDescent="0.25">
      <c r="A70">
        <v>23</v>
      </c>
      <c r="B70">
        <v>7</v>
      </c>
      <c r="C70" t="s">
        <v>115</v>
      </c>
      <c r="D70" t="s">
        <v>18</v>
      </c>
      <c r="E70">
        <v>85000</v>
      </c>
      <c r="F70">
        <v>1</v>
      </c>
      <c r="G70" t="s">
        <v>91</v>
      </c>
      <c r="H70">
        <v>5</v>
      </c>
      <c r="I70">
        <v>4</v>
      </c>
      <c r="J70">
        <v>5</v>
      </c>
      <c r="K70">
        <v>5</v>
      </c>
    </row>
    <row r="71" spans="1:11" x14ac:dyDescent="0.25">
      <c r="A71">
        <v>23</v>
      </c>
      <c r="B71">
        <v>7</v>
      </c>
      <c r="C71" t="s">
        <v>115</v>
      </c>
      <c r="D71" t="s">
        <v>18</v>
      </c>
      <c r="E71">
        <v>85000</v>
      </c>
      <c r="F71">
        <v>2</v>
      </c>
      <c r="G71" t="s">
        <v>94</v>
      </c>
    </row>
    <row r="72" spans="1:11" x14ac:dyDescent="0.25">
      <c r="A72">
        <v>23</v>
      </c>
      <c r="B72">
        <v>7</v>
      </c>
      <c r="C72" t="s">
        <v>115</v>
      </c>
      <c r="D72" t="s">
        <v>18</v>
      </c>
      <c r="E72">
        <v>85000</v>
      </c>
      <c r="F72">
        <v>3</v>
      </c>
      <c r="G72" t="s">
        <v>93</v>
      </c>
    </row>
    <row r="73" spans="1:11" x14ac:dyDescent="0.25">
      <c r="A73">
        <v>24</v>
      </c>
      <c r="B73">
        <v>9</v>
      </c>
      <c r="C73" t="s">
        <v>116</v>
      </c>
      <c r="D73" t="s">
        <v>117</v>
      </c>
      <c r="E73">
        <v>88000</v>
      </c>
      <c r="F73">
        <v>1</v>
      </c>
      <c r="G73" t="s">
        <v>104</v>
      </c>
      <c r="H73">
        <v>5</v>
      </c>
      <c r="I73">
        <v>4</v>
      </c>
      <c r="J73">
        <v>3</v>
      </c>
      <c r="K73">
        <v>5</v>
      </c>
    </row>
    <row r="74" spans="1:11" x14ac:dyDescent="0.25">
      <c r="A74">
        <v>24</v>
      </c>
      <c r="B74">
        <v>9</v>
      </c>
      <c r="C74" t="s">
        <v>116</v>
      </c>
      <c r="D74" t="s">
        <v>117</v>
      </c>
      <c r="E74">
        <v>88000</v>
      </c>
      <c r="F74">
        <v>2</v>
      </c>
      <c r="G74" t="s">
        <v>130</v>
      </c>
      <c r="H74">
        <v>5</v>
      </c>
      <c r="I74">
        <v>5</v>
      </c>
      <c r="J74">
        <v>4</v>
      </c>
      <c r="K74">
        <v>5</v>
      </c>
    </row>
    <row r="75" spans="1:11" x14ac:dyDescent="0.25">
      <c r="A75">
        <v>24</v>
      </c>
      <c r="B75">
        <v>9</v>
      </c>
      <c r="C75" t="s">
        <v>116</v>
      </c>
      <c r="D75" t="s">
        <v>117</v>
      </c>
      <c r="E75">
        <v>88000</v>
      </c>
      <c r="F75">
        <v>3</v>
      </c>
      <c r="G75" t="s">
        <v>96</v>
      </c>
      <c r="H75">
        <v>5</v>
      </c>
      <c r="I75">
        <v>4</v>
      </c>
      <c r="J75">
        <v>4</v>
      </c>
      <c r="K75">
        <v>4</v>
      </c>
    </row>
    <row r="76" spans="1:11" x14ac:dyDescent="0.25">
      <c r="A76">
        <v>25</v>
      </c>
      <c r="B76">
        <v>11</v>
      </c>
      <c r="C76" t="s">
        <v>118</v>
      </c>
      <c r="D76" t="s">
        <v>119</v>
      </c>
      <c r="E76">
        <v>90000</v>
      </c>
      <c r="F76">
        <v>1</v>
      </c>
      <c r="G76" t="s">
        <v>92</v>
      </c>
    </row>
    <row r="77" spans="1:11" x14ac:dyDescent="0.25">
      <c r="A77">
        <v>25</v>
      </c>
      <c r="B77">
        <v>11</v>
      </c>
      <c r="C77" t="s">
        <v>118</v>
      </c>
      <c r="D77" t="s">
        <v>119</v>
      </c>
      <c r="E77">
        <v>90000</v>
      </c>
      <c r="F77">
        <v>2</v>
      </c>
      <c r="G77" t="s">
        <v>91</v>
      </c>
      <c r="H77">
        <v>5</v>
      </c>
      <c r="I77">
        <v>5</v>
      </c>
      <c r="J77">
        <v>4</v>
      </c>
      <c r="K77">
        <v>5</v>
      </c>
    </row>
    <row r="78" spans="1:11" x14ac:dyDescent="0.25">
      <c r="A78">
        <v>25</v>
      </c>
      <c r="B78">
        <v>11</v>
      </c>
      <c r="C78" t="s">
        <v>118</v>
      </c>
      <c r="D78" t="s">
        <v>119</v>
      </c>
      <c r="E78">
        <v>90000</v>
      </c>
      <c r="F78">
        <v>3</v>
      </c>
      <c r="G78" t="s">
        <v>93</v>
      </c>
    </row>
    <row r="79" spans="1:11" x14ac:dyDescent="0.25">
      <c r="A79">
        <v>26</v>
      </c>
      <c r="B79">
        <v>13</v>
      </c>
      <c r="C79" t="s">
        <v>120</v>
      </c>
      <c r="D79" t="s">
        <v>121</v>
      </c>
      <c r="E79">
        <v>57000</v>
      </c>
      <c r="F79">
        <v>1</v>
      </c>
      <c r="G79" t="s">
        <v>92</v>
      </c>
    </row>
    <row r="80" spans="1:11" x14ac:dyDescent="0.25">
      <c r="A80">
        <v>26</v>
      </c>
      <c r="B80">
        <v>13</v>
      </c>
      <c r="C80" t="s">
        <v>120</v>
      </c>
      <c r="D80" t="s">
        <v>121</v>
      </c>
      <c r="E80">
        <v>57000</v>
      </c>
      <c r="F80">
        <v>2</v>
      </c>
      <c r="G80" t="s">
        <v>91</v>
      </c>
      <c r="H80">
        <v>4</v>
      </c>
      <c r="I80">
        <v>3</v>
      </c>
      <c r="J80">
        <v>4</v>
      </c>
      <c r="K80">
        <v>3</v>
      </c>
    </row>
    <row r="81" spans="1:11" x14ac:dyDescent="0.25">
      <c r="A81">
        <v>26</v>
      </c>
      <c r="B81">
        <v>13</v>
      </c>
      <c r="C81" t="s">
        <v>120</v>
      </c>
      <c r="D81" t="s">
        <v>121</v>
      </c>
      <c r="E81">
        <v>57000</v>
      </c>
      <c r="F81">
        <v>3</v>
      </c>
      <c r="G81" t="s">
        <v>95</v>
      </c>
      <c r="H81">
        <v>4</v>
      </c>
      <c r="I81">
        <v>3</v>
      </c>
      <c r="J81">
        <v>3</v>
      </c>
      <c r="K81">
        <v>4</v>
      </c>
    </row>
    <row r="82" spans="1:11" x14ac:dyDescent="0.25">
      <c r="A82">
        <v>27</v>
      </c>
      <c r="B82">
        <v>19</v>
      </c>
      <c r="C82" t="s">
        <v>122</v>
      </c>
      <c r="D82" t="s">
        <v>123</v>
      </c>
      <c r="E82">
        <v>115000</v>
      </c>
      <c r="F82">
        <v>1</v>
      </c>
      <c r="G82" t="s">
        <v>96</v>
      </c>
      <c r="H82">
        <v>4</v>
      </c>
      <c r="I82">
        <v>1</v>
      </c>
      <c r="J82">
        <v>2</v>
      </c>
      <c r="K82">
        <v>3</v>
      </c>
    </row>
    <row r="83" spans="1:11" x14ac:dyDescent="0.25">
      <c r="A83">
        <v>27</v>
      </c>
      <c r="B83">
        <v>19</v>
      </c>
      <c r="C83" t="s">
        <v>122</v>
      </c>
      <c r="D83" t="s">
        <v>123</v>
      </c>
      <c r="E83">
        <v>115000</v>
      </c>
      <c r="F83">
        <v>2</v>
      </c>
      <c r="G83" t="s">
        <v>95</v>
      </c>
      <c r="H83">
        <v>4</v>
      </c>
      <c r="I83">
        <v>3</v>
      </c>
      <c r="J83">
        <v>4</v>
      </c>
      <c r="K83">
        <v>4</v>
      </c>
    </row>
    <row r="84" spans="1:11" x14ac:dyDescent="0.25">
      <c r="A84">
        <v>27</v>
      </c>
      <c r="B84">
        <v>19</v>
      </c>
      <c r="C84" t="s">
        <v>122</v>
      </c>
      <c r="D84" t="s">
        <v>123</v>
      </c>
      <c r="E84">
        <v>115000</v>
      </c>
      <c r="F84">
        <v>3</v>
      </c>
      <c r="G84" t="s">
        <v>91</v>
      </c>
      <c r="H84">
        <v>5</v>
      </c>
      <c r="I84">
        <v>3</v>
      </c>
      <c r="J84">
        <v>3</v>
      </c>
      <c r="K84">
        <v>4</v>
      </c>
    </row>
    <row r="85" spans="1:11" x14ac:dyDescent="0.25">
      <c r="A85">
        <v>28</v>
      </c>
      <c r="B85">
        <v>26</v>
      </c>
      <c r="C85" t="s">
        <v>124</v>
      </c>
      <c r="D85" t="s">
        <v>125</v>
      </c>
      <c r="E85">
        <v>85500</v>
      </c>
      <c r="F85">
        <v>1</v>
      </c>
      <c r="G85" t="s">
        <v>90</v>
      </c>
      <c r="H85">
        <v>4</v>
      </c>
      <c r="I85">
        <v>4</v>
      </c>
      <c r="J85">
        <v>5</v>
      </c>
      <c r="K85">
        <v>5</v>
      </c>
    </row>
    <row r="86" spans="1:11" x14ac:dyDescent="0.25">
      <c r="A86">
        <v>28</v>
      </c>
      <c r="B86">
        <v>26</v>
      </c>
      <c r="C86" t="s">
        <v>124</v>
      </c>
      <c r="D86" t="s">
        <v>125</v>
      </c>
      <c r="E86">
        <v>85500</v>
      </c>
      <c r="F86">
        <v>2</v>
      </c>
      <c r="G86" t="s">
        <v>89</v>
      </c>
      <c r="H86">
        <v>4</v>
      </c>
      <c r="I86">
        <v>5</v>
      </c>
      <c r="J86">
        <v>4</v>
      </c>
      <c r="K86">
        <v>5</v>
      </c>
    </row>
    <row r="87" spans="1:11" x14ac:dyDescent="0.25">
      <c r="A87">
        <v>28</v>
      </c>
      <c r="B87">
        <v>26</v>
      </c>
      <c r="C87" t="s">
        <v>124</v>
      </c>
      <c r="D87" t="s">
        <v>125</v>
      </c>
      <c r="E87">
        <v>85500</v>
      </c>
      <c r="F87">
        <v>3</v>
      </c>
      <c r="G87" t="s">
        <v>104</v>
      </c>
      <c r="H87">
        <v>5</v>
      </c>
      <c r="I87">
        <v>5</v>
      </c>
      <c r="J87">
        <v>5</v>
      </c>
      <c r="K87">
        <v>4</v>
      </c>
    </row>
    <row r="88" spans="1:11" x14ac:dyDescent="0.25">
      <c r="A88">
        <v>29</v>
      </c>
      <c r="B88">
        <v>29</v>
      </c>
      <c r="C88" t="s">
        <v>126</v>
      </c>
      <c r="D88" t="s">
        <v>127</v>
      </c>
      <c r="E88">
        <v>80000</v>
      </c>
      <c r="F88">
        <v>1</v>
      </c>
      <c r="G88" t="s">
        <v>103</v>
      </c>
      <c r="H88">
        <v>4</v>
      </c>
      <c r="I88">
        <v>5</v>
      </c>
      <c r="J88">
        <v>4</v>
      </c>
      <c r="K88">
        <v>4</v>
      </c>
    </row>
    <row r="89" spans="1:11" x14ac:dyDescent="0.25">
      <c r="A89">
        <v>29</v>
      </c>
      <c r="B89">
        <v>29</v>
      </c>
      <c r="C89" t="s">
        <v>126</v>
      </c>
      <c r="D89" t="s">
        <v>127</v>
      </c>
      <c r="E89">
        <v>80000</v>
      </c>
      <c r="F89">
        <v>2</v>
      </c>
      <c r="G89" t="s">
        <v>98</v>
      </c>
      <c r="H89">
        <v>5</v>
      </c>
      <c r="I89">
        <v>4</v>
      </c>
      <c r="J89">
        <v>3</v>
      </c>
      <c r="K89">
        <v>4</v>
      </c>
    </row>
    <row r="90" spans="1:11" x14ac:dyDescent="0.25">
      <c r="A90">
        <v>29</v>
      </c>
      <c r="B90">
        <v>29</v>
      </c>
      <c r="C90" t="s">
        <v>126</v>
      </c>
      <c r="D90" t="s">
        <v>127</v>
      </c>
      <c r="E90">
        <v>80000</v>
      </c>
      <c r="F90">
        <v>3</v>
      </c>
      <c r="G90" t="s">
        <v>104</v>
      </c>
      <c r="H90">
        <v>5</v>
      </c>
      <c r="I90">
        <v>4</v>
      </c>
      <c r="J90">
        <v>4</v>
      </c>
      <c r="K9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selection activeCell="K30" sqref="A1:K30"/>
    </sheetView>
  </sheetViews>
  <sheetFormatPr defaultRowHeight="15" x14ac:dyDescent="0.25"/>
  <cols>
    <col min="4" max="4" width="13.42578125" customWidth="1"/>
    <col min="7" max="7" width="25" bestFit="1" customWidth="1"/>
    <col min="8" max="8" width="17.28515625" bestFit="1" customWidth="1"/>
    <col min="10" max="10" width="21.7109375" bestFit="1" customWidth="1"/>
    <col min="11" max="11" width="19.28515625" bestFit="1" customWidth="1"/>
  </cols>
  <sheetData>
    <row r="1" spans="1:11" x14ac:dyDescent="0.25">
      <c r="A1" s="108" t="s">
        <v>75</v>
      </c>
      <c r="B1" s="108" t="s">
        <v>106</v>
      </c>
      <c r="C1" s="108" t="s">
        <v>17</v>
      </c>
      <c r="D1" s="108" t="s">
        <v>0</v>
      </c>
      <c r="E1" s="108" t="s">
        <v>83</v>
      </c>
      <c r="F1" s="108" t="s">
        <v>108</v>
      </c>
      <c r="G1" s="108" t="s">
        <v>11</v>
      </c>
      <c r="H1" s="108" t="s">
        <v>12</v>
      </c>
      <c r="I1" s="108" t="s">
        <v>13</v>
      </c>
      <c r="J1" s="108" t="s">
        <v>14</v>
      </c>
      <c r="K1" s="108" t="s">
        <v>15</v>
      </c>
    </row>
    <row r="2" spans="1:11" x14ac:dyDescent="0.25">
      <c r="A2" s="108">
        <v>1</v>
      </c>
      <c r="B2" s="108">
        <v>1</v>
      </c>
      <c r="C2" s="108" t="s">
        <v>41</v>
      </c>
      <c r="D2" s="108" t="s">
        <v>21</v>
      </c>
      <c r="E2" s="108">
        <v>90000</v>
      </c>
      <c r="F2" s="108">
        <v>4</v>
      </c>
      <c r="G2" s="108">
        <v>5</v>
      </c>
      <c r="H2" s="108">
        <v>4</v>
      </c>
      <c r="I2" s="108">
        <v>3.5</v>
      </c>
      <c r="J2" s="108">
        <v>4</v>
      </c>
      <c r="K2" s="108">
        <v>3.5</v>
      </c>
    </row>
    <row r="3" spans="1:11" x14ac:dyDescent="0.25">
      <c r="A3" s="108">
        <v>2</v>
      </c>
      <c r="B3" s="108">
        <v>2</v>
      </c>
      <c r="C3" s="108" t="s">
        <v>40</v>
      </c>
      <c r="D3" s="108" t="s">
        <v>20</v>
      </c>
      <c r="E3" s="108">
        <v>80000</v>
      </c>
      <c r="F3" s="108">
        <v>4</v>
      </c>
      <c r="G3" s="108">
        <v>5</v>
      </c>
      <c r="H3" s="108">
        <v>4</v>
      </c>
      <c r="I3" s="108">
        <v>3.5</v>
      </c>
      <c r="J3" s="108">
        <v>3.5</v>
      </c>
      <c r="K3" s="108">
        <v>4.5</v>
      </c>
    </row>
    <row r="4" spans="1:11" x14ac:dyDescent="0.25">
      <c r="A4" s="108">
        <v>3</v>
      </c>
      <c r="B4" s="108">
        <v>4</v>
      </c>
      <c r="C4" s="108" t="s">
        <v>42</v>
      </c>
      <c r="D4" s="108" t="s">
        <v>22</v>
      </c>
      <c r="E4" s="108">
        <v>80000</v>
      </c>
      <c r="F4" s="108">
        <v>4</v>
      </c>
      <c r="G4" s="108">
        <v>5</v>
      </c>
      <c r="H4" s="108">
        <v>3.5</v>
      </c>
      <c r="I4" s="108">
        <v>3</v>
      </c>
      <c r="J4" s="108">
        <v>3</v>
      </c>
      <c r="K4" s="108">
        <v>4</v>
      </c>
    </row>
    <row r="5" spans="1:11" x14ac:dyDescent="0.25">
      <c r="A5" s="108">
        <v>4</v>
      </c>
      <c r="B5" s="108">
        <v>8</v>
      </c>
      <c r="C5" s="108" t="s">
        <v>107</v>
      </c>
      <c r="D5" s="108" t="s">
        <v>18</v>
      </c>
      <c r="E5" s="108">
        <v>90000</v>
      </c>
      <c r="F5" s="108">
        <v>4</v>
      </c>
      <c r="G5" s="108">
        <v>5</v>
      </c>
      <c r="H5" s="108">
        <v>5</v>
      </c>
      <c r="I5" s="108">
        <v>4.5</v>
      </c>
      <c r="J5" s="108">
        <v>4</v>
      </c>
      <c r="K5" s="108">
        <v>5</v>
      </c>
    </row>
    <row r="6" spans="1:11" x14ac:dyDescent="0.25">
      <c r="A6" s="108">
        <v>5</v>
      </c>
      <c r="B6" s="108">
        <v>10</v>
      </c>
      <c r="C6" s="108" t="s">
        <v>39</v>
      </c>
      <c r="D6" s="108" t="s">
        <v>19</v>
      </c>
      <c r="E6" s="108">
        <v>160000</v>
      </c>
      <c r="F6" s="108">
        <v>4</v>
      </c>
      <c r="G6" s="108">
        <v>4.5</v>
      </c>
      <c r="H6" s="108">
        <v>5</v>
      </c>
      <c r="I6" s="108">
        <v>4</v>
      </c>
      <c r="J6" s="108">
        <v>3</v>
      </c>
      <c r="K6" s="108">
        <v>3</v>
      </c>
    </row>
    <row r="7" spans="1:11" x14ac:dyDescent="0.25">
      <c r="A7" s="108">
        <v>6</v>
      </c>
      <c r="B7" s="108">
        <v>12</v>
      </c>
      <c r="C7" s="108" t="s">
        <v>50</v>
      </c>
      <c r="D7" s="108" t="s">
        <v>36</v>
      </c>
      <c r="E7" s="108">
        <v>120000</v>
      </c>
      <c r="F7" s="108">
        <v>4</v>
      </c>
      <c r="G7" s="108">
        <v>3.5</v>
      </c>
      <c r="H7" s="108">
        <v>3.5</v>
      </c>
      <c r="I7" s="108">
        <v>3</v>
      </c>
      <c r="J7" s="108">
        <v>4</v>
      </c>
      <c r="K7" s="108">
        <v>3</v>
      </c>
    </row>
    <row r="8" spans="1:11" x14ac:dyDescent="0.25">
      <c r="A8" s="108">
        <v>7</v>
      </c>
      <c r="B8" s="108">
        <v>14</v>
      </c>
      <c r="C8" s="108" t="s">
        <v>51</v>
      </c>
      <c r="D8" s="108" t="s">
        <v>35</v>
      </c>
      <c r="E8" s="108">
        <v>120000</v>
      </c>
      <c r="F8" s="108">
        <v>4</v>
      </c>
      <c r="G8" s="108">
        <v>5</v>
      </c>
      <c r="H8" s="108">
        <v>4</v>
      </c>
      <c r="I8" s="108">
        <v>4</v>
      </c>
      <c r="J8" s="108">
        <v>3.5</v>
      </c>
      <c r="K8" s="108">
        <v>3</v>
      </c>
    </row>
    <row r="9" spans="1:11" x14ac:dyDescent="0.25">
      <c r="A9" s="108">
        <v>8</v>
      </c>
      <c r="B9" s="108">
        <v>15</v>
      </c>
      <c r="C9" s="108" t="s">
        <v>56</v>
      </c>
      <c r="D9" s="108" t="s">
        <v>29</v>
      </c>
      <c r="E9" s="108">
        <v>85000</v>
      </c>
      <c r="F9" s="108">
        <v>4</v>
      </c>
      <c r="G9" s="108">
        <v>5</v>
      </c>
      <c r="H9" s="108">
        <v>3.5</v>
      </c>
      <c r="I9" s="108">
        <v>3.5</v>
      </c>
      <c r="J9" s="108">
        <v>4</v>
      </c>
      <c r="K9" s="108">
        <v>4.5</v>
      </c>
    </row>
    <row r="10" spans="1:11" x14ac:dyDescent="0.25">
      <c r="A10" s="108">
        <v>9</v>
      </c>
      <c r="B10" s="108">
        <v>16</v>
      </c>
      <c r="C10" s="108" t="s">
        <v>54</v>
      </c>
      <c r="D10" s="108" t="s">
        <v>32</v>
      </c>
      <c r="E10" s="108">
        <v>80000</v>
      </c>
      <c r="F10" s="108">
        <v>4</v>
      </c>
      <c r="G10" s="108">
        <v>5</v>
      </c>
      <c r="H10" s="108">
        <v>4</v>
      </c>
      <c r="I10" s="108">
        <v>4</v>
      </c>
      <c r="J10" s="108">
        <v>3.5</v>
      </c>
      <c r="K10" s="108">
        <v>4.5</v>
      </c>
    </row>
    <row r="11" spans="1:11" x14ac:dyDescent="0.25">
      <c r="A11" s="108">
        <v>10</v>
      </c>
      <c r="B11" s="108">
        <v>17</v>
      </c>
      <c r="C11" s="108" t="s">
        <v>53</v>
      </c>
      <c r="D11" s="108" t="s">
        <v>33</v>
      </c>
      <c r="E11" s="108">
        <v>90000</v>
      </c>
      <c r="F11" s="108">
        <v>4</v>
      </c>
      <c r="G11" s="108">
        <v>5</v>
      </c>
      <c r="H11" s="108">
        <v>5</v>
      </c>
      <c r="I11" s="108">
        <v>4</v>
      </c>
      <c r="J11" s="108">
        <v>4</v>
      </c>
      <c r="K11" s="108">
        <v>4</v>
      </c>
    </row>
    <row r="12" spans="1:11" x14ac:dyDescent="0.25">
      <c r="A12" s="108">
        <v>11</v>
      </c>
      <c r="B12" s="108">
        <v>18</v>
      </c>
      <c r="C12" s="108" t="s">
        <v>55</v>
      </c>
      <c r="D12" s="108" t="s">
        <v>31</v>
      </c>
      <c r="E12" s="108">
        <v>100000</v>
      </c>
      <c r="F12" s="108">
        <v>4</v>
      </c>
      <c r="G12" s="108">
        <v>4.5</v>
      </c>
      <c r="H12" s="108">
        <v>5</v>
      </c>
      <c r="I12" s="108">
        <v>3.5</v>
      </c>
      <c r="J12" s="108">
        <v>4</v>
      </c>
      <c r="K12" s="108">
        <v>4.5</v>
      </c>
    </row>
    <row r="13" spans="1:11" x14ac:dyDescent="0.25">
      <c r="A13" s="108">
        <v>12</v>
      </c>
      <c r="B13" s="108">
        <v>20</v>
      </c>
      <c r="C13" s="108" t="s">
        <v>52</v>
      </c>
      <c r="D13" s="108" t="s">
        <v>34</v>
      </c>
      <c r="E13" s="108">
        <v>70000</v>
      </c>
      <c r="F13" s="108">
        <v>4</v>
      </c>
      <c r="G13" s="108">
        <v>4</v>
      </c>
      <c r="H13" s="108">
        <v>5</v>
      </c>
      <c r="I13" s="108">
        <v>3.5</v>
      </c>
      <c r="J13" s="108">
        <v>3.5</v>
      </c>
      <c r="K13" s="108">
        <v>4.5</v>
      </c>
    </row>
    <row r="14" spans="1:11" x14ac:dyDescent="0.25">
      <c r="A14" s="108">
        <v>13</v>
      </c>
      <c r="B14" s="108">
        <v>21</v>
      </c>
      <c r="C14" s="108" t="s">
        <v>49</v>
      </c>
      <c r="D14" s="108" t="s">
        <v>30</v>
      </c>
      <c r="E14" s="108">
        <v>70000</v>
      </c>
      <c r="F14" s="108">
        <v>4</v>
      </c>
      <c r="G14" s="108">
        <v>3.5</v>
      </c>
      <c r="H14" s="108">
        <v>5</v>
      </c>
      <c r="I14" s="108">
        <v>4</v>
      </c>
      <c r="J14" s="108">
        <v>4</v>
      </c>
      <c r="K14" s="108">
        <v>5</v>
      </c>
    </row>
    <row r="15" spans="1:11" x14ac:dyDescent="0.25">
      <c r="A15" s="108">
        <v>14</v>
      </c>
      <c r="B15" s="108">
        <v>22</v>
      </c>
      <c r="C15" s="108" t="s">
        <v>43</v>
      </c>
      <c r="D15" s="108" t="s">
        <v>23</v>
      </c>
      <c r="E15" s="108">
        <v>45000</v>
      </c>
      <c r="F15" s="108">
        <v>4</v>
      </c>
      <c r="G15" s="108">
        <v>5</v>
      </c>
      <c r="H15" s="108">
        <v>4.5</v>
      </c>
      <c r="I15" s="108">
        <v>4</v>
      </c>
      <c r="J15" s="108">
        <v>3</v>
      </c>
      <c r="K15" s="108">
        <v>5</v>
      </c>
    </row>
    <row r="16" spans="1:11" x14ac:dyDescent="0.25">
      <c r="A16" s="108">
        <v>15</v>
      </c>
      <c r="B16" s="108">
        <v>23</v>
      </c>
      <c r="C16" s="108" t="s">
        <v>48</v>
      </c>
      <c r="D16" s="108" t="s">
        <v>28</v>
      </c>
      <c r="E16" s="108">
        <v>86500</v>
      </c>
      <c r="F16" s="108">
        <v>4</v>
      </c>
      <c r="G16" s="108">
        <v>5</v>
      </c>
      <c r="H16" s="108">
        <v>4</v>
      </c>
      <c r="I16" s="108">
        <v>4</v>
      </c>
      <c r="J16" s="108">
        <v>4.5</v>
      </c>
      <c r="K16" s="108">
        <v>4.5</v>
      </c>
    </row>
    <row r="17" spans="1:11" x14ac:dyDescent="0.25">
      <c r="A17" s="108">
        <v>16</v>
      </c>
      <c r="B17" s="108">
        <v>24</v>
      </c>
      <c r="C17" s="108" t="s">
        <v>47</v>
      </c>
      <c r="D17" s="108" t="s">
        <v>27</v>
      </c>
      <c r="E17" s="108">
        <v>70000</v>
      </c>
      <c r="F17" s="108">
        <v>4</v>
      </c>
      <c r="G17" s="108">
        <v>5</v>
      </c>
      <c r="H17" s="108">
        <v>3</v>
      </c>
      <c r="I17" s="108">
        <v>3</v>
      </c>
      <c r="J17" s="108">
        <v>3.5</v>
      </c>
      <c r="K17" s="108">
        <v>4.5</v>
      </c>
    </row>
    <row r="18" spans="1:11" x14ac:dyDescent="0.25">
      <c r="A18" s="108">
        <v>17</v>
      </c>
      <c r="B18" s="108">
        <v>25</v>
      </c>
      <c r="C18" s="108" t="s">
        <v>44</v>
      </c>
      <c r="D18" s="108" t="s">
        <v>24</v>
      </c>
      <c r="E18" s="108">
        <v>80000</v>
      </c>
      <c r="F18" s="108">
        <v>4</v>
      </c>
      <c r="G18" s="108">
        <v>5</v>
      </c>
      <c r="H18" s="108">
        <v>4</v>
      </c>
      <c r="I18" s="108">
        <v>3.5</v>
      </c>
      <c r="J18" s="108">
        <v>3</v>
      </c>
      <c r="K18" s="108">
        <v>4</v>
      </c>
    </row>
    <row r="19" spans="1:11" x14ac:dyDescent="0.25">
      <c r="A19" s="108">
        <v>18</v>
      </c>
      <c r="B19" s="108">
        <v>27</v>
      </c>
      <c r="C19" s="108" t="s">
        <v>45</v>
      </c>
      <c r="D19" s="108" t="s">
        <v>25</v>
      </c>
      <c r="E19" s="108">
        <v>55000</v>
      </c>
      <c r="F19" s="108">
        <v>4</v>
      </c>
      <c r="G19" s="108">
        <v>5</v>
      </c>
      <c r="H19" s="108">
        <v>4.5</v>
      </c>
      <c r="I19" s="108">
        <v>3.5</v>
      </c>
      <c r="J19" s="108">
        <v>3</v>
      </c>
      <c r="K19" s="108">
        <v>5</v>
      </c>
    </row>
    <row r="20" spans="1:11" x14ac:dyDescent="0.25">
      <c r="A20" s="108">
        <v>19</v>
      </c>
      <c r="B20" s="108">
        <v>28</v>
      </c>
      <c r="C20" s="108" t="s">
        <v>46</v>
      </c>
      <c r="D20" s="108" t="s">
        <v>26</v>
      </c>
      <c r="E20" s="108">
        <v>50000</v>
      </c>
      <c r="F20" s="108">
        <v>4</v>
      </c>
      <c r="G20" s="108">
        <v>5</v>
      </c>
      <c r="H20" s="108">
        <v>4.5</v>
      </c>
      <c r="I20" s="108">
        <v>4</v>
      </c>
      <c r="J20" s="108">
        <v>3.5</v>
      </c>
      <c r="K20" s="108">
        <v>5</v>
      </c>
    </row>
    <row r="21" spans="1:11" x14ac:dyDescent="0.25">
      <c r="A21" s="108">
        <v>20</v>
      </c>
      <c r="B21" s="108">
        <v>3</v>
      </c>
      <c r="C21" s="108" t="s">
        <v>109</v>
      </c>
      <c r="D21" s="108" t="s">
        <v>110</v>
      </c>
      <c r="E21" s="108">
        <v>100000</v>
      </c>
      <c r="F21" s="108">
        <v>4</v>
      </c>
      <c r="G21" s="108">
        <v>5</v>
      </c>
      <c r="H21" s="108">
        <v>4</v>
      </c>
      <c r="I21" s="108">
        <v>4</v>
      </c>
      <c r="J21" s="108">
        <v>4</v>
      </c>
      <c r="K21" s="108">
        <v>4</v>
      </c>
    </row>
    <row r="22" spans="1:11" x14ac:dyDescent="0.25">
      <c r="A22" s="108">
        <v>21</v>
      </c>
      <c r="B22" s="108">
        <v>5</v>
      </c>
      <c r="C22" s="108" t="s">
        <v>111</v>
      </c>
      <c r="D22" s="108" t="s">
        <v>112</v>
      </c>
      <c r="E22" s="108">
        <v>95000</v>
      </c>
      <c r="F22" s="108">
        <v>4</v>
      </c>
      <c r="G22" s="108">
        <v>4</v>
      </c>
      <c r="H22" s="108">
        <v>3.5</v>
      </c>
      <c r="I22" s="108">
        <v>3</v>
      </c>
      <c r="J22" s="108">
        <v>4</v>
      </c>
      <c r="K22" s="108">
        <v>4</v>
      </c>
    </row>
    <row r="23" spans="1:11" x14ac:dyDescent="0.25">
      <c r="A23" s="108">
        <v>22</v>
      </c>
      <c r="B23" s="108">
        <v>6</v>
      </c>
      <c r="C23" s="108" t="s">
        <v>113</v>
      </c>
      <c r="D23" s="108" t="s">
        <v>114</v>
      </c>
      <c r="E23" s="108">
        <v>100000</v>
      </c>
      <c r="F23" s="108">
        <v>4</v>
      </c>
      <c r="G23" s="108">
        <v>4.5</v>
      </c>
      <c r="H23" s="108">
        <v>3</v>
      </c>
      <c r="I23" s="108">
        <v>3.5</v>
      </c>
      <c r="J23" s="108">
        <v>4.5</v>
      </c>
      <c r="K23" s="108">
        <v>4</v>
      </c>
    </row>
    <row r="24" spans="1:11" x14ac:dyDescent="0.25">
      <c r="A24" s="108">
        <v>23</v>
      </c>
      <c r="B24" s="108">
        <v>7</v>
      </c>
      <c r="C24" s="108" t="s">
        <v>115</v>
      </c>
      <c r="D24" s="108" t="s">
        <v>18</v>
      </c>
      <c r="E24" s="108">
        <v>85000</v>
      </c>
      <c r="F24" s="108">
        <v>4</v>
      </c>
      <c r="G24" s="108">
        <v>4</v>
      </c>
      <c r="H24" s="108">
        <v>4.5</v>
      </c>
      <c r="I24" s="108">
        <v>4</v>
      </c>
      <c r="J24" s="108">
        <v>4.5</v>
      </c>
      <c r="K24" s="108">
        <v>5</v>
      </c>
    </row>
    <row r="25" spans="1:11" x14ac:dyDescent="0.25">
      <c r="A25" s="108">
        <v>24</v>
      </c>
      <c r="B25" s="108">
        <v>9</v>
      </c>
      <c r="C25" s="108" t="s">
        <v>116</v>
      </c>
      <c r="D25" s="108" t="s">
        <v>117</v>
      </c>
      <c r="E25" s="108">
        <v>88000</v>
      </c>
      <c r="F25" s="108">
        <v>4</v>
      </c>
      <c r="G25" s="108">
        <v>4.5</v>
      </c>
      <c r="H25" s="108">
        <v>4.5</v>
      </c>
      <c r="I25" s="108">
        <v>4</v>
      </c>
      <c r="J25" s="108">
        <v>3.5</v>
      </c>
      <c r="K25" s="108">
        <v>4.5</v>
      </c>
    </row>
    <row r="26" spans="1:11" x14ac:dyDescent="0.25">
      <c r="A26" s="108">
        <v>25</v>
      </c>
      <c r="B26" s="108">
        <v>11</v>
      </c>
      <c r="C26" s="108" t="s">
        <v>118</v>
      </c>
      <c r="D26" s="108" t="s">
        <v>119</v>
      </c>
      <c r="E26" s="108">
        <v>90000</v>
      </c>
      <c r="F26" s="108">
        <v>4</v>
      </c>
      <c r="G26" s="108">
        <v>5</v>
      </c>
      <c r="H26" s="108">
        <v>4.5</v>
      </c>
      <c r="I26" s="108">
        <v>4</v>
      </c>
      <c r="J26" s="108">
        <v>4</v>
      </c>
      <c r="K26" s="108">
        <v>4</v>
      </c>
    </row>
    <row r="27" spans="1:11" x14ac:dyDescent="0.25">
      <c r="A27" s="108">
        <v>26</v>
      </c>
      <c r="B27" s="108">
        <v>13</v>
      </c>
      <c r="C27" s="108" t="s">
        <v>120</v>
      </c>
      <c r="D27" s="108" t="s">
        <v>121</v>
      </c>
      <c r="E27" s="108">
        <v>57000</v>
      </c>
      <c r="F27" s="108">
        <v>4</v>
      </c>
      <c r="G27" s="108">
        <v>4</v>
      </c>
      <c r="H27" s="108">
        <v>3.5</v>
      </c>
      <c r="I27" s="108">
        <v>3</v>
      </c>
      <c r="J27" s="108">
        <v>3.5</v>
      </c>
      <c r="K27" s="108">
        <v>4.5</v>
      </c>
    </row>
    <row r="28" spans="1:11" x14ac:dyDescent="0.25">
      <c r="A28" s="108">
        <v>27</v>
      </c>
      <c r="B28" s="108">
        <v>19</v>
      </c>
      <c r="C28" s="108" t="s">
        <v>122</v>
      </c>
      <c r="D28" s="108" t="s">
        <v>123</v>
      </c>
      <c r="E28" s="108">
        <v>115000</v>
      </c>
      <c r="F28" s="108">
        <v>4</v>
      </c>
      <c r="G28" s="108">
        <v>5</v>
      </c>
      <c r="H28" s="108">
        <v>4.5</v>
      </c>
      <c r="I28" s="108">
        <v>4</v>
      </c>
      <c r="J28" s="108">
        <v>3.5</v>
      </c>
      <c r="K28" s="108">
        <v>3.5</v>
      </c>
    </row>
    <row r="29" spans="1:11" x14ac:dyDescent="0.25">
      <c r="A29" s="108">
        <v>28</v>
      </c>
      <c r="B29" s="108">
        <v>26</v>
      </c>
      <c r="C29" s="108" t="s">
        <v>124</v>
      </c>
      <c r="D29" s="108" t="s">
        <v>125</v>
      </c>
      <c r="E29" s="108">
        <v>85500</v>
      </c>
      <c r="F29" s="108">
        <v>4</v>
      </c>
      <c r="G29" s="108">
        <v>5</v>
      </c>
      <c r="H29" s="108">
        <v>4</v>
      </c>
      <c r="I29" s="108">
        <v>3.5</v>
      </c>
      <c r="J29" s="108">
        <v>4</v>
      </c>
      <c r="K29" s="108">
        <v>4.5</v>
      </c>
    </row>
    <row r="30" spans="1:11" x14ac:dyDescent="0.25">
      <c r="A30" s="108">
        <v>29</v>
      </c>
      <c r="B30" s="108">
        <v>29</v>
      </c>
      <c r="C30" s="108" t="s">
        <v>126</v>
      </c>
      <c r="D30" s="108" t="s">
        <v>127</v>
      </c>
      <c r="E30" s="108">
        <v>80000</v>
      </c>
      <c r="F30" s="108">
        <v>4</v>
      </c>
      <c r="G30" s="108">
        <v>4</v>
      </c>
      <c r="H30" s="108">
        <v>3</v>
      </c>
      <c r="I30" s="108">
        <v>3</v>
      </c>
      <c r="J30" s="108">
        <v>3</v>
      </c>
      <c r="K30" s="108">
        <v>4</v>
      </c>
    </row>
  </sheetData>
  <pageMargins left="0.25" right="0.25" top="0.75" bottom="0.75" header="0.3" footer="0.3"/>
  <pageSetup paperSize="9"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H36" sqref="H36"/>
    </sheetView>
  </sheetViews>
  <sheetFormatPr defaultRowHeight="15" x14ac:dyDescent="0.25"/>
  <cols>
    <col min="1" max="1" width="10" bestFit="1" customWidth="1"/>
  </cols>
  <sheetData>
    <row r="2" spans="1:2" x14ac:dyDescent="0.25">
      <c r="A2" s="31" t="s">
        <v>62</v>
      </c>
      <c r="B2" s="32"/>
    </row>
    <row r="3" spans="1:2" x14ac:dyDescent="0.25">
      <c r="A3" s="33"/>
      <c r="B3" s="32"/>
    </row>
    <row r="4" spans="1:2" x14ac:dyDescent="0.25">
      <c r="A4" s="33" t="s">
        <v>63</v>
      </c>
      <c r="B4" s="32"/>
    </row>
    <row r="5" spans="1:2" x14ac:dyDescent="0.25">
      <c r="A5" s="33" t="s">
        <v>64</v>
      </c>
      <c r="B5" s="32"/>
    </row>
    <row r="6" spans="1:2" x14ac:dyDescent="0.25">
      <c r="A6" s="33" t="s">
        <v>65</v>
      </c>
    </row>
    <row r="7" spans="1:2" x14ac:dyDescent="0.25">
      <c r="A7" s="33" t="s">
        <v>66</v>
      </c>
      <c r="B7" s="32"/>
    </row>
    <row r="8" spans="1:2" x14ac:dyDescent="0.25">
      <c r="A8" s="33" t="s">
        <v>67</v>
      </c>
      <c r="B8" s="32"/>
    </row>
    <row r="9" spans="1:2" x14ac:dyDescent="0.25">
      <c r="A9" s="33" t="s">
        <v>68</v>
      </c>
      <c r="B9" s="32"/>
    </row>
    <row r="10" spans="1:2" x14ac:dyDescent="0.25">
      <c r="B10" s="32"/>
    </row>
    <row r="11" spans="1:2" x14ac:dyDescent="0.25">
      <c r="A11" s="31" t="s">
        <v>69</v>
      </c>
      <c r="B11" s="32"/>
    </row>
    <row r="12" spans="1:2" x14ac:dyDescent="0.25">
      <c r="B12" s="32"/>
    </row>
    <row r="13" spans="1:2" x14ac:dyDescent="0.25">
      <c r="A13" s="31" t="s">
        <v>70</v>
      </c>
      <c r="B13" s="32"/>
    </row>
    <row r="14" spans="1:2" x14ac:dyDescent="0.25">
      <c r="A14" s="31" t="s">
        <v>71</v>
      </c>
      <c r="B14" s="32"/>
    </row>
    <row r="15" spans="1:2" x14ac:dyDescent="0.25">
      <c r="A15" s="31" t="s">
        <v>72</v>
      </c>
      <c r="B15" s="32"/>
    </row>
    <row r="16" spans="1:2" x14ac:dyDescent="0.25">
      <c r="A16" s="31" t="s">
        <v>73</v>
      </c>
      <c r="B16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AP39"/>
  <sheetViews>
    <sheetView zoomScale="62" zoomScaleNormal="62" workbookViewId="0">
      <pane xSplit="2" topLeftCell="X1" activePane="topRight" state="frozen"/>
      <selection pane="topRight" activeCell="AC7" sqref="AC7:AG25"/>
    </sheetView>
  </sheetViews>
  <sheetFormatPr defaultColWidth="8.85546875" defaultRowHeight="15.75" x14ac:dyDescent="0.25"/>
  <cols>
    <col min="1" max="1" width="18.5703125" style="1" customWidth="1"/>
    <col min="2" max="2" width="15.42578125" style="1" customWidth="1"/>
    <col min="3" max="3" width="78.42578125" style="1" customWidth="1"/>
    <col min="4" max="4" width="25.42578125" style="1" customWidth="1"/>
    <col min="5" max="5" width="31.140625" style="1" hidden="1" customWidth="1"/>
    <col min="6" max="6" width="21.28515625" style="1" customWidth="1"/>
    <col min="7" max="27" width="16.42578125" style="1" customWidth="1"/>
    <col min="28" max="28" width="14.7109375" style="25" customWidth="1"/>
    <col min="29" max="29" width="25.7109375" style="1" bestFit="1" customWidth="1"/>
    <col min="30" max="30" width="18.5703125" style="1" bestFit="1" customWidth="1"/>
    <col min="31" max="31" width="8.28515625" style="1" bestFit="1" customWidth="1"/>
    <col min="32" max="32" width="23.140625" style="1" bestFit="1" customWidth="1"/>
    <col min="33" max="33" width="22" style="1" bestFit="1" customWidth="1"/>
    <col min="34" max="34" width="22" style="1" customWidth="1"/>
    <col min="35" max="35" width="16.42578125" style="25" bestFit="1" customWidth="1"/>
    <col min="36" max="36" width="27.42578125" style="25" customWidth="1"/>
    <col min="37" max="38" width="19.85546875" style="1" customWidth="1"/>
    <col min="39" max="39" width="27.85546875" style="1" customWidth="1"/>
    <col min="40" max="41" width="8.85546875" style="1"/>
    <col min="42" max="42" width="41.140625" style="1" customWidth="1"/>
    <col min="43" max="16384" width="8.85546875" style="1"/>
  </cols>
  <sheetData>
    <row r="1" spans="1:42" x14ac:dyDescent="0.25">
      <c r="B1" s="35" t="s">
        <v>16</v>
      </c>
      <c r="D1" s="35" t="s">
        <v>74</v>
      </c>
    </row>
    <row r="2" spans="1:42" ht="16.5" thickBot="1" x14ac:dyDescent="0.3"/>
    <row r="3" spans="1:42" ht="58.5" customHeight="1" thickBot="1" x14ac:dyDescent="0.3">
      <c r="B3" s="59" t="s">
        <v>81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1"/>
    </row>
    <row r="4" spans="1:42" ht="29.25" customHeight="1" thickBot="1" x14ac:dyDescent="0.3">
      <c r="B4" s="69"/>
      <c r="C4" s="70"/>
      <c r="D4" s="71"/>
      <c r="E4" s="39"/>
      <c r="F4" s="72"/>
      <c r="G4" s="102" t="s">
        <v>84</v>
      </c>
      <c r="H4" s="81"/>
      <c r="I4" s="81"/>
      <c r="J4" s="103" t="s">
        <v>59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3"/>
      <c r="AC4" s="106" t="s">
        <v>60</v>
      </c>
      <c r="AD4" s="64"/>
      <c r="AE4" s="64"/>
      <c r="AF4" s="64"/>
      <c r="AG4" s="64"/>
      <c r="AH4" s="64"/>
      <c r="AI4" s="65"/>
      <c r="AJ4" s="111" t="s">
        <v>61</v>
      </c>
    </row>
    <row r="5" spans="1:42" ht="15.75" customHeight="1" thickBot="1" x14ac:dyDescent="0.3">
      <c r="B5" s="73"/>
      <c r="C5" s="74"/>
      <c r="D5" s="75"/>
      <c r="E5" s="40"/>
      <c r="F5" s="76"/>
      <c r="G5" s="82"/>
      <c r="H5" s="82"/>
      <c r="I5" s="82"/>
      <c r="J5" s="104" t="s">
        <v>78</v>
      </c>
      <c r="K5" s="66"/>
      <c r="L5" s="66"/>
      <c r="M5" s="66"/>
      <c r="N5" s="66"/>
      <c r="O5" s="67"/>
      <c r="P5" s="104" t="s">
        <v>79</v>
      </c>
      <c r="Q5" s="66"/>
      <c r="R5" s="66"/>
      <c r="S5" s="66"/>
      <c r="T5" s="66"/>
      <c r="U5" s="67"/>
      <c r="V5" s="104" t="s">
        <v>80</v>
      </c>
      <c r="W5" s="66"/>
      <c r="X5" s="66"/>
      <c r="Y5" s="66"/>
      <c r="Z5" s="66"/>
      <c r="AA5" s="67"/>
      <c r="AB5" s="105" t="s">
        <v>57</v>
      </c>
      <c r="AC5" s="114" t="s">
        <v>11</v>
      </c>
      <c r="AD5" s="116" t="s">
        <v>12</v>
      </c>
      <c r="AE5" s="116" t="s">
        <v>13</v>
      </c>
      <c r="AF5" s="116" t="s">
        <v>14</v>
      </c>
      <c r="AG5" s="116" t="s">
        <v>15</v>
      </c>
      <c r="AH5" s="118" t="s">
        <v>37</v>
      </c>
      <c r="AI5" s="109" t="s">
        <v>58</v>
      </c>
      <c r="AJ5" s="112"/>
    </row>
    <row r="6" spans="1:42" ht="79.5" thickBot="1" x14ac:dyDescent="0.3">
      <c r="A6" s="71" t="s">
        <v>75</v>
      </c>
      <c r="B6" s="99" t="s">
        <v>106</v>
      </c>
      <c r="C6" s="70" t="s">
        <v>17</v>
      </c>
      <c r="D6" s="71" t="s">
        <v>0</v>
      </c>
      <c r="E6" s="41" t="s">
        <v>1</v>
      </c>
      <c r="F6" s="83" t="s">
        <v>83</v>
      </c>
      <c r="G6" s="88" t="s">
        <v>85</v>
      </c>
      <c r="H6" s="88" t="s">
        <v>86</v>
      </c>
      <c r="I6" s="88" t="s">
        <v>87</v>
      </c>
      <c r="J6" s="86" t="s">
        <v>76</v>
      </c>
      <c r="K6" s="46" t="s">
        <v>13</v>
      </c>
      <c r="L6" s="46" t="s">
        <v>14</v>
      </c>
      <c r="M6" s="46" t="s">
        <v>77</v>
      </c>
      <c r="N6" s="86" t="s">
        <v>105</v>
      </c>
      <c r="O6" s="47" t="s">
        <v>38</v>
      </c>
      <c r="P6" s="45" t="s">
        <v>76</v>
      </c>
      <c r="Q6" s="46" t="s">
        <v>13</v>
      </c>
      <c r="R6" s="46" t="s">
        <v>14</v>
      </c>
      <c r="S6" s="46" t="s">
        <v>77</v>
      </c>
      <c r="T6" s="86" t="s">
        <v>105</v>
      </c>
      <c r="U6" s="47" t="s">
        <v>38</v>
      </c>
      <c r="V6" s="45" t="s">
        <v>76</v>
      </c>
      <c r="W6" s="46" t="s">
        <v>13</v>
      </c>
      <c r="X6" s="46" t="s">
        <v>14</v>
      </c>
      <c r="Y6" s="46" t="s">
        <v>77</v>
      </c>
      <c r="Z6" s="91" t="s">
        <v>105</v>
      </c>
      <c r="AA6" s="48" t="s">
        <v>38</v>
      </c>
      <c r="AB6" s="68"/>
      <c r="AC6" s="115"/>
      <c r="AD6" s="117"/>
      <c r="AE6" s="117"/>
      <c r="AF6" s="117"/>
      <c r="AG6" s="117"/>
      <c r="AH6" s="119"/>
      <c r="AI6" s="110"/>
      <c r="AJ6" s="113"/>
      <c r="AK6" s="27" t="s">
        <v>8</v>
      </c>
      <c r="AL6" s="20" t="s">
        <v>9</v>
      </c>
      <c r="AM6" s="21" t="s">
        <v>7</v>
      </c>
    </row>
    <row r="7" spans="1:42" ht="47.25" x14ac:dyDescent="0.25">
      <c r="A7" s="100">
        <v>1</v>
      </c>
      <c r="B7" s="42">
        <v>1</v>
      </c>
      <c r="C7" s="77" t="s">
        <v>41</v>
      </c>
      <c r="D7" s="37" t="s">
        <v>21</v>
      </c>
      <c r="E7" s="38"/>
      <c r="F7" s="84">
        <v>90000</v>
      </c>
      <c r="G7" s="89" t="s">
        <v>88</v>
      </c>
      <c r="H7" s="89" t="s">
        <v>89</v>
      </c>
      <c r="I7" s="89" t="s">
        <v>90</v>
      </c>
      <c r="J7" s="87"/>
      <c r="K7" s="50"/>
      <c r="L7" s="50"/>
      <c r="M7" s="50"/>
      <c r="N7" s="90">
        <f xml:space="preserve"> SUM(J7:M7)</f>
        <v>0</v>
      </c>
      <c r="O7" s="92" t="e">
        <f t="shared" ref="O7:O25" si="0">AVERAGE(K7:M7)</f>
        <v>#DIV/0!</v>
      </c>
      <c r="P7" s="49"/>
      <c r="Q7" s="50"/>
      <c r="R7" s="50"/>
      <c r="S7" s="50"/>
      <c r="T7" s="90">
        <f xml:space="preserve"> SUM(P7:S7)</f>
        <v>0</v>
      </c>
      <c r="U7" s="92" t="e">
        <f t="shared" ref="U7:U25" si="1">AVERAGE(Q7:S7)</f>
        <v>#DIV/0!</v>
      </c>
      <c r="V7" s="51"/>
      <c r="W7" s="52"/>
      <c r="X7" s="52"/>
      <c r="Y7" s="52"/>
      <c r="Z7" s="90">
        <f xml:space="preserve"> SUM(V7:Y7)</f>
        <v>0</v>
      </c>
      <c r="AA7" s="93" t="e">
        <f t="shared" ref="AA7:AA25" si="2">AVERAGE(W7:Y7)</f>
        <v>#DIV/0!</v>
      </c>
      <c r="AB7" s="94" t="e">
        <f t="shared" ref="AB7:AB25" si="3">AVERAGE(O7,U7,AA7)</f>
        <v>#DIV/0!</v>
      </c>
      <c r="AC7" s="53">
        <v>5</v>
      </c>
      <c r="AD7" s="54">
        <v>4</v>
      </c>
      <c r="AE7" s="54">
        <v>3.5</v>
      </c>
      <c r="AF7" s="54">
        <v>4</v>
      </c>
      <c r="AG7" s="54">
        <v>3.5</v>
      </c>
      <c r="AH7" s="55">
        <f t="shared" ref="AH7:AH25" si="4">SUM(AC7:AG7)</f>
        <v>20</v>
      </c>
      <c r="AI7" s="58">
        <f t="shared" ref="AI7:AI25" si="5">AVERAGE(AC7:AG7)</f>
        <v>4</v>
      </c>
      <c r="AJ7" s="96" t="e">
        <f t="shared" ref="AJ7:AJ25" si="6">AB7*0.7+AI7*0.3</f>
        <v>#DIV/0!</v>
      </c>
      <c r="AK7" s="28"/>
      <c r="AL7" s="17"/>
      <c r="AM7" s="80"/>
    </row>
    <row r="8" spans="1:42" ht="31.5" x14ac:dyDescent="0.25">
      <c r="A8" s="100">
        <v>2</v>
      </c>
      <c r="B8" s="44">
        <v>2</v>
      </c>
      <c r="C8" s="79" t="s">
        <v>40</v>
      </c>
      <c r="D8" s="11" t="s">
        <v>20</v>
      </c>
      <c r="E8" s="3"/>
      <c r="F8" s="85">
        <v>80000</v>
      </c>
      <c r="G8" s="89" t="s">
        <v>91</v>
      </c>
      <c r="H8" s="89" t="s">
        <v>92</v>
      </c>
      <c r="I8" s="89" t="s">
        <v>93</v>
      </c>
      <c r="J8" s="87">
        <v>5</v>
      </c>
      <c r="K8" s="50">
        <v>3</v>
      </c>
      <c r="L8" s="50">
        <v>2</v>
      </c>
      <c r="M8" s="50">
        <v>4</v>
      </c>
      <c r="N8" s="90">
        <f t="shared" ref="N8:N25" si="7" xml:space="preserve"> SUM(J8:M8)</f>
        <v>14</v>
      </c>
      <c r="O8" s="92">
        <f t="shared" si="0"/>
        <v>3</v>
      </c>
      <c r="P8" s="49"/>
      <c r="Q8" s="50"/>
      <c r="R8" s="50"/>
      <c r="S8" s="50"/>
      <c r="T8" s="90">
        <f t="shared" ref="T8:T25" si="8" xml:space="preserve"> SUM(P8:S8)</f>
        <v>0</v>
      </c>
      <c r="U8" s="92" t="e">
        <f t="shared" si="1"/>
        <v>#DIV/0!</v>
      </c>
      <c r="V8" s="51"/>
      <c r="W8" s="52"/>
      <c r="X8" s="52"/>
      <c r="Y8" s="52"/>
      <c r="Z8" s="90">
        <f t="shared" ref="Z8:Z25" si="9" xml:space="preserve"> SUM(V8:Y8)</f>
        <v>0</v>
      </c>
      <c r="AA8" s="93" t="e">
        <f t="shared" si="2"/>
        <v>#DIV/0!</v>
      </c>
      <c r="AB8" s="95" t="e">
        <f t="shared" si="3"/>
        <v>#DIV/0!</v>
      </c>
      <c r="AC8" s="53">
        <v>5</v>
      </c>
      <c r="AD8" s="54">
        <v>4</v>
      </c>
      <c r="AE8" s="54">
        <v>3.5</v>
      </c>
      <c r="AF8" s="54">
        <v>3.5</v>
      </c>
      <c r="AG8" s="54">
        <v>4.5</v>
      </c>
      <c r="AH8" s="55">
        <f t="shared" si="4"/>
        <v>20.5</v>
      </c>
      <c r="AI8" s="56">
        <f t="shared" si="5"/>
        <v>4.0999999999999996</v>
      </c>
      <c r="AJ8" s="97" t="e">
        <f t="shared" si="6"/>
        <v>#DIV/0!</v>
      </c>
      <c r="AK8" s="28"/>
      <c r="AL8" s="17"/>
    </row>
    <row r="9" spans="1:42" ht="31.5" x14ac:dyDescent="0.25">
      <c r="A9" s="100">
        <v>3</v>
      </c>
      <c r="B9" s="43">
        <v>4</v>
      </c>
      <c r="C9" s="22" t="s">
        <v>42</v>
      </c>
      <c r="D9" s="11" t="s">
        <v>22</v>
      </c>
      <c r="E9" s="2"/>
      <c r="F9" s="85">
        <v>80000</v>
      </c>
      <c r="G9" s="89" t="s">
        <v>95</v>
      </c>
      <c r="H9" s="89" t="s">
        <v>91</v>
      </c>
      <c r="I9" s="89" t="s">
        <v>96</v>
      </c>
      <c r="J9" s="87"/>
      <c r="K9" s="50"/>
      <c r="L9" s="50"/>
      <c r="M9" s="50"/>
      <c r="N9" s="90">
        <f t="shared" si="7"/>
        <v>0</v>
      </c>
      <c r="O9" s="92" t="e">
        <f t="shared" si="0"/>
        <v>#DIV/0!</v>
      </c>
      <c r="P9" s="49">
        <v>5</v>
      </c>
      <c r="Q9" s="50">
        <v>3</v>
      </c>
      <c r="R9" s="50">
        <v>1</v>
      </c>
      <c r="S9" s="50">
        <v>5</v>
      </c>
      <c r="T9" s="90">
        <f t="shared" si="8"/>
        <v>14</v>
      </c>
      <c r="U9" s="92">
        <f t="shared" si="1"/>
        <v>3</v>
      </c>
      <c r="V9" s="51"/>
      <c r="W9" s="52"/>
      <c r="X9" s="52"/>
      <c r="Y9" s="52"/>
      <c r="Z9" s="90">
        <f t="shared" si="9"/>
        <v>0</v>
      </c>
      <c r="AA9" s="93" t="e">
        <f t="shared" si="2"/>
        <v>#DIV/0!</v>
      </c>
      <c r="AB9" s="95" t="e">
        <f t="shared" si="3"/>
        <v>#DIV/0!</v>
      </c>
      <c r="AC9" s="53">
        <v>5</v>
      </c>
      <c r="AD9" s="54">
        <v>3.5</v>
      </c>
      <c r="AE9" s="54">
        <v>3</v>
      </c>
      <c r="AF9" s="54">
        <v>3</v>
      </c>
      <c r="AG9" s="54">
        <v>4</v>
      </c>
      <c r="AH9" s="55">
        <f t="shared" si="4"/>
        <v>18.5</v>
      </c>
      <c r="AI9" s="56">
        <f t="shared" si="5"/>
        <v>3.7</v>
      </c>
      <c r="AJ9" s="97" t="e">
        <f t="shared" si="6"/>
        <v>#DIV/0!</v>
      </c>
      <c r="AK9" s="28"/>
      <c r="AL9" s="17"/>
    </row>
    <row r="10" spans="1:42" ht="47.25" x14ac:dyDescent="0.25">
      <c r="A10" s="100">
        <v>4</v>
      </c>
      <c r="B10" s="43">
        <v>8</v>
      </c>
      <c r="C10" s="78" t="s">
        <v>82</v>
      </c>
      <c r="D10" s="11" t="s">
        <v>18</v>
      </c>
      <c r="E10" s="2"/>
      <c r="F10" s="85">
        <v>90000</v>
      </c>
      <c r="G10" s="89" t="s">
        <v>97</v>
      </c>
      <c r="H10" s="89" t="s">
        <v>90</v>
      </c>
      <c r="I10" s="89" t="s">
        <v>98</v>
      </c>
      <c r="J10" s="87"/>
      <c r="K10" s="50"/>
      <c r="L10" s="50"/>
      <c r="M10" s="50"/>
      <c r="N10" s="90">
        <f t="shared" si="7"/>
        <v>0</v>
      </c>
      <c r="O10" s="92" t="e">
        <f t="shared" si="0"/>
        <v>#DIV/0!</v>
      </c>
      <c r="P10" s="49"/>
      <c r="Q10" s="50"/>
      <c r="R10" s="50"/>
      <c r="S10" s="50"/>
      <c r="T10" s="90">
        <f t="shared" si="8"/>
        <v>0</v>
      </c>
      <c r="U10" s="92" t="e">
        <f t="shared" si="1"/>
        <v>#DIV/0!</v>
      </c>
      <c r="V10" s="51"/>
      <c r="W10" s="52"/>
      <c r="X10" s="52"/>
      <c r="Y10" s="52"/>
      <c r="Z10" s="90">
        <f t="shared" si="9"/>
        <v>0</v>
      </c>
      <c r="AA10" s="93" t="e">
        <f t="shared" si="2"/>
        <v>#DIV/0!</v>
      </c>
      <c r="AB10" s="95" t="e">
        <f t="shared" si="3"/>
        <v>#DIV/0!</v>
      </c>
      <c r="AC10" s="53">
        <v>5</v>
      </c>
      <c r="AD10" s="54">
        <v>5</v>
      </c>
      <c r="AE10" s="54">
        <v>4.5</v>
      </c>
      <c r="AF10" s="54">
        <v>4</v>
      </c>
      <c r="AG10" s="54">
        <v>5</v>
      </c>
      <c r="AH10" s="55">
        <f t="shared" si="4"/>
        <v>23.5</v>
      </c>
      <c r="AI10" s="56">
        <f t="shared" si="5"/>
        <v>4.7</v>
      </c>
      <c r="AJ10" s="97" t="e">
        <f t="shared" si="6"/>
        <v>#DIV/0!</v>
      </c>
      <c r="AK10" s="28"/>
      <c r="AL10" s="17"/>
    </row>
    <row r="11" spans="1:42" ht="31.5" x14ac:dyDescent="0.25">
      <c r="A11" s="100">
        <v>5</v>
      </c>
      <c r="B11" s="43">
        <v>10</v>
      </c>
      <c r="C11" s="22" t="s">
        <v>39</v>
      </c>
      <c r="D11" s="11" t="s">
        <v>19</v>
      </c>
      <c r="E11" s="2"/>
      <c r="F11" s="85">
        <v>160000</v>
      </c>
      <c r="G11" s="89" t="s">
        <v>92</v>
      </c>
      <c r="H11" s="89" t="s">
        <v>94</v>
      </c>
      <c r="I11" s="89" t="s">
        <v>91</v>
      </c>
      <c r="J11" s="87"/>
      <c r="K11" s="50"/>
      <c r="L11" s="50"/>
      <c r="M11" s="50"/>
      <c r="N11" s="90">
        <f t="shared" si="7"/>
        <v>0</v>
      </c>
      <c r="O11" s="92" t="e">
        <f t="shared" si="0"/>
        <v>#DIV/0!</v>
      </c>
      <c r="P11" s="49"/>
      <c r="Q11" s="50"/>
      <c r="R11" s="50"/>
      <c r="S11" s="50"/>
      <c r="T11" s="90">
        <f t="shared" si="8"/>
        <v>0</v>
      </c>
      <c r="U11" s="92" t="e">
        <f t="shared" si="1"/>
        <v>#DIV/0!</v>
      </c>
      <c r="V11" s="51">
        <v>5</v>
      </c>
      <c r="W11" s="52">
        <v>3</v>
      </c>
      <c r="X11" s="52">
        <v>3</v>
      </c>
      <c r="Y11" s="52">
        <v>5</v>
      </c>
      <c r="Z11" s="90">
        <f t="shared" si="9"/>
        <v>16</v>
      </c>
      <c r="AA11" s="93">
        <f t="shared" si="2"/>
        <v>3.6666666666666665</v>
      </c>
      <c r="AB11" s="95" t="e">
        <f t="shared" si="3"/>
        <v>#DIV/0!</v>
      </c>
      <c r="AC11" s="53">
        <v>4.5</v>
      </c>
      <c r="AD11" s="54">
        <v>5</v>
      </c>
      <c r="AE11" s="54">
        <v>4</v>
      </c>
      <c r="AF11" s="54">
        <v>3</v>
      </c>
      <c r="AG11" s="54">
        <v>3</v>
      </c>
      <c r="AH11" s="55">
        <f t="shared" si="4"/>
        <v>19.5</v>
      </c>
      <c r="AI11" s="56">
        <f t="shared" si="5"/>
        <v>3.9</v>
      </c>
      <c r="AJ11" s="97" t="e">
        <f t="shared" si="6"/>
        <v>#DIV/0!</v>
      </c>
      <c r="AK11" s="28"/>
      <c r="AL11" s="17"/>
    </row>
    <row r="12" spans="1:42" ht="31.5" x14ac:dyDescent="0.25">
      <c r="A12" s="100">
        <v>6</v>
      </c>
      <c r="B12" s="43">
        <v>12</v>
      </c>
      <c r="C12" s="2" t="s">
        <v>50</v>
      </c>
      <c r="D12" s="11" t="s">
        <v>36</v>
      </c>
      <c r="E12" s="15"/>
      <c r="F12" s="85">
        <v>120000</v>
      </c>
      <c r="G12" s="89" t="s">
        <v>99</v>
      </c>
      <c r="H12" s="89" t="s">
        <v>94</v>
      </c>
      <c r="I12" s="89" t="s">
        <v>95</v>
      </c>
      <c r="J12" s="87"/>
      <c r="K12" s="50"/>
      <c r="L12" s="50"/>
      <c r="M12" s="50"/>
      <c r="N12" s="90">
        <f t="shared" si="7"/>
        <v>0</v>
      </c>
      <c r="O12" s="92" t="e">
        <f t="shared" si="0"/>
        <v>#DIV/0!</v>
      </c>
      <c r="P12" s="49"/>
      <c r="Q12" s="50"/>
      <c r="R12" s="50"/>
      <c r="S12" s="50"/>
      <c r="T12" s="90">
        <f t="shared" si="8"/>
        <v>0</v>
      </c>
      <c r="U12" s="92" t="e">
        <f t="shared" si="1"/>
        <v>#DIV/0!</v>
      </c>
      <c r="V12" s="51"/>
      <c r="W12" s="52"/>
      <c r="X12" s="52"/>
      <c r="Y12" s="52"/>
      <c r="Z12" s="90">
        <f t="shared" si="9"/>
        <v>0</v>
      </c>
      <c r="AA12" s="93" t="e">
        <f t="shared" si="2"/>
        <v>#DIV/0!</v>
      </c>
      <c r="AB12" s="95" t="e">
        <f t="shared" si="3"/>
        <v>#DIV/0!</v>
      </c>
      <c r="AC12" s="53">
        <v>3.5</v>
      </c>
      <c r="AD12" s="54">
        <v>3.5</v>
      </c>
      <c r="AE12" s="54">
        <v>3</v>
      </c>
      <c r="AF12" s="54">
        <v>4</v>
      </c>
      <c r="AG12" s="54">
        <v>3</v>
      </c>
      <c r="AH12" s="55">
        <f t="shared" si="4"/>
        <v>17</v>
      </c>
      <c r="AI12" s="56">
        <f t="shared" si="5"/>
        <v>3.4</v>
      </c>
      <c r="AJ12" s="97" t="e">
        <f t="shared" si="6"/>
        <v>#DIV/0!</v>
      </c>
      <c r="AK12" s="30"/>
      <c r="AL12" s="18"/>
      <c r="AP12" s="7"/>
    </row>
    <row r="13" spans="1:42" ht="31.5" x14ac:dyDescent="0.25">
      <c r="A13" s="100">
        <v>7</v>
      </c>
      <c r="B13" s="43">
        <v>14</v>
      </c>
      <c r="C13" s="2" t="s">
        <v>51</v>
      </c>
      <c r="D13" s="11" t="s">
        <v>35</v>
      </c>
      <c r="E13" s="15"/>
      <c r="F13" s="85">
        <v>120000</v>
      </c>
      <c r="G13" s="89" t="s">
        <v>95</v>
      </c>
      <c r="H13" s="89" t="s">
        <v>96</v>
      </c>
      <c r="I13" s="89" t="s">
        <v>92</v>
      </c>
      <c r="J13" s="87"/>
      <c r="K13" s="50"/>
      <c r="L13" s="50"/>
      <c r="M13" s="50"/>
      <c r="N13" s="90">
        <f t="shared" si="7"/>
        <v>0</v>
      </c>
      <c r="O13" s="92" t="e">
        <f t="shared" si="0"/>
        <v>#DIV/0!</v>
      </c>
      <c r="P13" s="49"/>
      <c r="Q13" s="50"/>
      <c r="R13" s="50"/>
      <c r="S13" s="50"/>
      <c r="T13" s="90">
        <f t="shared" si="8"/>
        <v>0</v>
      </c>
      <c r="U13" s="92" t="e">
        <f t="shared" si="1"/>
        <v>#DIV/0!</v>
      </c>
      <c r="V13" s="51"/>
      <c r="W13" s="52"/>
      <c r="X13" s="52"/>
      <c r="Y13" s="52"/>
      <c r="Z13" s="90">
        <f t="shared" si="9"/>
        <v>0</v>
      </c>
      <c r="AA13" s="93" t="e">
        <f t="shared" si="2"/>
        <v>#DIV/0!</v>
      </c>
      <c r="AB13" s="95" t="e">
        <f t="shared" si="3"/>
        <v>#DIV/0!</v>
      </c>
      <c r="AC13" s="53">
        <v>5</v>
      </c>
      <c r="AD13" s="54">
        <v>4</v>
      </c>
      <c r="AE13" s="54">
        <v>4</v>
      </c>
      <c r="AF13" s="54">
        <v>3.5</v>
      </c>
      <c r="AG13" s="54">
        <v>3</v>
      </c>
      <c r="AH13" s="55">
        <f t="shared" si="4"/>
        <v>19.5</v>
      </c>
      <c r="AI13" s="56">
        <f t="shared" si="5"/>
        <v>3.9</v>
      </c>
      <c r="AJ13" s="97" t="e">
        <f t="shared" si="6"/>
        <v>#DIV/0!</v>
      </c>
      <c r="AK13" s="30"/>
      <c r="AL13" s="19"/>
      <c r="AM13" s="4"/>
      <c r="AP13" s="1">
        <v>0</v>
      </c>
    </row>
    <row r="14" spans="1:42" ht="31.5" x14ac:dyDescent="0.25">
      <c r="A14" s="100">
        <v>8</v>
      </c>
      <c r="B14" s="43">
        <v>15</v>
      </c>
      <c r="C14" s="3" t="s">
        <v>56</v>
      </c>
      <c r="D14" s="11" t="s">
        <v>29</v>
      </c>
      <c r="E14" s="3"/>
      <c r="F14" s="85">
        <v>85000</v>
      </c>
      <c r="G14" s="89" t="s">
        <v>93</v>
      </c>
      <c r="H14" s="89" t="s">
        <v>96</v>
      </c>
      <c r="I14" s="89" t="s">
        <v>91</v>
      </c>
      <c r="J14" s="87"/>
      <c r="K14" s="50"/>
      <c r="L14" s="50"/>
      <c r="M14" s="50"/>
      <c r="N14" s="90">
        <f t="shared" si="7"/>
        <v>0</v>
      </c>
      <c r="O14" s="92" t="e">
        <f t="shared" si="0"/>
        <v>#DIV/0!</v>
      </c>
      <c r="P14" s="49"/>
      <c r="Q14" s="50"/>
      <c r="R14" s="50"/>
      <c r="S14" s="50"/>
      <c r="T14" s="90">
        <f t="shared" si="8"/>
        <v>0</v>
      </c>
      <c r="U14" s="92" t="e">
        <f t="shared" si="1"/>
        <v>#DIV/0!</v>
      </c>
      <c r="V14" s="51">
        <v>5</v>
      </c>
      <c r="W14" s="52">
        <v>5</v>
      </c>
      <c r="X14" s="52">
        <v>5</v>
      </c>
      <c r="Y14" s="52">
        <v>5</v>
      </c>
      <c r="Z14" s="90">
        <f t="shared" si="9"/>
        <v>20</v>
      </c>
      <c r="AA14" s="93">
        <f t="shared" si="2"/>
        <v>5</v>
      </c>
      <c r="AB14" s="95" t="e">
        <f t="shared" si="3"/>
        <v>#DIV/0!</v>
      </c>
      <c r="AC14" s="57">
        <v>5</v>
      </c>
      <c r="AD14" s="54">
        <v>3.5</v>
      </c>
      <c r="AE14" s="54">
        <v>3.5</v>
      </c>
      <c r="AF14" s="54">
        <v>4</v>
      </c>
      <c r="AG14" s="54">
        <v>4.5</v>
      </c>
      <c r="AH14" s="55">
        <f t="shared" si="4"/>
        <v>20.5</v>
      </c>
      <c r="AI14" s="56">
        <f t="shared" si="5"/>
        <v>4.0999999999999996</v>
      </c>
      <c r="AJ14" s="97" t="e">
        <f t="shared" si="6"/>
        <v>#DIV/0!</v>
      </c>
      <c r="AK14" s="29"/>
      <c r="AL14" s="16"/>
    </row>
    <row r="15" spans="1:42" ht="31.5" x14ac:dyDescent="0.25">
      <c r="A15" s="100">
        <v>9</v>
      </c>
      <c r="B15" s="43">
        <v>16</v>
      </c>
      <c r="C15" s="3" t="s">
        <v>54</v>
      </c>
      <c r="D15" s="11" t="s">
        <v>32</v>
      </c>
      <c r="E15" s="3"/>
      <c r="F15" s="85">
        <v>80000</v>
      </c>
      <c r="G15" s="89" t="s">
        <v>100</v>
      </c>
      <c r="H15" s="89" t="s">
        <v>98</v>
      </c>
      <c r="I15" s="89" t="s">
        <v>101</v>
      </c>
      <c r="J15" s="87"/>
      <c r="K15" s="50"/>
      <c r="L15" s="50"/>
      <c r="M15" s="50"/>
      <c r="N15" s="90">
        <f t="shared" si="7"/>
        <v>0</v>
      </c>
      <c r="O15" s="92" t="e">
        <f t="shared" si="0"/>
        <v>#DIV/0!</v>
      </c>
      <c r="P15" s="49"/>
      <c r="Q15" s="50"/>
      <c r="R15" s="50"/>
      <c r="S15" s="50"/>
      <c r="T15" s="90">
        <f t="shared" si="8"/>
        <v>0</v>
      </c>
      <c r="U15" s="92" t="e">
        <f t="shared" si="1"/>
        <v>#DIV/0!</v>
      </c>
      <c r="V15" s="51"/>
      <c r="W15" s="52"/>
      <c r="X15" s="52"/>
      <c r="Y15" s="52"/>
      <c r="Z15" s="90">
        <f t="shared" si="9"/>
        <v>0</v>
      </c>
      <c r="AA15" s="93" t="e">
        <f t="shared" si="2"/>
        <v>#DIV/0!</v>
      </c>
      <c r="AB15" s="95" t="e">
        <f t="shared" si="3"/>
        <v>#DIV/0!</v>
      </c>
      <c r="AC15" s="53">
        <v>5</v>
      </c>
      <c r="AD15" s="54">
        <v>4</v>
      </c>
      <c r="AE15" s="54">
        <v>4</v>
      </c>
      <c r="AF15" s="54">
        <v>3.5</v>
      </c>
      <c r="AG15" s="54">
        <v>4.5</v>
      </c>
      <c r="AH15" s="55">
        <f t="shared" si="4"/>
        <v>21</v>
      </c>
      <c r="AI15" s="56">
        <f t="shared" si="5"/>
        <v>4.2</v>
      </c>
      <c r="AJ15" s="97" t="e">
        <f t="shared" si="6"/>
        <v>#DIV/0!</v>
      </c>
      <c r="AK15" s="28"/>
      <c r="AL15" s="16"/>
    </row>
    <row r="16" spans="1:42" ht="47.25" x14ac:dyDescent="0.25">
      <c r="A16" s="100">
        <v>10</v>
      </c>
      <c r="B16" s="43">
        <v>17</v>
      </c>
      <c r="C16" s="3" t="s">
        <v>53</v>
      </c>
      <c r="D16" s="11" t="s">
        <v>33</v>
      </c>
      <c r="E16" s="3"/>
      <c r="F16" s="85">
        <v>90000</v>
      </c>
      <c r="G16" s="89" t="s">
        <v>98</v>
      </c>
      <c r="H16" s="89" t="s">
        <v>100</v>
      </c>
      <c r="I16" s="89" t="s">
        <v>101</v>
      </c>
      <c r="J16" s="87"/>
      <c r="K16" s="50"/>
      <c r="L16" s="50"/>
      <c r="M16" s="50"/>
      <c r="N16" s="90">
        <f t="shared" si="7"/>
        <v>0</v>
      </c>
      <c r="O16" s="92" t="e">
        <f t="shared" si="0"/>
        <v>#DIV/0!</v>
      </c>
      <c r="P16" s="49"/>
      <c r="Q16" s="50"/>
      <c r="R16" s="50"/>
      <c r="S16" s="50"/>
      <c r="T16" s="90">
        <f t="shared" si="8"/>
        <v>0</v>
      </c>
      <c r="U16" s="92" t="e">
        <f t="shared" si="1"/>
        <v>#DIV/0!</v>
      </c>
      <c r="V16" s="51"/>
      <c r="W16" s="52"/>
      <c r="X16" s="52"/>
      <c r="Y16" s="52"/>
      <c r="Z16" s="90">
        <f t="shared" si="9"/>
        <v>0</v>
      </c>
      <c r="AA16" s="93" t="e">
        <f t="shared" si="2"/>
        <v>#DIV/0!</v>
      </c>
      <c r="AB16" s="95" t="e">
        <f t="shared" si="3"/>
        <v>#DIV/0!</v>
      </c>
      <c r="AC16" s="53">
        <v>5</v>
      </c>
      <c r="AD16" s="54">
        <v>5</v>
      </c>
      <c r="AE16" s="54">
        <v>4</v>
      </c>
      <c r="AF16" s="54">
        <v>4</v>
      </c>
      <c r="AG16" s="54">
        <v>4</v>
      </c>
      <c r="AH16" s="55">
        <f t="shared" si="4"/>
        <v>22</v>
      </c>
      <c r="AI16" s="56">
        <f t="shared" si="5"/>
        <v>4.4000000000000004</v>
      </c>
      <c r="AJ16" s="97" t="e">
        <f t="shared" si="6"/>
        <v>#DIV/0!</v>
      </c>
      <c r="AK16" s="28"/>
      <c r="AL16" s="16"/>
    </row>
    <row r="17" spans="1:41" ht="19.5" x14ac:dyDescent="0.25">
      <c r="A17" s="100">
        <v>11</v>
      </c>
      <c r="B17" s="43">
        <v>18</v>
      </c>
      <c r="C17" s="3" t="s">
        <v>55</v>
      </c>
      <c r="D17" s="11" t="s">
        <v>31</v>
      </c>
      <c r="E17" s="3"/>
      <c r="F17" s="85">
        <v>100000</v>
      </c>
      <c r="G17" s="89" t="s">
        <v>94</v>
      </c>
      <c r="H17" s="89" t="s">
        <v>92</v>
      </c>
      <c r="I17" s="89" t="s">
        <v>93</v>
      </c>
      <c r="J17" s="87"/>
      <c r="K17" s="50"/>
      <c r="L17" s="50"/>
      <c r="M17" s="50"/>
      <c r="N17" s="90">
        <f t="shared" si="7"/>
        <v>0</v>
      </c>
      <c r="O17" s="92" t="e">
        <f t="shared" si="0"/>
        <v>#DIV/0!</v>
      </c>
      <c r="P17" s="49"/>
      <c r="Q17" s="50"/>
      <c r="R17" s="50"/>
      <c r="S17" s="50"/>
      <c r="T17" s="90">
        <f t="shared" si="8"/>
        <v>0</v>
      </c>
      <c r="U17" s="92" t="e">
        <f t="shared" si="1"/>
        <v>#DIV/0!</v>
      </c>
      <c r="V17" s="51"/>
      <c r="W17" s="52"/>
      <c r="X17" s="52"/>
      <c r="Y17" s="52"/>
      <c r="Z17" s="90">
        <f t="shared" si="9"/>
        <v>0</v>
      </c>
      <c r="AA17" s="93" t="e">
        <f t="shared" si="2"/>
        <v>#DIV/0!</v>
      </c>
      <c r="AB17" s="95" t="e">
        <f t="shared" si="3"/>
        <v>#DIV/0!</v>
      </c>
      <c r="AC17" s="53">
        <v>4.5</v>
      </c>
      <c r="AD17" s="54">
        <v>5</v>
      </c>
      <c r="AE17" s="54">
        <v>3.5</v>
      </c>
      <c r="AF17" s="54">
        <v>4</v>
      </c>
      <c r="AG17" s="54">
        <v>4.5</v>
      </c>
      <c r="AH17" s="55">
        <f t="shared" si="4"/>
        <v>21.5</v>
      </c>
      <c r="AI17" s="56">
        <f t="shared" si="5"/>
        <v>4.3</v>
      </c>
      <c r="AJ17" s="97" t="e">
        <f t="shared" si="6"/>
        <v>#DIV/0!</v>
      </c>
      <c r="AK17" s="28"/>
      <c r="AL17" s="16"/>
    </row>
    <row r="18" spans="1:41" ht="63" x14ac:dyDescent="0.25">
      <c r="A18" s="100">
        <v>12</v>
      </c>
      <c r="B18" s="43">
        <v>20</v>
      </c>
      <c r="C18" s="2" t="s">
        <v>52</v>
      </c>
      <c r="D18" s="11" t="s">
        <v>34</v>
      </c>
      <c r="E18" s="15"/>
      <c r="F18" s="85">
        <v>70000</v>
      </c>
      <c r="G18" s="89" t="s">
        <v>95</v>
      </c>
      <c r="H18" s="89" t="s">
        <v>96</v>
      </c>
      <c r="I18" s="89" t="s">
        <v>93</v>
      </c>
      <c r="J18" s="87"/>
      <c r="K18" s="50"/>
      <c r="L18" s="50"/>
      <c r="M18" s="50"/>
      <c r="N18" s="90">
        <f t="shared" si="7"/>
        <v>0</v>
      </c>
      <c r="O18" s="92" t="e">
        <f t="shared" si="0"/>
        <v>#DIV/0!</v>
      </c>
      <c r="P18" s="49"/>
      <c r="Q18" s="50"/>
      <c r="R18" s="50"/>
      <c r="S18" s="50"/>
      <c r="T18" s="90">
        <f t="shared" si="8"/>
        <v>0</v>
      </c>
      <c r="U18" s="92" t="e">
        <f t="shared" si="1"/>
        <v>#DIV/0!</v>
      </c>
      <c r="V18" s="51"/>
      <c r="W18" s="52"/>
      <c r="X18" s="52"/>
      <c r="Y18" s="52"/>
      <c r="Z18" s="90">
        <f t="shared" si="9"/>
        <v>0</v>
      </c>
      <c r="AA18" s="93" t="e">
        <f t="shared" si="2"/>
        <v>#DIV/0!</v>
      </c>
      <c r="AB18" s="95" t="e">
        <f t="shared" si="3"/>
        <v>#DIV/0!</v>
      </c>
      <c r="AC18" s="53">
        <v>4</v>
      </c>
      <c r="AD18" s="54">
        <v>5</v>
      </c>
      <c r="AE18" s="54">
        <v>3.5</v>
      </c>
      <c r="AF18" s="54">
        <v>3.5</v>
      </c>
      <c r="AG18" s="54">
        <v>4.5</v>
      </c>
      <c r="AH18" s="55">
        <f t="shared" si="4"/>
        <v>20.5</v>
      </c>
      <c r="AI18" s="56">
        <f t="shared" si="5"/>
        <v>4.0999999999999996</v>
      </c>
      <c r="AJ18" s="97" t="e">
        <f t="shared" si="6"/>
        <v>#DIV/0!</v>
      </c>
      <c r="AK18" s="30"/>
      <c r="AL18" s="19"/>
      <c r="AM18" s="4"/>
    </row>
    <row r="19" spans="1:41" ht="19.5" x14ac:dyDescent="0.25">
      <c r="A19" s="100">
        <v>13</v>
      </c>
      <c r="B19" s="43">
        <v>21</v>
      </c>
      <c r="C19" s="3" t="s">
        <v>49</v>
      </c>
      <c r="D19" s="11" t="s">
        <v>30</v>
      </c>
      <c r="E19" s="3"/>
      <c r="F19" s="85">
        <v>70000</v>
      </c>
      <c r="G19" s="89" t="s">
        <v>96</v>
      </c>
      <c r="H19" s="89" t="s">
        <v>94</v>
      </c>
      <c r="I19" s="89" t="s">
        <v>93</v>
      </c>
      <c r="J19" s="87"/>
      <c r="K19" s="50"/>
      <c r="L19" s="50"/>
      <c r="M19" s="50"/>
      <c r="N19" s="90">
        <f t="shared" si="7"/>
        <v>0</v>
      </c>
      <c r="O19" s="92" t="e">
        <f t="shared" si="0"/>
        <v>#DIV/0!</v>
      </c>
      <c r="P19" s="49"/>
      <c r="Q19" s="50"/>
      <c r="R19" s="50"/>
      <c r="S19" s="50"/>
      <c r="T19" s="90">
        <f t="shared" si="8"/>
        <v>0</v>
      </c>
      <c r="U19" s="92" t="e">
        <f t="shared" si="1"/>
        <v>#DIV/0!</v>
      </c>
      <c r="V19" s="51"/>
      <c r="W19" s="52"/>
      <c r="X19" s="52"/>
      <c r="Y19" s="52"/>
      <c r="Z19" s="90">
        <f t="shared" si="9"/>
        <v>0</v>
      </c>
      <c r="AA19" s="93" t="e">
        <f t="shared" si="2"/>
        <v>#DIV/0!</v>
      </c>
      <c r="AB19" s="95" t="e">
        <f t="shared" si="3"/>
        <v>#DIV/0!</v>
      </c>
      <c r="AC19" s="53">
        <v>3.5</v>
      </c>
      <c r="AD19" s="54">
        <v>5</v>
      </c>
      <c r="AE19" s="54">
        <v>4</v>
      </c>
      <c r="AF19" s="54">
        <v>4</v>
      </c>
      <c r="AG19" s="54">
        <v>5</v>
      </c>
      <c r="AH19" s="55">
        <f t="shared" si="4"/>
        <v>21.5</v>
      </c>
      <c r="AI19" s="56">
        <f t="shared" si="5"/>
        <v>4.3</v>
      </c>
      <c r="AJ19" s="97" t="e">
        <f t="shared" si="6"/>
        <v>#DIV/0!</v>
      </c>
      <c r="AK19" s="28"/>
      <c r="AL19" s="16"/>
    </row>
    <row r="20" spans="1:41" ht="47.25" x14ac:dyDescent="0.25">
      <c r="A20" s="100">
        <v>14</v>
      </c>
      <c r="B20" s="43">
        <v>22</v>
      </c>
      <c r="C20" s="3" t="s">
        <v>43</v>
      </c>
      <c r="D20" s="11" t="s">
        <v>23</v>
      </c>
      <c r="E20" s="3"/>
      <c r="F20" s="85">
        <v>45000</v>
      </c>
      <c r="G20" s="89" t="s">
        <v>90</v>
      </c>
      <c r="H20" s="89" t="s">
        <v>102</v>
      </c>
      <c r="I20" s="89" t="s">
        <v>103</v>
      </c>
      <c r="J20" s="87"/>
      <c r="K20" s="50"/>
      <c r="L20" s="50"/>
      <c r="M20" s="50"/>
      <c r="N20" s="90">
        <f t="shared" si="7"/>
        <v>0</v>
      </c>
      <c r="O20" s="92" t="e">
        <f t="shared" si="0"/>
        <v>#DIV/0!</v>
      </c>
      <c r="P20" s="49"/>
      <c r="Q20" s="50"/>
      <c r="R20" s="50"/>
      <c r="S20" s="50"/>
      <c r="T20" s="90">
        <f t="shared" si="8"/>
        <v>0</v>
      </c>
      <c r="U20" s="92" t="e">
        <f t="shared" si="1"/>
        <v>#DIV/0!</v>
      </c>
      <c r="V20" s="51"/>
      <c r="W20" s="52"/>
      <c r="X20" s="52"/>
      <c r="Y20" s="52"/>
      <c r="Z20" s="90">
        <f t="shared" si="9"/>
        <v>0</v>
      </c>
      <c r="AA20" s="93" t="e">
        <f t="shared" si="2"/>
        <v>#DIV/0!</v>
      </c>
      <c r="AB20" s="95" t="e">
        <f t="shared" si="3"/>
        <v>#DIV/0!</v>
      </c>
      <c r="AC20" s="53">
        <v>5</v>
      </c>
      <c r="AD20" s="54">
        <v>4.5</v>
      </c>
      <c r="AE20" s="54">
        <v>4</v>
      </c>
      <c r="AF20" s="54">
        <v>3</v>
      </c>
      <c r="AG20" s="54">
        <v>5</v>
      </c>
      <c r="AH20" s="55">
        <f t="shared" si="4"/>
        <v>21.5</v>
      </c>
      <c r="AI20" s="56">
        <f t="shared" si="5"/>
        <v>4.3</v>
      </c>
      <c r="AJ20" s="97" t="e">
        <f t="shared" si="6"/>
        <v>#DIV/0!</v>
      </c>
      <c r="AK20" s="28"/>
      <c r="AL20" s="17"/>
    </row>
    <row r="21" spans="1:41" ht="31.5" x14ac:dyDescent="0.25">
      <c r="A21" s="100">
        <v>15</v>
      </c>
      <c r="B21" s="43">
        <v>23</v>
      </c>
      <c r="C21" s="3" t="s">
        <v>48</v>
      </c>
      <c r="D21" s="11" t="s">
        <v>28</v>
      </c>
      <c r="E21" s="3"/>
      <c r="F21" s="85">
        <v>86500</v>
      </c>
      <c r="G21" s="89" t="s">
        <v>89</v>
      </c>
      <c r="H21" s="89" t="s">
        <v>103</v>
      </c>
      <c r="I21" s="89" t="s">
        <v>102</v>
      </c>
      <c r="J21" s="87"/>
      <c r="K21" s="50"/>
      <c r="L21" s="50"/>
      <c r="M21" s="50"/>
      <c r="N21" s="90">
        <f t="shared" si="7"/>
        <v>0</v>
      </c>
      <c r="O21" s="92" t="e">
        <f t="shared" si="0"/>
        <v>#DIV/0!</v>
      </c>
      <c r="P21" s="49"/>
      <c r="Q21" s="50"/>
      <c r="R21" s="50"/>
      <c r="S21" s="50"/>
      <c r="T21" s="90">
        <f t="shared" si="8"/>
        <v>0</v>
      </c>
      <c r="U21" s="92" t="e">
        <f t="shared" si="1"/>
        <v>#DIV/0!</v>
      </c>
      <c r="V21" s="51"/>
      <c r="W21" s="52"/>
      <c r="X21" s="52"/>
      <c r="Y21" s="52"/>
      <c r="Z21" s="90">
        <f t="shared" si="9"/>
        <v>0</v>
      </c>
      <c r="AA21" s="93" t="e">
        <f t="shared" si="2"/>
        <v>#DIV/0!</v>
      </c>
      <c r="AB21" s="95" t="e">
        <f t="shared" si="3"/>
        <v>#DIV/0!</v>
      </c>
      <c r="AC21" s="53">
        <v>5</v>
      </c>
      <c r="AD21" s="54">
        <v>4</v>
      </c>
      <c r="AE21" s="54">
        <v>4</v>
      </c>
      <c r="AF21" s="54">
        <v>4.5</v>
      </c>
      <c r="AG21" s="54">
        <v>4.5</v>
      </c>
      <c r="AH21" s="55">
        <f t="shared" si="4"/>
        <v>22</v>
      </c>
      <c r="AI21" s="56">
        <f t="shared" si="5"/>
        <v>4.4000000000000004</v>
      </c>
      <c r="AJ21" s="97" t="e">
        <f t="shared" si="6"/>
        <v>#DIV/0!</v>
      </c>
      <c r="AK21" s="28"/>
      <c r="AL21" s="16"/>
    </row>
    <row r="22" spans="1:41" ht="31.5" x14ac:dyDescent="0.25">
      <c r="A22" s="101">
        <v>16</v>
      </c>
      <c r="B22" s="43">
        <v>24</v>
      </c>
      <c r="C22" s="3" t="s">
        <v>47</v>
      </c>
      <c r="D22" s="11" t="s">
        <v>27</v>
      </c>
      <c r="E22" s="3"/>
      <c r="F22" s="85">
        <v>70000</v>
      </c>
      <c r="G22" s="89" t="s">
        <v>97</v>
      </c>
      <c r="H22" s="89" t="s">
        <v>104</v>
      </c>
      <c r="I22" s="89" t="s">
        <v>89</v>
      </c>
      <c r="J22" s="87"/>
      <c r="K22" s="50"/>
      <c r="L22" s="50"/>
      <c r="M22" s="50"/>
      <c r="N22" s="90">
        <f t="shared" si="7"/>
        <v>0</v>
      </c>
      <c r="O22" s="92" t="e">
        <f t="shared" si="0"/>
        <v>#DIV/0!</v>
      </c>
      <c r="P22" s="49"/>
      <c r="Q22" s="50"/>
      <c r="R22" s="50"/>
      <c r="S22" s="50"/>
      <c r="T22" s="90">
        <f t="shared" si="8"/>
        <v>0</v>
      </c>
      <c r="U22" s="92" t="e">
        <f t="shared" si="1"/>
        <v>#DIV/0!</v>
      </c>
      <c r="V22" s="51"/>
      <c r="W22" s="52"/>
      <c r="X22" s="52"/>
      <c r="Y22" s="52"/>
      <c r="Z22" s="90">
        <f t="shared" si="9"/>
        <v>0</v>
      </c>
      <c r="AA22" s="93" t="e">
        <f t="shared" si="2"/>
        <v>#DIV/0!</v>
      </c>
      <c r="AB22" s="95" t="e">
        <f t="shared" si="3"/>
        <v>#DIV/0!</v>
      </c>
      <c r="AC22" s="53">
        <v>5</v>
      </c>
      <c r="AD22" s="54">
        <v>3</v>
      </c>
      <c r="AE22" s="54">
        <v>3</v>
      </c>
      <c r="AF22" s="54">
        <v>3.5</v>
      </c>
      <c r="AG22" s="54">
        <v>4.5</v>
      </c>
      <c r="AH22" s="55">
        <f t="shared" si="4"/>
        <v>19</v>
      </c>
      <c r="AI22" s="56">
        <f t="shared" si="5"/>
        <v>3.8</v>
      </c>
      <c r="AJ22" s="97" t="e">
        <f t="shared" si="6"/>
        <v>#DIV/0!</v>
      </c>
      <c r="AK22" s="28"/>
      <c r="AL22" s="16"/>
    </row>
    <row r="23" spans="1:41" ht="47.25" x14ac:dyDescent="0.25">
      <c r="A23" s="100">
        <v>17</v>
      </c>
      <c r="B23" s="43">
        <v>25</v>
      </c>
      <c r="C23" s="22" t="s">
        <v>44</v>
      </c>
      <c r="D23" s="11" t="s">
        <v>24</v>
      </c>
      <c r="E23" s="2"/>
      <c r="F23" s="85">
        <v>80000</v>
      </c>
      <c r="G23" s="89" t="s">
        <v>98</v>
      </c>
      <c r="H23" s="89" t="s">
        <v>90</v>
      </c>
      <c r="I23" s="89" t="s">
        <v>97</v>
      </c>
      <c r="J23" s="87"/>
      <c r="K23" s="50"/>
      <c r="L23" s="50"/>
      <c r="M23" s="50"/>
      <c r="N23" s="90">
        <f t="shared" si="7"/>
        <v>0</v>
      </c>
      <c r="O23" s="92" t="e">
        <f t="shared" si="0"/>
        <v>#DIV/0!</v>
      </c>
      <c r="P23" s="49"/>
      <c r="Q23" s="50"/>
      <c r="R23" s="50"/>
      <c r="S23" s="50"/>
      <c r="T23" s="90">
        <f t="shared" si="8"/>
        <v>0</v>
      </c>
      <c r="U23" s="92" t="e">
        <f t="shared" si="1"/>
        <v>#DIV/0!</v>
      </c>
      <c r="V23" s="51"/>
      <c r="W23" s="52"/>
      <c r="X23" s="52"/>
      <c r="Y23" s="52"/>
      <c r="Z23" s="90">
        <f t="shared" si="9"/>
        <v>0</v>
      </c>
      <c r="AA23" s="93" t="e">
        <f t="shared" si="2"/>
        <v>#DIV/0!</v>
      </c>
      <c r="AB23" s="95" t="e">
        <f t="shared" si="3"/>
        <v>#DIV/0!</v>
      </c>
      <c r="AC23" s="53">
        <v>5</v>
      </c>
      <c r="AD23" s="54">
        <v>4</v>
      </c>
      <c r="AE23" s="54">
        <v>3.5</v>
      </c>
      <c r="AF23" s="54">
        <v>3</v>
      </c>
      <c r="AG23" s="54">
        <v>4</v>
      </c>
      <c r="AH23" s="55">
        <f t="shared" si="4"/>
        <v>19.5</v>
      </c>
      <c r="AI23" s="56">
        <f t="shared" si="5"/>
        <v>3.9</v>
      </c>
      <c r="AJ23" s="97" t="e">
        <f t="shared" si="6"/>
        <v>#DIV/0!</v>
      </c>
      <c r="AK23" s="28"/>
      <c r="AL23" s="16"/>
    </row>
    <row r="24" spans="1:41" ht="31.5" x14ac:dyDescent="0.25">
      <c r="A24" s="100">
        <v>18</v>
      </c>
      <c r="B24" s="43">
        <v>27</v>
      </c>
      <c r="C24" s="3" t="s">
        <v>45</v>
      </c>
      <c r="D24" s="11" t="s">
        <v>25</v>
      </c>
      <c r="E24" s="3"/>
      <c r="F24" s="85">
        <v>55000</v>
      </c>
      <c r="G24" s="89" t="s">
        <v>97</v>
      </c>
      <c r="H24" s="89" t="s">
        <v>104</v>
      </c>
      <c r="I24" s="89" t="s">
        <v>102</v>
      </c>
      <c r="J24" s="87"/>
      <c r="K24" s="50"/>
      <c r="L24" s="50"/>
      <c r="M24" s="50"/>
      <c r="N24" s="90">
        <f t="shared" si="7"/>
        <v>0</v>
      </c>
      <c r="O24" s="92" t="e">
        <f t="shared" si="0"/>
        <v>#DIV/0!</v>
      </c>
      <c r="P24" s="49"/>
      <c r="Q24" s="50"/>
      <c r="R24" s="50"/>
      <c r="S24" s="50"/>
      <c r="T24" s="90">
        <f t="shared" si="8"/>
        <v>0</v>
      </c>
      <c r="U24" s="92" t="e">
        <f t="shared" si="1"/>
        <v>#DIV/0!</v>
      </c>
      <c r="V24" s="51"/>
      <c r="W24" s="52"/>
      <c r="X24" s="52"/>
      <c r="Y24" s="52"/>
      <c r="Z24" s="90">
        <f t="shared" si="9"/>
        <v>0</v>
      </c>
      <c r="AA24" s="93" t="e">
        <f t="shared" si="2"/>
        <v>#DIV/0!</v>
      </c>
      <c r="AB24" s="95" t="e">
        <f t="shared" si="3"/>
        <v>#DIV/0!</v>
      </c>
      <c r="AC24" s="53">
        <v>5</v>
      </c>
      <c r="AD24" s="54">
        <v>4.5</v>
      </c>
      <c r="AE24" s="54">
        <v>3.5</v>
      </c>
      <c r="AF24" s="54">
        <v>3</v>
      </c>
      <c r="AG24" s="54">
        <v>5</v>
      </c>
      <c r="AH24" s="55">
        <f t="shared" si="4"/>
        <v>21</v>
      </c>
      <c r="AI24" s="56">
        <f t="shared" si="5"/>
        <v>4.2</v>
      </c>
      <c r="AJ24" s="97" t="e">
        <f t="shared" si="6"/>
        <v>#DIV/0!</v>
      </c>
      <c r="AK24" s="28"/>
      <c r="AL24" s="16"/>
      <c r="AN24" s="6"/>
      <c r="AO24" s="4"/>
    </row>
    <row r="25" spans="1:41" ht="31.5" x14ac:dyDescent="0.25">
      <c r="A25" s="101">
        <v>19</v>
      </c>
      <c r="B25" s="43">
        <v>28</v>
      </c>
      <c r="C25" s="3" t="s">
        <v>46</v>
      </c>
      <c r="D25" s="11" t="s">
        <v>26</v>
      </c>
      <c r="E25" s="3"/>
      <c r="F25" s="85">
        <v>50000</v>
      </c>
      <c r="G25" s="89" t="s">
        <v>104</v>
      </c>
      <c r="H25" s="89" t="s">
        <v>103</v>
      </c>
      <c r="I25" s="89" t="s">
        <v>102</v>
      </c>
      <c r="J25" s="87"/>
      <c r="K25" s="50"/>
      <c r="L25" s="50"/>
      <c r="M25" s="50"/>
      <c r="N25" s="90">
        <f t="shared" si="7"/>
        <v>0</v>
      </c>
      <c r="O25" s="92" t="e">
        <f t="shared" si="0"/>
        <v>#DIV/0!</v>
      </c>
      <c r="P25" s="49"/>
      <c r="Q25" s="50"/>
      <c r="R25" s="50"/>
      <c r="S25" s="50"/>
      <c r="T25" s="90">
        <f t="shared" si="8"/>
        <v>0</v>
      </c>
      <c r="U25" s="92" t="e">
        <f t="shared" si="1"/>
        <v>#DIV/0!</v>
      </c>
      <c r="V25" s="51"/>
      <c r="W25" s="52"/>
      <c r="X25" s="52"/>
      <c r="Y25" s="52"/>
      <c r="Z25" s="90">
        <f t="shared" si="9"/>
        <v>0</v>
      </c>
      <c r="AA25" s="93" t="e">
        <f t="shared" si="2"/>
        <v>#DIV/0!</v>
      </c>
      <c r="AB25" s="95" t="e">
        <f t="shared" si="3"/>
        <v>#DIV/0!</v>
      </c>
      <c r="AC25" s="53">
        <v>5</v>
      </c>
      <c r="AD25" s="54">
        <v>4.5</v>
      </c>
      <c r="AE25" s="54">
        <v>4</v>
      </c>
      <c r="AF25" s="54">
        <v>3.5</v>
      </c>
      <c r="AG25" s="54">
        <v>5</v>
      </c>
      <c r="AH25" s="55">
        <f t="shared" si="4"/>
        <v>22</v>
      </c>
      <c r="AI25" s="56">
        <f t="shared" si="5"/>
        <v>4.4000000000000004</v>
      </c>
      <c r="AJ25" s="97" t="e">
        <f t="shared" si="6"/>
        <v>#DIV/0!</v>
      </c>
      <c r="AK25" s="28"/>
      <c r="AL25" s="16"/>
      <c r="AN25" s="4"/>
      <c r="AO25" s="4"/>
    </row>
    <row r="26" spans="1:41" x14ac:dyDescent="0.25">
      <c r="D26" s="1" t="s">
        <v>37</v>
      </c>
      <c r="F26" s="24">
        <f>SUM(F7:F25)</f>
        <v>1621500</v>
      </c>
      <c r="G26" s="24"/>
      <c r="H26" s="24"/>
      <c r="I26" s="24"/>
    </row>
    <row r="27" spans="1:41" x14ac:dyDescent="0.25">
      <c r="F27" s="6"/>
      <c r="G27" s="5"/>
      <c r="H27" s="5"/>
      <c r="I27" s="5"/>
    </row>
    <row r="28" spans="1:41" x14ac:dyDescent="0.25">
      <c r="E28" s="12"/>
      <c r="F28" s="5"/>
      <c r="G28" s="5"/>
      <c r="H28" s="5"/>
      <c r="I28" s="5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36"/>
      <c r="AC28" s="8"/>
      <c r="AD28" s="8"/>
      <c r="AE28" s="8"/>
      <c r="AF28" s="8"/>
      <c r="AG28" s="8"/>
      <c r="AH28" s="8"/>
    </row>
    <row r="29" spans="1:41" x14ac:dyDescent="0.25">
      <c r="E29" s="13"/>
      <c r="F29" s="5"/>
      <c r="G29" s="5"/>
      <c r="H29" s="5"/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36"/>
      <c r="AC29" s="8"/>
      <c r="AD29" s="8"/>
      <c r="AE29" s="8"/>
      <c r="AF29" s="8"/>
      <c r="AG29" s="8"/>
      <c r="AH29" s="8"/>
    </row>
    <row r="30" spans="1:41" x14ac:dyDescent="0.25">
      <c r="E30" s="14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36"/>
      <c r="AC30" s="8"/>
      <c r="AD30" s="8"/>
      <c r="AE30" s="8"/>
      <c r="AF30" s="8"/>
      <c r="AG30" s="8"/>
      <c r="AH30" s="8"/>
    </row>
    <row r="31" spans="1:41" x14ac:dyDescent="0.25">
      <c r="L31" s="10"/>
      <c r="M31" s="10"/>
      <c r="N31" s="10"/>
      <c r="O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36"/>
      <c r="AC31" s="8"/>
      <c r="AD31" s="8"/>
      <c r="AE31" s="8"/>
      <c r="AF31" s="8"/>
      <c r="AG31" s="8"/>
      <c r="AH31" s="8"/>
    </row>
    <row r="32" spans="1:41" x14ac:dyDescent="0.25">
      <c r="L32" s="10"/>
      <c r="M32" s="10"/>
      <c r="N32" s="10"/>
      <c r="O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36"/>
      <c r="AC32" s="8"/>
      <c r="AD32" s="8"/>
      <c r="AE32" s="8"/>
      <c r="AF32" s="8"/>
      <c r="AG32" s="8"/>
      <c r="AH32" s="8"/>
    </row>
    <row r="33" spans="2:10" ht="47.25" x14ac:dyDescent="0.25">
      <c r="B33" s="1" t="s">
        <v>2</v>
      </c>
      <c r="E33" s="1">
        <f>SUM(E26:E31)</f>
        <v>0</v>
      </c>
    </row>
    <row r="34" spans="2:10" x14ac:dyDescent="0.25">
      <c r="B34" s="1" t="s">
        <v>4</v>
      </c>
    </row>
    <row r="35" spans="2:10" ht="31.5" x14ac:dyDescent="0.25">
      <c r="B35" s="1" t="s">
        <v>5</v>
      </c>
      <c r="C35" s="1">
        <f>SUM(C34,C33)</f>
        <v>0</v>
      </c>
    </row>
    <row r="37" spans="2:10" ht="37.5" x14ac:dyDescent="0.25">
      <c r="B37" s="26" t="s">
        <v>3</v>
      </c>
      <c r="E37" s="23">
        <v>1217137.3700000001</v>
      </c>
      <c r="F37" s="98">
        <v>1217137.3700000001</v>
      </c>
      <c r="G37" s="34"/>
      <c r="H37" s="34"/>
      <c r="I37" s="34"/>
      <c r="J37" s="1" t="s">
        <v>10</v>
      </c>
    </row>
    <row r="39" spans="2:10" x14ac:dyDescent="0.25">
      <c r="B39" s="1" t="s">
        <v>6</v>
      </c>
      <c r="C39" s="1">
        <f>C35-C37</f>
        <v>0</v>
      </c>
    </row>
  </sheetData>
  <sortState ref="B7:AH36">
    <sortCondition ref="B7:B36"/>
  </sortState>
  <mergeCells count="8">
    <mergeCell ref="AI5:AI6"/>
    <mergeCell ref="AJ4:AJ6"/>
    <mergeCell ref="AC5:AC6"/>
    <mergeCell ref="AD5:AD6"/>
    <mergeCell ref="AE5:AE6"/>
    <mergeCell ref="AF5:AF6"/>
    <mergeCell ref="AG5:AG6"/>
    <mergeCell ref="AH5:AH6"/>
  </mergeCells>
  <pageMargins left="0.25" right="0.25" top="0.75" bottom="0.75" header="0.3" footer="0.3"/>
  <pageSetup paperSize="8"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esterni</vt:lpstr>
      <vt:lpstr>interni</vt:lpstr>
      <vt:lpstr>criteri REFEREE</vt:lpstr>
      <vt:lpstr>loi 2021</vt:lpstr>
    </vt:vector>
  </TitlesOfParts>
  <Company>Minsanita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Lonigro Antonella</dc:creator>
  <cp:lastModifiedBy>Salamina Alessandra</cp:lastModifiedBy>
  <cp:lastPrinted>2021-09-27T06:57:25Z</cp:lastPrinted>
  <dcterms:created xsi:type="dcterms:W3CDTF">2018-03-12T09:50:14Z</dcterms:created>
  <dcterms:modified xsi:type="dcterms:W3CDTF">2021-09-27T14:07:16Z</dcterms:modified>
</cp:coreProperties>
</file>