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TMGit\X0LPMGIKT\X0LPMG_1109\"/>
    </mc:Choice>
  </mc:AlternateContent>
  <xr:revisionPtr revIDLastSave="0" documentId="13_ncr:1_{0B9F1A43-AAEE-4715-81C9-6C3BD34CB1A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unkalap1" sheetId="1" r:id="rId1"/>
  </sheets>
  <calcPr calcId="191029"/>
</workbook>
</file>

<file path=xl/calcChain.xml><?xml version="1.0" encoding="utf-8"?>
<calcChain xmlns="http://schemas.openxmlformats.org/spreadsheetml/2006/main">
  <c r="C16" i="1" l="1"/>
  <c r="B16" i="1"/>
  <c r="D15" i="1"/>
  <c r="C15" i="1"/>
  <c r="B15" i="1"/>
  <c r="D14" i="1"/>
  <c r="E14" i="1" s="1"/>
  <c r="D13" i="1"/>
  <c r="E13" i="1" s="1"/>
  <c r="E12" i="1"/>
  <c r="D12" i="1"/>
  <c r="D11" i="1"/>
  <c r="E11" i="1" s="1"/>
  <c r="D10" i="1"/>
  <c r="E10" i="1" s="1"/>
  <c r="E9" i="1"/>
  <c r="D9" i="1"/>
  <c r="D8" i="1"/>
  <c r="E8" i="1" s="1"/>
  <c r="D7" i="1"/>
  <c r="E7" i="1" s="1"/>
  <c r="E6" i="1"/>
  <c r="D6" i="1"/>
  <c r="D16" i="1" s="1"/>
  <c r="E16" i="1" l="1"/>
  <c r="E15" i="1"/>
</calcChain>
</file>

<file path=xl/sharedStrings.xml><?xml version="1.0" encoding="utf-8"?>
<sst xmlns="http://schemas.openxmlformats.org/spreadsheetml/2006/main" count="38" uniqueCount="37">
  <si>
    <t>November</t>
  </si>
  <si>
    <t>Nap</t>
  </si>
  <si>
    <t>Óra állása (km)</t>
  </si>
  <si>
    <t>Indulás</t>
  </si>
  <si>
    <t>Érkezés</t>
  </si>
  <si>
    <t>Megtett km</t>
  </si>
  <si>
    <t>Benzinköltség</t>
  </si>
  <si>
    <t xml:space="preserve">          Fogyasztás (liter/km)</t>
  </si>
  <si>
    <t>1.</t>
  </si>
  <si>
    <t>12500 km</t>
  </si>
  <si>
    <t>12780 km</t>
  </si>
  <si>
    <t>Üzemanyag ára (Ft/liter)</t>
  </si>
  <si>
    <t>2.</t>
  </si>
  <si>
    <t>12905 km</t>
  </si>
  <si>
    <t>13000 km</t>
  </si>
  <si>
    <t>5.</t>
  </si>
  <si>
    <t>13420 km</t>
  </si>
  <si>
    <t>13480 km</t>
  </si>
  <si>
    <t>6.</t>
  </si>
  <si>
    <t>13510 km</t>
  </si>
  <si>
    <t>10.</t>
  </si>
  <si>
    <t>14200 km</t>
  </si>
  <si>
    <t>14520 km</t>
  </si>
  <si>
    <t>16.</t>
  </si>
  <si>
    <t>16000 km</t>
  </si>
  <si>
    <t>16215 km</t>
  </si>
  <si>
    <t>17.</t>
  </si>
  <si>
    <t>16230 km</t>
  </si>
  <si>
    <t>16284 km</t>
  </si>
  <si>
    <t>20.</t>
  </si>
  <si>
    <t>17080 km</t>
  </si>
  <si>
    <t>17223 km</t>
  </si>
  <si>
    <t>29.</t>
  </si>
  <si>
    <t>17288 km</t>
  </si>
  <si>
    <t>17330 km</t>
  </si>
  <si>
    <t>Összesen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</si>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</sst>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ck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3" borderId="9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2" borderId="14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6" xfId="0" applyFont="1" applyFill="1" applyBorder="1" applyAlignment="1"/>
    <xf numFmtId="0" fontId="4" fillId="3" borderId="15" xfId="0" applyFont="1" applyFill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16" xfId="0" applyFont="1" applyBorder="1"/>
    <xf numFmtId="0" fontId="4" fillId="0" borderId="20" xfId="0" applyFont="1" applyBorder="1"/>
    <xf numFmtId="0" fontId="3" fillId="3" borderId="21" xfId="0" applyFont="1" applyFill="1" applyBorder="1" applyAlignment="1"/>
    <xf numFmtId="0" fontId="4" fillId="3" borderId="21" xfId="0" applyFont="1" applyFill="1" applyBorder="1" applyAlignment="1"/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/>
    <xf numFmtId="0" fontId="4" fillId="0" borderId="24" xfId="0" applyFont="1" applyBorder="1" applyAlignment="1"/>
    <xf numFmtId="0" fontId="4" fillId="0" borderId="16" xfId="0" applyFont="1" applyBorder="1" applyAlignment="1"/>
    <xf numFmtId="0" fontId="4" fillId="0" borderId="25" xfId="0" applyFont="1" applyBorder="1"/>
    <xf numFmtId="0" fontId="4" fillId="0" borderId="18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3" xfId="0" applyFont="1" applyBorder="1"/>
    <xf numFmtId="0" fontId="4" fillId="0" borderId="28" xfId="0" applyFont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/>
    <xf numFmtId="0" fontId="4" fillId="0" borderId="30" xfId="0" applyFont="1" applyBorder="1"/>
    <xf numFmtId="0" fontId="4" fillId="0" borderId="33" xfId="0" applyFont="1" applyBorder="1"/>
    <xf numFmtId="0" fontId="3" fillId="0" borderId="21" xfId="0" applyFont="1" applyBorder="1" applyAlignment="1">
      <alignment horizontal="left"/>
    </xf>
    <xf numFmtId="0" fontId="4" fillId="0" borderId="34" xfId="0" applyFont="1" applyBorder="1"/>
    <xf numFmtId="0" fontId="4" fillId="0" borderId="35" xfId="0" applyFont="1" applyBorder="1"/>
    <xf numFmtId="0" fontId="4" fillId="0" borderId="21" xfId="0" applyFont="1" applyBorder="1"/>
    <xf numFmtId="0" fontId="4" fillId="0" borderId="36" xfId="0" applyFont="1" applyBorder="1"/>
    <xf numFmtId="0" fontId="3" fillId="0" borderId="15" xfId="0" applyFont="1" applyBorder="1" applyAlignment="1">
      <alignment horizontal="left"/>
    </xf>
    <xf numFmtId="2" fontId="4" fillId="0" borderId="8" xfId="0" applyNumberFormat="1" applyFont="1" applyBorder="1"/>
    <xf numFmtId="2" fontId="4" fillId="0" borderId="7" xfId="0" applyNumberFormat="1" applyFont="1" applyBorder="1"/>
    <xf numFmtId="2" fontId="4" fillId="0" borderId="15" xfId="0" applyNumberFormat="1" applyFont="1" applyBorder="1"/>
    <xf numFmtId="0" fontId="4" fillId="0" borderId="37" xfId="0" applyFont="1" applyBorder="1"/>
    <xf numFmtId="0" fontId="4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10" xfId="0" applyFont="1" applyFill="1" applyBorder="1" applyAlignment="1">
      <alignment horizontal="center"/>
    </xf>
    <xf numFmtId="0" fontId="2" fillId="0" borderId="11" xfId="0" applyFont="1" applyBorder="1"/>
    <xf numFmtId="0" fontId="3" fillId="3" borderId="6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 algn="ctr">
              <a:defRPr b="1">
                <a:solidFill>
                  <a:srgbClr val="000000"/>
                </a:solidFill>
                <a:latin typeface="+mn-lt"/>
              </a:defRPr>
            </a:pPr>
            <a:r>
              <a:rPr lang="hu-HU" b="1">
                <a:solidFill>
                  <a:srgbClr val="000000"/>
                </a:solidFill>
                <a:latin typeface="+mn-lt"/>
              </a:rPr>
              <a:t>Benzinköltség – Megtett km</a:t>
            </a:r>
          </a:p>
        </c:rich>
      </c:tx>
      <c:layout>
        <c:manualLayout>
          <c:xMode val="edge"/>
          <c:yMode val="edge"/>
          <c:x val="0.38445248493735856"/>
          <c:y val="3.5624509200500885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Munkalap1!$E$5</c:f>
              <c:strCache>
                <c:ptCount val="1"/>
                <c:pt idx="0">
                  <c:v>Benzinköltség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numFmt formatCode="#,##0\ [$Ft-40E]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Munkalap1!$D$6:$D$14</c:f>
              <c:numCache>
                <c:formatCode>General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cat>
          <c:val>
            <c:numRef>
              <c:f>Munkalap1!$E$6:$E$14</c:f>
              <c:numCache>
                <c:formatCode>General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1755.0000000000002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2F-4FFC-865E-106B3E8B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931364"/>
        <c:axId val="637635665"/>
      </c:barChart>
      <c:catAx>
        <c:axId val="96293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1">
                    <a:solidFill>
                      <a:srgbClr val="000000"/>
                    </a:solidFill>
                    <a:latin typeface="+mn-lt"/>
                  </a:rPr>
                  <a:t>Megtett 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637635665"/>
        <c:crosses val="autoZero"/>
        <c:auto val="1"/>
        <c:lblAlgn val="ctr"/>
        <c:lblOffset val="100"/>
        <c:noMultiLvlLbl val="1"/>
      </c:catAx>
      <c:valAx>
        <c:axId val="63763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1">
                    <a:solidFill>
                      <a:srgbClr val="000000"/>
                    </a:solidFill>
                    <a:latin typeface="+mn-lt"/>
                  </a:rPr>
                  <a:t>Benzinköltség</a:t>
                </a:r>
              </a:p>
            </c:rich>
          </c:tx>
          <c:overlay val="0"/>
        </c:title>
        <c:numFmt formatCode="#,##0\ [$Ft-40E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962931364"/>
        <c:crosses val="autoZero"/>
        <c:crossBetween val="between"/>
      </c:valAx>
    </c:plotArea>
    <c:plotVisOnly val="1"/>
    <c:dispBlanksAs val="zero"/>
    <c:showDLblsOverMax val="1"/>
  </c:chart>
  <c:spPr>
    <a:solidFill>
      <a:srgbClr val="FCE5CD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203200</xdr:colOff>
      <xdr:row>17</xdr:row>
      <xdr:rowOff>0</xdr:rowOff>
    </xdr:from>
    <xdr:ext cx="6337300" cy="3533775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16"/>
  <sheetViews>
    <sheetView tabSelected="1" topLeftCell="A16" workbookViewId="0">
      <selection sqref="A1:H3"/>
    </sheetView>
  </sheetViews>
  <sheetFormatPr defaultColWidth="12.6328125" defaultRowHeight="15.75" customHeight="1" x14ac:dyDescent="0.25"/>
  <cols>
    <col min="1" max="1" width="10.6328125" customWidth="1"/>
    <col min="2" max="2" width="10.453125" customWidth="1"/>
    <col min="3" max="3" width="9.6328125" customWidth="1"/>
    <col min="4" max="4" width="11.90625" customWidth="1"/>
    <col min="6" max="6" width="8.26953125" customWidth="1"/>
    <col min="7" max="7" width="21.08984375" customWidth="1"/>
    <col min="8" max="8" width="8.6328125" customWidth="1"/>
  </cols>
  <sheetData>
    <row r="1" spans="1:8" ht="15.75" customHeight="1" x14ac:dyDescent="0.25">
      <c r="A1" s="44" t="s">
        <v>0</v>
      </c>
      <c r="B1" s="45"/>
      <c r="C1" s="45"/>
      <c r="D1" s="45"/>
      <c r="E1" s="45"/>
      <c r="F1" s="45"/>
      <c r="G1" s="45"/>
      <c r="H1" s="46"/>
    </row>
    <row r="2" spans="1:8" ht="15.75" customHeight="1" x14ac:dyDescent="0.25">
      <c r="A2" s="47"/>
      <c r="B2" s="48"/>
      <c r="C2" s="48"/>
      <c r="D2" s="48"/>
      <c r="E2" s="48"/>
      <c r="F2" s="48"/>
      <c r="G2" s="48"/>
      <c r="H2" s="49"/>
    </row>
    <row r="3" spans="1:8" ht="15.75" customHeight="1" x14ac:dyDescent="0.25">
      <c r="A3" s="50"/>
      <c r="B3" s="51"/>
      <c r="C3" s="51"/>
      <c r="D3" s="51"/>
      <c r="E3" s="51"/>
      <c r="F3" s="51"/>
      <c r="G3" s="51"/>
      <c r="H3" s="52"/>
    </row>
    <row r="4" spans="1:8" x14ac:dyDescent="0.3">
      <c r="A4" s="1" t="s">
        <v>1</v>
      </c>
      <c r="B4" s="53" t="s">
        <v>2</v>
      </c>
      <c r="C4" s="54"/>
      <c r="D4" s="2"/>
      <c r="E4" s="2"/>
      <c r="F4" s="2"/>
      <c r="G4" s="2"/>
      <c r="H4" s="3"/>
    </row>
    <row r="5" spans="1:8" x14ac:dyDescent="0.3">
      <c r="A5" s="4"/>
      <c r="B5" s="5" t="s">
        <v>3</v>
      </c>
      <c r="C5" s="6" t="s">
        <v>4</v>
      </c>
      <c r="D5" s="7" t="s">
        <v>5</v>
      </c>
      <c r="E5" s="8" t="s">
        <v>6</v>
      </c>
      <c r="F5" s="55" t="s">
        <v>7</v>
      </c>
      <c r="G5" s="52"/>
      <c r="H5" s="9">
        <v>5</v>
      </c>
    </row>
    <row r="6" spans="1:8" x14ac:dyDescent="0.3">
      <c r="A6" s="10" t="s">
        <v>8</v>
      </c>
      <c r="B6" s="11" t="s">
        <v>9</v>
      </c>
      <c r="C6" s="12" t="s">
        <v>10</v>
      </c>
      <c r="D6" s="13">
        <f>12780-12500</f>
        <v>280</v>
      </c>
      <c r="E6" s="13">
        <f>(D6*H5/100)*H6</f>
        <v>9100</v>
      </c>
      <c r="F6" s="14"/>
      <c r="G6" s="15" t="s">
        <v>11</v>
      </c>
      <c r="H6" s="16">
        <v>650</v>
      </c>
    </row>
    <row r="7" spans="1:8" ht="15.75" customHeight="1" x14ac:dyDescent="0.25">
      <c r="A7" s="17" t="s">
        <v>12</v>
      </c>
      <c r="B7" s="18" t="s">
        <v>13</v>
      </c>
      <c r="C7" s="19" t="s">
        <v>14</v>
      </c>
      <c r="D7" s="13">
        <f>13000-12905</f>
        <v>95</v>
      </c>
      <c r="E7" s="20">
        <f>(D7*H5/100)*H6</f>
        <v>3087.5</v>
      </c>
      <c r="F7" s="21"/>
      <c r="G7" s="22"/>
      <c r="H7" s="23"/>
    </row>
    <row r="8" spans="1:8" ht="15.75" customHeight="1" x14ac:dyDescent="0.25">
      <c r="A8" s="17" t="s">
        <v>15</v>
      </c>
      <c r="B8" s="18" t="s">
        <v>16</v>
      </c>
      <c r="C8" s="19" t="s">
        <v>17</v>
      </c>
      <c r="D8" s="13">
        <f>13480-13420</f>
        <v>60</v>
      </c>
      <c r="E8" s="13">
        <f>(D8*H5/100)*H6</f>
        <v>1950</v>
      </c>
      <c r="F8" s="24"/>
      <c r="G8" s="25"/>
      <c r="H8" s="26"/>
    </row>
    <row r="9" spans="1:8" ht="15.75" customHeight="1" x14ac:dyDescent="0.25">
      <c r="A9" s="17" t="s">
        <v>18</v>
      </c>
      <c r="B9" s="18" t="s">
        <v>17</v>
      </c>
      <c r="C9" s="19" t="s">
        <v>19</v>
      </c>
      <c r="D9" s="13">
        <f>13510-13480</f>
        <v>30</v>
      </c>
      <c r="E9" s="13">
        <f>(D9*H5/100)*H6</f>
        <v>975</v>
      </c>
      <c r="F9" s="24"/>
      <c r="G9" s="25"/>
      <c r="H9" s="26"/>
    </row>
    <row r="10" spans="1:8" ht="15.75" customHeight="1" x14ac:dyDescent="0.25">
      <c r="A10" s="17" t="s">
        <v>20</v>
      </c>
      <c r="B10" s="18" t="s">
        <v>21</v>
      </c>
      <c r="C10" s="19" t="s">
        <v>22</v>
      </c>
      <c r="D10" s="13">
        <f>14520-14200</f>
        <v>320</v>
      </c>
      <c r="E10" s="13">
        <f>(D10*H5/100)*H6</f>
        <v>10400</v>
      </c>
      <c r="F10" s="24"/>
      <c r="G10" s="25"/>
      <c r="H10" s="26"/>
    </row>
    <row r="11" spans="1:8" ht="15.75" customHeight="1" x14ac:dyDescent="0.25">
      <c r="A11" s="17" t="s">
        <v>23</v>
      </c>
      <c r="B11" s="18" t="s">
        <v>24</v>
      </c>
      <c r="C11" s="19" t="s">
        <v>25</v>
      </c>
      <c r="D11" s="13">
        <f>16215-16000</f>
        <v>215</v>
      </c>
      <c r="E11" s="13">
        <f>(D11*H5/100)*H6</f>
        <v>6987.5</v>
      </c>
      <c r="F11" s="24"/>
      <c r="G11" s="25"/>
      <c r="H11" s="26"/>
    </row>
    <row r="12" spans="1:8" ht="15.75" customHeight="1" x14ac:dyDescent="0.25">
      <c r="A12" s="17" t="s">
        <v>26</v>
      </c>
      <c r="B12" s="18" t="s">
        <v>27</v>
      </c>
      <c r="C12" s="19" t="s">
        <v>28</v>
      </c>
      <c r="D12" s="13">
        <f>16284-16230</f>
        <v>54</v>
      </c>
      <c r="E12" s="13">
        <f>(D12*H5/100)*H6</f>
        <v>1755.0000000000002</v>
      </c>
      <c r="F12" s="24"/>
      <c r="G12" s="25"/>
      <c r="H12" s="26"/>
    </row>
    <row r="13" spans="1:8" ht="15.75" customHeight="1" x14ac:dyDescent="0.25">
      <c r="A13" s="17" t="s">
        <v>29</v>
      </c>
      <c r="B13" s="18" t="s">
        <v>30</v>
      </c>
      <c r="C13" s="19" t="s">
        <v>31</v>
      </c>
      <c r="D13" s="13">
        <f>17223-17080</f>
        <v>143</v>
      </c>
      <c r="E13" s="13">
        <f>(D13*H5/100)*H6</f>
        <v>4647.5</v>
      </c>
      <c r="F13" s="24"/>
      <c r="G13" s="25"/>
      <c r="H13" s="26"/>
    </row>
    <row r="14" spans="1:8" ht="15.75" customHeight="1" x14ac:dyDescent="0.25">
      <c r="A14" s="27" t="s">
        <v>32</v>
      </c>
      <c r="B14" s="28" t="s">
        <v>33</v>
      </c>
      <c r="C14" s="29" t="s">
        <v>34</v>
      </c>
      <c r="D14" s="13">
        <f>17330-17288</f>
        <v>42</v>
      </c>
      <c r="E14" s="13">
        <f>(D14*H5/100)*H6</f>
        <v>1365</v>
      </c>
      <c r="F14" s="30"/>
      <c r="G14" s="31"/>
      <c r="H14" s="32"/>
    </row>
    <row r="15" spans="1:8" x14ac:dyDescent="0.3">
      <c r="A15" s="33" t="s">
        <v>35</v>
      </c>
      <c r="B15" s="34">
        <f>12500+12905+13420+13480+14200+16000+16230+17080+17288</f>
        <v>133103</v>
      </c>
      <c r="C15" s="35">
        <f>12780+13000+13480+13510+14520+16215+16284+17223+17330</f>
        <v>134342</v>
      </c>
      <c r="D15" s="36">
        <f t="shared" ref="D15:E15" si="0">SUM(D6:D14)</f>
        <v>1239</v>
      </c>
      <c r="E15" s="34">
        <f t="shared" si="0"/>
        <v>40267.5</v>
      </c>
      <c r="F15" s="37"/>
      <c r="G15" s="37"/>
      <c r="H15" s="34"/>
    </row>
    <row r="16" spans="1:8" x14ac:dyDescent="0.3">
      <c r="A16" s="38" t="s">
        <v>36</v>
      </c>
      <c r="B16" s="39">
        <f>AVERAGE(12500,12905,13420,13480,14200,16000,16230,17080,17288)</f>
        <v>14789.222222222223</v>
      </c>
      <c r="C16" s="40">
        <f>AVERAGE(12780,13000,13480,13510,14520,16215,16284,17223,17330)</f>
        <v>14926.888888888889</v>
      </c>
      <c r="D16" s="41">
        <f t="shared" ref="D16:E16" si="1">AVERAGE(D6:D14)</f>
        <v>137.66666666666666</v>
      </c>
      <c r="E16" s="39">
        <f t="shared" si="1"/>
        <v>4474.166666666667</v>
      </c>
      <c r="F16" s="42"/>
      <c r="G16" s="42"/>
      <c r="H16" s="43"/>
    </row>
  </sheetData>
  <mergeCells count="3">
    <mergeCell ref="A1:H3"/>
    <mergeCell ref="B4:C4"/>
    <mergeCell ref="F5:G5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Tóth Melinda</cp:lastModifiedBy>
  <dcterms:modified xsi:type="dcterms:W3CDTF">2024-11-20T08:08:50Z</dcterms:modified>
</cp:coreProperties>
</file>